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486B3EDC-8B64-4ECE-87CB-12F57F053A51}" xr6:coauthVersionLast="45" xr6:coauthVersionMax="45" xr10:uidLastSave="{00000000-0000-0000-0000-000000000000}"/>
  <bookViews>
    <workbookView xWindow="1170" yWindow="1170" windowWidth="27480" windowHeight="11910"/>
  </bookViews>
  <sheets>
    <sheet name="Introduction" sheetId="117" r:id="rId1"/>
    <sheet name="Water" sheetId="85" r:id="rId2"/>
    <sheet name="Sanitation" sheetId="105" r:id="rId3"/>
    <sheet name="Hygiene" sheetId="116" r:id="rId4"/>
    <sheet name="MICS05" sheetId="139" r:id="rId5"/>
    <sheet name="MICS12" sheetId="140" r:id="rId6"/>
    <sheet name="data_summary" sheetId="141"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<sst xmlns="http://schemas.openxmlformats.org/spreadsheetml/2006/main" count="11024" uniqueCount="352">
  <si>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</si>
  <si>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</si>
  <si>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</si>
  <si>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</si>
  <si>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</si>
  <si>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</si>
  <si>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</si>
  <si>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</si>
  <si>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</si>
  <si>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</si>
  <si>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</si>
  <si>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</si>
  <si>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</si>
  <si>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</si>
  <si>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</si>
  <si>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</si>
  <si>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</si>
  <si>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</si>
  <si>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</si>
  <si>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</si>
  <si>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</si>
  <si>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</si>
  <si>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</si>
  <si>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</si>
  <si>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</si>
  <si>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</si>
  <si>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</si>
  <si>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</si>
  <si>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</si>
  <si>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</si>
  <si>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</si>
  <si>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</si>
  <si>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</si>
  <si>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</si>
  <si>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</si>
  <si>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</si>
  <si>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</si>
  <si>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</si>
  <si>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</si>
  <si>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</si>
  <si>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</si>
  <si>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</si>
  <si>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</si>
  <si>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</si>
  <si>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</si>
  <si>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</si>
  <si>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</si>
  <si>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</si>
  <si>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</si>
  <si>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</si>
  <si>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</si>
  <si>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</si>
  <si>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</si>
  <si>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</si>
  <si>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</si>
  <si>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</si>
  <si>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</si>
  <si>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</si>
  <si>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</si>
  <si>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</si>
  <si>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</si>
  <si>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</si>
  <si>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</si>
  <si>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</si>
  <si>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</si>
  <si>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</si>
  <si>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</si>
  <si>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</si>
  <si>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</si>
  <si>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</si>
  <si>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</si>
  <si>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</si>
  <si>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</si>
  <si>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</si>
  <si>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</si>
  <si>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</si>
  <si>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</si>
  <si>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</si>
  <si>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</si>
  <si>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</si>
  <si>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</si>
  <si>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</si>
  <si>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</si>
  <si>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</si>
  <si>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</si>
  <si>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</si>
  <si>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</si>
  <si>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</si>
  <si>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</si>
  <si>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</si>
  <si>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</si>
  <si>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</si>
  <si>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</si>
  <si>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</si>
  <si>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</si>
  <si>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</si>
  <si>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</si>
  <si>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</si>
  <si>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</si>
  <si>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</si>
  <si>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</si>
  <si>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</si>
  <si>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</si>
  <si>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</si>
  <si>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</si>
  <si>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</si>
  <si>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</si>
  <si>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</si>
  <si>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</si>
  <si>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</si>
  <si>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</si>
  <si>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</si>
  <si>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</si>
  <si>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</si>
  <si>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</si>
  <si>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</si>
  <si>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</si>
  <si>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</si>
  <si>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</si>
  <si>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</si>
  <si>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</si>
  <si>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</si>
  <si>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</si>
  <si>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</si>
  <si>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</si>
  <si>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</si>
  <si>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</si>
  <si>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</si>
  <si>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</si>
  <si>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</si>
  <si>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</si>
  <si>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</si>
  <si>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</si>
  <si>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</si>
  <si>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</si>
  <si>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</si>
  <si>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</si>
  <si>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</si>
  <si>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</si>
  <si>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</si>
  <si>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</si>
  <si>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</si>
  <si>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</si>
  <si>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</si>
  <si>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</si>
  <si>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</si>
  <si>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Brest</t>
  </si>
  <si>
    <t>Gomel</t>
  </si>
  <si>
    <t>Grodno</t>
  </si>
  <si>
    <t>Minsk</t>
  </si>
  <si>
    <t>Minsk city</t>
  </si>
  <si>
    <t>Mogilev</t>
  </si>
  <si>
    <t>Vitebsk</t>
  </si>
  <si>
    <t>Improved Water source on premises</t>
  </si>
  <si>
    <t>Main source of drinking water</t>
  </si>
  <si>
    <t>Piped into dwelling</t>
  </si>
  <si>
    <t>Piped into yard or plot</t>
  </si>
  <si>
    <t>Public tap/standpipe</t>
  </si>
  <si>
    <t>Protected well</t>
  </si>
  <si>
    <t>Unprotected well</t>
  </si>
  <si>
    <t>Bottled water</t>
  </si>
  <si>
    <t>Shared among Improved Sanitation</t>
  </si>
  <si>
    <t>Kind of toilet facility</t>
  </si>
  <si>
    <t>Flush to piped sewer system</t>
  </si>
  <si>
    <t>Flush to septic tank</t>
  </si>
  <si>
    <t>Flush to pit (latrine)</t>
  </si>
  <si>
    <t>Ventilated Improved Pit latrine (VIP)</t>
  </si>
  <si>
    <t>Pit latrine with slab</t>
  </si>
  <si>
    <t>Pit latrine without slab/open pit</t>
  </si>
  <si>
    <t>Composting toilet</t>
  </si>
  <si>
    <t>Bucket</t>
  </si>
  <si>
    <t>Total</t>
  </si>
  <si>
    <t>MICS05</t>
  </si>
  <si>
    <t>Belarus</t>
  </si>
  <si>
    <t>Count</t>
  </si>
  <si>
    <t>W_text_t</t>
  </si>
  <si>
    <t/>
  </si>
  <si>
    <t>W_text_i</t>
  </si>
  <si>
    <t>S_text_s</t>
  </si>
  <si>
    <t>S_text_i</t>
  </si>
  <si>
    <t>Urban/Rural</t>
  </si>
  <si>
    <t>Urban</t>
  </si>
  <si>
    <t>Rural</t>
  </si>
  <si>
    <t>Missing</t>
  </si>
  <si>
    <t>2005</t>
  </si>
  <si>
    <t>Component Matrix</t>
  </si>
  <si>
    <t>Component</t>
  </si>
  <si>
    <t>1</t>
  </si>
  <si>
    <t>Has ruberoid roof</t>
  </si>
  <si>
    <t>Has wood wall</t>
  </si>
  <si>
    <t>Has slate roof</t>
  </si>
  <si>
    <t>Household fuel type: LPG</t>
  </si>
  <si>
    <t>Has plastic wall</t>
  </si>
  <si>
    <t>Household fuel type: natural gas</t>
  </si>
  <si>
    <t>Has wood floor</t>
  </si>
  <si>
    <t>Household has: fan</t>
  </si>
  <si>
    <t>Has linoleum floor</t>
  </si>
  <si>
    <t>Household has: mobile telephone</t>
  </si>
  <si>
    <t>Household has: non-mobile phone</t>
  </si>
  <si>
    <t>Has other floor</t>
  </si>
  <si>
    <t>Household fuel type: wood</t>
  </si>
  <si>
    <t>Has brick wall</t>
  </si>
  <si>
    <t>Household has: AC</t>
  </si>
  <si>
    <t>Household member owns: car/truck</t>
  </si>
  <si>
    <t>Household member owns: animal drawn cart</t>
  </si>
  <si>
    <t>Household member owns: bicycle</t>
  </si>
  <si>
    <t>Household cooks on closed owen</t>
  </si>
  <si>
    <t>Household cooks on open owen</t>
  </si>
  <si>
    <t>Household has: radio</t>
  </si>
  <si>
    <t>Household has: refrigerator</t>
  </si>
  <si>
    <t>Household fuel type: electricity</t>
  </si>
  <si>
    <t>Has parquet/polished wood floor</t>
  </si>
  <si>
    <t>Household cooks in owm house</t>
  </si>
  <si>
    <t>Persons per sleeping rooms</t>
  </si>
  <si>
    <t>Household has: television</t>
  </si>
  <si>
    <t>Household cooks in other house</t>
  </si>
  <si>
    <t>Has metal roof</t>
  </si>
  <si>
    <t>Household member owns: motorcycle/scooter</t>
  </si>
  <si>
    <t>Has laminat floor</t>
  </si>
  <si>
    <t>Household has: computer</t>
  </si>
  <si>
    <t>Has carpet floor</t>
  </si>
  <si>
    <t>Household member owns: boat with motor</t>
  </si>
  <si>
    <t>Household member owns: watch</t>
  </si>
  <si>
    <t>Has cement tile roof</t>
  </si>
  <si>
    <t>Has concrete or ferro-concrete wall</t>
  </si>
  <si>
    <t>Has wood roof</t>
  </si>
  <si>
    <t>Has cement block wall</t>
  </si>
  <si>
    <t>Has ceramic tile floor</t>
  </si>
  <si>
    <t>Has cement floor</t>
  </si>
  <si>
    <t>Communalities</t>
  </si>
  <si>
    <t>Extraction</t>
  </si>
  <si>
    <t>Total Variance Explained</t>
  </si>
  <si>
    <t>Extraction Sums of Squared Loadings</t>
  </si>
  <si>
    <t>% of Variance</t>
  </si>
  <si>
    <t>Cumulative %</t>
  </si>
  <si>
    <t>Component Score Coefficient Matrix</t>
  </si>
  <si>
    <t>Component Score Covariance Matrix</t>
  </si>
  <si>
    <t>Brest region</t>
  </si>
  <si>
    <t>Gomel region</t>
  </si>
  <si>
    <t>Grodno region</t>
  </si>
  <si>
    <t>Minsk region</t>
  </si>
  <si>
    <t>Mogilev region</t>
  </si>
  <si>
    <t>Vitebsk region</t>
  </si>
  <si>
    <t>Piped into compound, yard or plot</t>
  </si>
  <si>
    <t>Public tap / standpipe</t>
  </si>
  <si>
    <t>Tube well, Borehole</t>
  </si>
  <si>
    <t>Pit latrine without slab / Open pit</t>
  </si>
  <si>
    <t>MICS12</t>
  </si>
  <si>
    <t>2012</t>
  </si>
  <si>
    <t>Household has: vacuum cleaner</t>
  </si>
  <si>
    <t>Household has: personal computer</t>
  </si>
  <si>
    <t>Household has: microwave</t>
  </si>
  <si>
    <t>Household member owns: mobile phone</t>
  </si>
  <si>
    <t>Household has: dvd</t>
  </si>
  <si>
    <t>Household has: laundry washer</t>
  </si>
  <si>
    <t>Household owns chickens</t>
  </si>
  <si>
    <t>Household has: deep-freezer</t>
  </si>
  <si>
    <t>Household owns agricultural land</t>
  </si>
  <si>
    <t>Household has: non-mobile telephone</t>
  </si>
  <si>
    <t>Household owns pigs</t>
  </si>
  <si>
    <t>Household owns bank account</t>
  </si>
  <si>
    <t>Has covered block wall</t>
  </si>
  <si>
    <t>Household owns rabbits</t>
  </si>
  <si>
    <t>Household owns dwelling</t>
  </si>
  <si>
    <t>Household owns cattle milk cows or bulls</t>
  </si>
  <si>
    <t>Household has: dishwasher</t>
  </si>
  <si>
    <t>Household owns goats</t>
  </si>
  <si>
    <t>Household owns horses donkeys mules</t>
  </si>
  <si>
    <t>Household member owns: minibus</t>
  </si>
  <si>
    <t>Has ceramic tile roof</t>
  </si>
  <si>
    <t>Household owns sheep</t>
  </si>
  <si>
    <t>Household owns rent dwelling</t>
  </si>
  <si>
    <t>% Improved
&lt; = 30min</t>
  </si>
  <si>
    <t>iso3</t>
  </si>
  <si>
    <t>BLR</t>
  </si>
  <si>
    <t>year</t>
  </si>
  <si>
    <t>data_source</t>
  </si>
  <si>
    <t>BLR_2005_MICS</t>
  </si>
  <si>
    <t>BLR_2012_MICS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</si>
  <si>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</si>
  <si>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</si>
  <si>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</si>
  <si>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</si>
  <si>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</si>
  <si>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</si>
  <si>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</si>
  <si>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</si>
  <si>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</si>
  <si>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</si>
  <si>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</si>
  <si>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</si>
  <si>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</si>
  <si>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</si>
  <si>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</si>
  <si>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</si>
  <si>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</si>
  <si>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</si>
  <si>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</si>
  <si>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</si>
  <si>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</si>
  <si>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</si>
  <si>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</si>
  <si>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</si>
  <si>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</si>
  <si>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</si>
  <si>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</si>
  <si>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</si>
  <si>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</si>
  <si>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</si>
  <si>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</si>
  <si>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</si>
  <si>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</si>
  <si>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</si>
  <si>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</si>
  <si>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</si>
  <si>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</si>
  <si>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</si>
  <si>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</si>
  <si>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</si>
  <si>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</si>
  <si>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</si>
  <si>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</si>
  <si>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</si>
  <si>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region_1</t>
  </si>
  <si>
    <t>region_2</t>
  </si>
  <si>
    <t>region_3</t>
  </si>
  <si>
    <t>region_4</t>
  </si>
  <si>
    <t>region_5</t>
  </si>
  <si>
    <t>region_6</t>
  </si>
  <si>
    <t>region_7</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</si>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</sst>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465">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1863">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4" fillId="27" borderId="10" xfId="19344" applyFont="true" applyFill="true" applyAlignment="true">
      <alignment horizontal="left" vertical="top"/>
    </xf>
    <xf numFmtId="170" fontId="154" fillId="27" borderId="10" xfId="19344" applyNumberFormat="true" applyFont="true" applyFill="true" applyAlignment="true">
      <alignment horizontal="right" vertical="top" wrapText="true"/>
    </xf>
    <xf numFmtId="0" fontId="157" fillId="30" borderId="66" xfId="19344" applyFont="true" applyFill="true" applyBorder="true" applyAlignment="true">
      <alignment vertical="center"/>
    </xf>
    <xf numFmtId="0" fontId="157" fillId="9" borderId="66" xfId="19344" applyFont="true" applyFill="true" applyBorder="true" applyAlignment="true">
      <alignment vertical="center"/>
    </xf>
    <xf numFmtId="0" fontId="157" fillId="31" borderId="66"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69"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170" fontId="155" fillId="2" borderId="72" xfId="19344" applyNumberFormat="true" applyFont="true" applyFill="true" applyBorder="true" applyAlignment="true">
      <alignment vertical="center"/>
    </xf>
    <xf numFmtId="170" fontId="155" fillId="2" borderId="73" xfId="19344" applyNumberFormat="true" applyFont="true" applyFill="true" applyBorder="true" applyAlignment="true">
      <alignment vertical="center"/>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170" fontId="155" fillId="2" borderId="102" xfId="19344" applyNumberFormat="true" applyFont="true" applyFill="true" applyBorder="true" applyAlignment="true">
      <alignment vertical="center"/>
    </xf>
    <xf numFmtId="0" fontId="150" fillId="26" borderId="105" xfId="40056" applyFont="true" applyFill="true" applyBorder="true" applyAlignment="true">
      <alignment horizontal="left" vertical="center"/>
    </xf>
    <xf numFmtId="0" fontId="150" fillId="26" borderId="105" xfId="40062" applyFont="true" applyFill="true" applyBorder="true" applyAlignment="true">
      <alignment horizontal="left" vertical="center"/>
    </xf>
    <xf numFmtId="0" fontId="150" fillId="26" borderId="106" xfId="40074" applyFont="true" applyFill="true" applyBorder="true" applyAlignment="true">
      <alignment horizontal="left" vertical="center"/>
    </xf>
    <xf numFmtId="0" fontId="150" fillId="26" borderId="105" xfId="40236" applyFont="true" applyFill="true" applyBorder="true" applyAlignment="true">
      <alignment horizontal="left" vertical="center"/>
    </xf>
    <xf numFmtId="0" fontId="150" fillId="26" borderId="105" xfId="40248" applyFont="true" applyFill="true" applyBorder="true" applyAlignment="true">
      <alignment horizontal="left" vertical="center"/>
    </xf>
    <xf numFmtId="170" fontId="154" fillId="27" borderId="109" xfId="19344" applyNumberFormat="true" applyFont="true" applyFill="true" applyBorder="true" applyAlignment="true">
      <alignment horizontal="center" vertical="center"/>
    </xf>
    <xf numFmtId="170" fontId="154" fillId="27" borderId="110" xfId="19344" applyNumberFormat="true" applyFont="true" applyFill="true" applyBorder="true" applyAlignment="true">
      <alignment horizontal="center" vertical="center"/>
    </xf>
    <xf numFmtId="170" fontId="154" fillId="27" borderId="111" xfId="19344" applyNumberFormat="true" applyFont="true" applyFill="true" applyBorder="true" applyAlignment="true">
      <alignment horizontal="center" vertical="center"/>
    </xf>
    <xf numFmtId="170" fontId="154" fillId="27" borderId="112" xfId="19344" applyNumberFormat="true" applyFont="true" applyFill="true" applyBorder="true" applyAlignment="true">
      <alignment horizontal="center" vertical="center"/>
    </xf>
    <xf numFmtId="170" fontId="154" fillId="27" borderId="113" xfId="19344" applyNumberFormat="true" applyFont="true" applyFill="true" applyBorder="true" applyAlignment="true">
      <alignment horizontal="center" vertical="center"/>
    </xf>
    <xf numFmtId="170" fontId="154" fillId="27" borderId="78" xfId="19344" applyNumberFormat="true" applyFont="true" applyFill="true" applyBorder="true" applyAlignment="true">
      <alignment horizontal="center" vertical="center"/>
    </xf>
    <xf numFmtId="170" fontId="154" fillId="27" borderId="51" xfId="19344" applyNumberFormat="true" applyFont="true" applyFill="true" applyBorder="true" applyAlignment="true">
      <alignment horizontal="center" vertical="center"/>
    </xf>
    <xf numFmtId="170" fontId="154" fillId="27" borderId="93" xfId="19344" applyNumberFormat="true" applyFont="true" applyFill="true" applyBorder="true" applyAlignment="true">
      <alignment horizontal="center" vertical="center"/>
    </xf>
    <xf numFmtId="170" fontId="154" fillId="27" borderId="86" xfId="19344" applyNumberFormat="true" applyFont="true" applyFill="true" applyBorder="true" applyAlignment="true">
      <alignment horizontal="center" vertical="center"/>
    </xf>
    <xf numFmtId="170" fontId="154" fillId="27" borderId="67" xfId="19344" applyNumberFormat="true" applyFont="true" applyFill="true" applyBorder="true" applyAlignment="true">
      <alignment horizontal="center" vertical="center"/>
    </xf>
    <xf numFmtId="170" fontId="154" fillId="27" borderId="79" xfId="19344" applyNumberFormat="true" applyFont="true" applyFill="true" applyBorder="true" applyAlignment="true">
      <alignment horizontal="center" vertical="center"/>
    </xf>
    <xf numFmtId="170" fontId="154" fillId="27" borderId="50" xfId="19344" applyNumberFormat="true" applyFont="true" applyFill="true" applyBorder="true" applyAlignment="true">
      <alignment horizontal="center" vertical="center"/>
    </xf>
    <xf numFmtId="170" fontId="154" fillId="27" borderId="94" xfId="19344" applyNumberFormat="true" applyFont="true" applyFill="true" applyBorder="true" applyAlignment="true">
      <alignment horizontal="center" vertical="center"/>
    </xf>
    <xf numFmtId="170" fontId="154" fillId="27" borderId="87" xfId="19344" applyNumberFormat="true" applyFont="true" applyFill="true" applyBorder="true" applyAlignment="true">
      <alignment horizontal="center" vertical="center"/>
    </xf>
    <xf numFmtId="170" fontId="154" fillId="27" borderId="68" xfId="19344" applyNumberFormat="true" applyFont="true" applyFill="true" applyBorder="true" applyAlignment="true">
      <alignment horizontal="center" vertical="center"/>
    </xf>
    <xf numFmtId="0" fontId="150" fillId="3" borderId="107"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5" xfId="39975" applyFont="true" applyBorder="true" applyAlignment="true">
      <alignment horizontal="center" vertical="center"/>
    </xf>
    <xf numFmtId="0" fontId="150" fillId="3" borderId="107"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5" xfId="40035" applyFont="true" applyBorder="true" applyAlignment="true">
      <alignment horizontal="center" vertical="center"/>
    </xf>
    <xf numFmtId="0" fontId="150" fillId="3" borderId="107"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5" xfId="40095" applyFont="true" applyBorder="true" applyAlignment="true">
      <alignment horizontal="center" vertical="center"/>
    </xf>
    <xf numFmtId="170" fontId="154" fillId="27" borderId="10" xfId="19344" applyNumberFormat="true" applyFont="true" applyFill="true" applyAlignment="true">
      <alignment horizontal="right" vertical="top"/>
    </xf>
    <xf numFmtId="0" fontId="150" fillId="3" borderId="107"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5" xfId="40155" applyFont="true" applyBorder="true" applyAlignment="true">
      <alignment horizontal="center" vertical="center"/>
    </xf>
    <xf numFmtId="0" fontId="150" fillId="3" borderId="107"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5" xfId="40215" applyFont="true" applyBorder="true" applyAlignment="true">
      <alignment horizontal="center" vertical="center"/>
    </xf>
    <xf numFmtId="0" fontId="150" fillId="3" borderId="107"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5"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70" xfId="40244"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150" fillId="3" borderId="74" xfId="39979" applyFont="true" applyBorder="true" applyAlignment="true">
      <alignment horizontal="center" vertical="center" wrapText="true"/>
    </xf>
    <xf numFmtId="0" fontId="150" fillId="3" borderId="89" xfId="39981" applyFont="true" applyBorder="true" applyAlignment="true">
      <alignment horizontal="center" vertical="center" wrapText="true"/>
    </xf>
    <xf numFmtId="0" fontId="150" fillId="3" borderId="74" xfId="39980" applyFont="true" applyBorder="true" applyAlignment="true">
      <alignment horizontal="center" vertical="center" wrapText="true"/>
    </xf>
    <xf numFmtId="0" fontId="150" fillId="3" borderId="74" xfId="40039" applyFont="true" applyBorder="true" applyAlignment="true">
      <alignment horizontal="center" vertical="center" wrapText="true"/>
    </xf>
    <xf numFmtId="0" fontId="150" fillId="3" borderId="89" xfId="40041" applyFont="true" applyBorder="true" applyAlignment="true">
      <alignment horizontal="center" vertical="center" wrapText="true"/>
    </xf>
    <xf numFmtId="0" fontId="150" fillId="3" borderId="74" xfId="40099" applyFont="true" applyBorder="true" applyAlignment="true">
      <alignment horizontal="center" vertical="center" wrapText="true"/>
    </xf>
    <xf numFmtId="0" fontId="150" fillId="3" borderId="89" xfId="40101" applyFont="true" applyBorder="true" applyAlignment="true">
      <alignment horizontal="center" vertical="center" wrapText="true"/>
    </xf>
    <xf numFmtId="168" fontId="149" fillId="28" borderId="75" xfId="40111" applyNumberFormat="true" applyFont="true" applyFill="true" applyBorder="true" applyAlignment="true">
      <alignment horizontal="center" vertical="center"/>
    </xf>
    <xf numFmtId="168" fontId="149" fillId="28" borderId="90" xfId="40113" applyNumberFormat="true" applyFont="true" applyFill="true" applyBorder="true" applyAlignment="true">
      <alignment horizontal="center" vertical="center"/>
    </xf>
    <xf numFmtId="168" fontId="149" fillId="28" borderId="76" xfId="40123" applyNumberFormat="true" applyFont="true" applyFill="true" applyBorder="true" applyAlignment="true">
      <alignment horizontal="center" vertical="center"/>
    </xf>
    <xf numFmtId="168" fontId="149" fillId="28" borderId="91" xfId="40125" applyNumberFormat="true" applyFont="true" applyFill="true" applyBorder="true" applyAlignment="true">
      <alignment horizontal="center" vertical="center"/>
    </xf>
    <xf numFmtId="168" fontId="149" fillId="28" borderId="83" xfId="40123"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96" xfId="40125" applyNumberFormat="true" applyFont="true" applyFill="true" applyBorder="true" applyAlignment="true">
      <alignment horizontal="center" vertical="center"/>
    </xf>
    <xf numFmtId="0" fontId="150" fillId="3" borderId="74" xfId="40040" applyFont="true" applyBorder="true" applyAlignment="true">
      <alignment horizontal="center" vertical="center" wrapText="true"/>
    </xf>
    <xf numFmtId="0" fontId="150" fillId="3" borderId="74" xfId="40100" applyFont="true" applyBorder="true" applyAlignment="true">
      <alignment horizontal="center" vertical="center" wrapText="true"/>
    </xf>
    <xf numFmtId="168" fontId="149" fillId="28" borderId="75" xfId="40112" applyNumberFormat="true" applyFont="true" applyFill="true" applyBorder="true" applyAlignment="true">
      <alignment horizontal="center" vertical="center"/>
    </xf>
    <xf numFmtId="168" fontId="149" fillId="28" borderId="76" xfId="40124" applyNumberFormat="true" applyFont="true" applyFill="true" applyBorder="true" applyAlignment="true">
      <alignment horizontal="center" vertical="center"/>
    </xf>
    <xf numFmtId="168" fontId="149" fillId="28" borderId="83" xfId="40124" applyNumberFormat="true" applyFont="true" applyFill="true" applyBorder="true" applyAlignment="true">
      <alignment horizontal="center" vertical="center"/>
    </xf>
    <xf numFmtId="0" fontId="150" fillId="3" borderId="74" xfId="40159" applyFont="true" applyBorder="true" applyAlignment="true">
      <alignment horizontal="center" vertical="center" wrapText="true"/>
    </xf>
    <xf numFmtId="0" fontId="150" fillId="3" borderId="89" xfId="40161" applyFont="true" applyBorder="true" applyAlignment="true">
      <alignment horizontal="center" vertical="center" wrapText="true"/>
    </xf>
    <xf numFmtId="0" fontId="150" fillId="3" borderId="74" xfId="40160" applyFont="true" applyBorder="true" applyAlignment="true">
      <alignment horizontal="center" vertical="center" wrapText="true"/>
    </xf>
    <xf numFmtId="0" fontId="150" fillId="3" borderId="74" xfId="40219" applyFont="true" applyBorder="true" applyAlignment="true">
      <alignment horizontal="center" vertical="center" wrapText="true"/>
    </xf>
    <xf numFmtId="0" fontId="150" fillId="3" borderId="89" xfId="40221" applyFont="true" applyBorder="true" applyAlignment="true">
      <alignment horizontal="center" vertical="center" wrapText="true"/>
    </xf>
    <xf numFmtId="168" fontId="149" fillId="28" borderId="80" xfId="40243"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76" xfId="40243" applyNumberFormat="true" applyFont="true" applyFill="true" applyBorder="true" applyAlignment="true">
      <alignment horizontal="center" vertical="center"/>
    </xf>
    <xf numFmtId="168" fontId="149" fillId="28" borderId="91" xfId="40245" applyNumberFormat="true" applyFont="true" applyFill="true" applyBorder="true" applyAlignment="true">
      <alignment horizontal="center" vertical="center"/>
    </xf>
    <xf numFmtId="0" fontId="150" fillId="3" borderId="74" xfId="40279" applyFont="true" applyBorder="true" applyAlignment="true">
      <alignment horizontal="center" vertical="center" wrapText="true"/>
    </xf>
    <xf numFmtId="0" fontId="150" fillId="3" borderId="89" xfId="40281" applyFont="true" applyBorder="true" applyAlignment="true">
      <alignment horizontal="center" vertical="center" wrapText="true"/>
    </xf>
    <xf numFmtId="168" fontId="149" fillId="28" borderId="76" xfId="40303" applyNumberFormat="true" applyFont="true" applyFill="true" applyBorder="true" applyAlignment="true">
      <alignment horizontal="center" vertical="center"/>
    </xf>
    <xf numFmtId="168" fontId="149" fillId="28" borderId="91" xfId="40305" applyNumberFormat="true" applyFont="true" applyFill="true" applyBorder="true" applyAlignment="true">
      <alignment horizontal="center" vertical="center"/>
    </xf>
    <xf numFmtId="168" fontId="149" fillId="28" borderId="83" xfId="40303"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96" xfId="40305" applyNumberFormat="true" applyFont="true" applyFill="true" applyBorder="true" applyAlignment="true">
      <alignment horizontal="center" vertical="center"/>
    </xf>
    <xf numFmtId="0" fontId="150" fillId="3" borderId="74" xfId="40220" applyFont="true" applyBorder="true" applyAlignment="true">
      <alignment horizontal="center" vertical="center" wrapText="true"/>
    </xf>
    <xf numFmtId="168" fontId="149" fillId="28" borderId="80" xfId="40244" applyNumberFormat="true" applyFont="true" applyFill="true" applyBorder="true" applyAlignment="true">
      <alignment horizontal="center" vertical="center"/>
    </xf>
    <xf numFmtId="168" fontId="149" fillId="28" borderId="76" xfId="40244" applyNumberFormat="true" applyFont="true" applyFill="true" applyBorder="true" applyAlignment="true">
      <alignment horizontal="center" vertical="center"/>
    </xf>
    <xf numFmtId="0" fontId="150" fillId="3" borderId="74" xfId="40280" applyFont="true" applyBorder="true" applyAlignment="true">
      <alignment horizontal="center" vertical="center" wrapText="true"/>
    </xf>
    <xf numFmtId="168" fontId="149" fillId="28" borderId="76" xfId="40304" applyNumberFormat="true" applyFont="true" applyFill="true" applyBorder="true" applyAlignment="true">
      <alignment horizontal="center" vertical="center"/>
    </xf>
    <xf numFmtId="168" fontId="149" fillId="28" borderId="83" xfId="40304" applyNumberFormat="true" applyFont="true" applyFill="true" applyBorder="true" applyAlignment="true">
      <alignment horizontal="center" vertical="center"/>
    </xf>
    <xf numFmtId="168" fontId="149" fillId="28" borderId="83" xfId="4024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96" xfId="40245" applyNumberFormat="true" applyFont="true" applyFill="true" applyBorder="true" applyAlignment="true">
      <alignment horizontal="center" vertical="center"/>
    </xf>
    <xf numFmtId="168" fontId="149" fillId="28" borderId="83" xfId="40243" applyNumberFormat="true" applyFont="true" applyFill="true" applyBorder="true" applyAlignment="true">
      <alignment horizontal="center" vertical="center"/>
    </xf>
    <xf numFmtId="0" fontId="150" fillId="3" borderId="74" xfId="40339" applyFont="true" applyBorder="true" applyAlignment="true">
      <alignment horizontal="center" vertical="center" wrapText="true"/>
    </xf>
    <xf numFmtId="0" fontId="150" fillId="3" borderId="89" xfId="40341" applyFont="true" applyBorder="true" applyAlignment="true">
      <alignment horizontal="center" vertical="center" wrapText="true"/>
    </xf>
    <xf numFmtId="0" fontId="150" fillId="3" borderId="74" xfId="40340" applyFont="true" applyBorder="true" applyAlignment="true">
      <alignment horizontal="center" vertical="center" wrapText="true"/>
    </xf>
    <xf numFmtId="0" fontId="150" fillId="3" borderId="74" xfId="40407" applyFont="true" applyBorder="true" applyAlignment="true">
      <alignment horizontal="center" vertical="center" wrapText="true"/>
    </xf>
    <xf numFmtId="0" fontId="150" fillId="3" borderId="89" xfId="40409" applyFont="true" applyBorder="true" applyAlignment="true">
      <alignment horizontal="center" vertical="center" wrapText="true"/>
    </xf>
    <xf numFmtId="0" fontId="150" fillId="3" borderId="74" xfId="40408" applyFont="true" applyBorder="true" applyAlignment="true">
      <alignment horizontal="center" vertical="center" wrapText="true"/>
    </xf>
    <xf numFmtId="168" fontId="114" fillId="28" borderId="75" xfId="40171" applyNumberFormat="true" applyFont="true" applyFill="true" applyBorder="true" applyAlignment="true">
      <alignment horizontal="center" vertical="center"/>
    </xf>
    <xf numFmtId="168" fontId="114" fillId="28" borderId="76" xfId="4018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90" xfId="40173" applyNumberFormat="true" applyFont="true" applyFill="true" applyBorder="true" applyAlignment="true">
      <alignment horizontal="center" vertical="center"/>
    </xf>
    <xf numFmtId="168" fontId="114" fillId="28" borderId="91" xfId="40185" applyNumberFormat="true" applyFont="true" applyFill="true" applyBorder="true" applyAlignment="true">
      <alignment horizontal="center" vertical="center"/>
    </xf>
    <xf numFmtId="168" fontId="114" fillId="28" borderId="75" xfId="40172" applyNumberFormat="true" applyFont="true" applyFill="true" applyBorder="true" applyAlignment="true">
      <alignment horizontal="center" vertical="center"/>
    </xf>
    <xf numFmtId="168" fontId="114" fillId="28" borderId="76" xfId="40184"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23" fillId="15" borderId="10" xfId="19344" applyFill="true"/>
    <xf numFmtId="0" fontId="23" fillId="15" borderId="10" xfId="19344" applyFill="true" applyAlignment="true">
      <alignment vertical="center"/>
    </xf>
    <xf numFmtId="0" fontId="23" fillId="15" borderId="10" xfId="19344" applyFill="true" applyAlignment="true">
      <alignment vertical="center" wrapText="true"/>
    </xf>
    <xf numFmtId="0" fontId="23" fillId="27" borderId="10" xfId="19344" applyFill="true" applyAlignment="true">
      <alignment horizontal="center" vertical="center"/>
    </xf>
    <xf numFmtId="0" fontId="150" fillId="15" borderId="10" xfId="19405" applyFont="true" applyFill="true" applyAlignment="true">
      <alignment horizontal="left" vertical="center" wrapText="true"/>
    </xf>
    <xf numFmtId="0" fontId="150" fillId="3" borderId="57" xfId="45108" applyFont="true" applyBorder="true" applyAlignment="true">
      <alignment horizontal="center" wrapText="true"/>
    </xf>
    <xf numFmtId="0" fontId="150" fillId="26" borderId="58" xfId="45109" applyFont="true" applyFill="true" applyBorder="true" applyAlignment="true">
      <alignment horizontal="left" vertical="top" wrapText="true"/>
    </xf>
    <xf numFmtId="0" fontId="150" fillId="26" borderId="58" xfId="45110" applyFont="true" applyFill="true" applyBorder="true" applyAlignment="true">
      <alignment horizontal="left" vertical="top" wrapText="true"/>
    </xf>
    <xf numFmtId="168" fontId="149" fillId="3" borderId="58" xfId="45111" applyNumberFormat="true" applyFont="true" applyBorder="true" applyAlignment="true">
      <alignment horizontal="right" vertical="top"/>
    </xf>
    <xf numFmtId="0" fontId="150" fillId="26" borderId="59" xfId="45112" applyFont="true" applyFill="true" applyBorder="true" applyAlignment="true">
      <alignment horizontal="left" vertical="top" wrapText="true"/>
    </xf>
    <xf numFmtId="0" fontId="150" fillId="26" borderId="59" xfId="45113" applyFont="true" applyFill="true" applyBorder="true" applyAlignment="true">
      <alignment horizontal="left" vertical="top" wrapText="true"/>
    </xf>
    <xf numFmtId="168" fontId="149" fillId="3" borderId="59" xfId="45114" applyNumberFormat="true" applyFont="true" applyBorder="true" applyAlignment="true">
      <alignment horizontal="right" vertical="top"/>
    </xf>
    <xf numFmtId="0" fontId="150" fillId="26" borderId="60" xfId="45116" applyFont="true" applyFill="true" applyBorder="true" applyAlignment="true">
      <alignment horizontal="left" vertical="top" wrapText="true"/>
    </xf>
    <xf numFmtId="168" fontId="149" fillId="3" borderId="60" xfId="45117" applyNumberFormat="true" applyFont="true" applyBorder="true" applyAlignment="true">
      <alignment horizontal="right" vertical="top"/>
    </xf>
    <xf numFmtId="0" fontId="176" fillId="15" borderId="10" xfId="19444" applyFont="true" applyFill="true" applyAlignment="true">
      <alignment horizontal="center" vertical="center" wrapText="true"/>
    </xf>
    <xf numFmtId="0" fontId="176" fillId="15" borderId="10" xfId="19442" applyFont="true" applyFill="true" applyAlignment="true">
      <alignment horizontal="center" vertical="center"/>
    </xf>
    <xf numFmtId="0" fontId="176" fillId="15" borderId="10" xfId="19443" applyFont="true" applyFill="true" applyAlignment="true">
      <alignment horizontal="center" vertical="center" wrapText="true"/>
    </xf>
    <xf numFmtId="0" fontId="176" fillId="15" borderId="10" xfId="19466" applyFont="true" applyFill="true" applyAlignment="true">
      <alignment horizontal="center" vertical="center" wrapText="true"/>
    </xf>
    <xf numFmtId="0" fontId="176" fillId="15" borderId="10" xfId="19464" applyFont="true" applyFill="true" applyAlignment="true">
      <alignment horizontal="center" vertical="center"/>
    </xf>
    <xf numFmtId="0" fontId="176" fillId="15" borderId="10" xfId="19464" applyFont="true" applyFill="true" applyAlignment="true">
      <alignment horizontal="center" vertical="center" wrapText="true"/>
    </xf>
    <xf numFmtId="0" fontId="176"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45124" applyFont="true" applyAlignment="true">
      <alignment horizontal="center" wrapText="true"/>
    </xf>
    <xf numFmtId="0" fontId="150" fillId="3" borderId="10" xfId="45125" applyFont="true" applyAlignment="true">
      <alignment horizontal="center" wrapText="true"/>
    </xf>
    <xf numFmtId="0" fontId="150" fillId="3" borderId="10" xfId="45126" applyFont="true" applyAlignment="true">
      <alignment horizontal="center" wrapText="true"/>
    </xf>
    <xf numFmtId="0" fontId="150" fillId="3" borderId="57" xfId="45127" applyFont="true" applyBorder="true" applyAlignment="true">
      <alignment horizontal="center"/>
    </xf>
    <xf numFmtId="0" fontId="150" fillId="3" borderId="57" xfId="45128" applyFont="true" applyBorder="true" applyAlignment="true">
      <alignment horizontal="center"/>
    </xf>
    <xf numFmtId="0" fontId="150" fillId="3" borderId="57" xfId="45129" applyFont="true" applyBorder="true" applyAlignment="true">
      <alignment horizontal="center"/>
    </xf>
    <xf numFmtId="0" fontId="150" fillId="3" borderId="57" xfId="45377" applyFont="true" applyBorder="true" applyAlignment="true">
      <alignment horizontal="center" wrapText="true"/>
    </xf>
    <xf numFmtId="0" fontId="150" fillId="26" borderId="58" xfId="45378" applyFont="true" applyFill="true" applyBorder="true" applyAlignment="true">
      <alignment horizontal="left" vertical="top" wrapText="true"/>
    </xf>
    <xf numFmtId="0" fontId="150" fillId="26" borderId="58" xfId="45379" applyFont="true" applyFill="true" applyBorder="true" applyAlignment="true">
      <alignment horizontal="left" vertical="top" wrapText="true"/>
    </xf>
    <xf numFmtId="168" fontId="149" fillId="3" borderId="58" xfId="45380" applyNumberFormat="true" applyFont="true" applyBorder="true" applyAlignment="true">
      <alignment horizontal="right" vertical="top"/>
    </xf>
    <xf numFmtId="0" fontId="150" fillId="26" borderId="59" xfId="45381" applyFont="true" applyFill="true" applyBorder="true" applyAlignment="true">
      <alignment horizontal="left" vertical="top" wrapText="true"/>
    </xf>
    <xf numFmtId="0" fontId="150" fillId="26" borderId="59" xfId="45382" applyFont="true" applyFill="true" applyBorder="true" applyAlignment="true">
      <alignment horizontal="left" vertical="top" wrapText="true"/>
    </xf>
    <xf numFmtId="168" fontId="149" fillId="3" borderId="59" xfId="45383" applyNumberFormat="true" applyFont="true" applyBorder="true" applyAlignment="true">
      <alignment horizontal="right" vertical="top"/>
    </xf>
    <xf numFmtId="0" fontId="150" fillId="26" borderId="60" xfId="45385" applyFont="true" applyFill="true" applyBorder="true" applyAlignment="true">
      <alignment horizontal="left" vertical="top" wrapText="true"/>
    </xf>
    <xf numFmtId="168" fontId="149" fillId="3" borderId="60" xfId="45386" applyNumberFormat="true" applyFont="true" applyBorder="true" applyAlignment="true">
      <alignment horizontal="right" vertical="top"/>
    </xf>
    <xf numFmtId="0" fontId="150" fillId="3" borderId="10" xfId="45393" applyFont="true" applyAlignment="true">
      <alignment horizontal="center" wrapText="true"/>
    </xf>
    <xf numFmtId="0" fontId="150" fillId="3" borderId="10" xfId="45394" applyFont="true" applyAlignment="true">
      <alignment horizontal="center" wrapText="true"/>
    </xf>
    <xf numFmtId="0" fontId="150" fillId="3" borderId="10" xfId="45395" applyFont="true" applyAlignment="true">
      <alignment horizontal="center" wrapText="true"/>
    </xf>
    <xf numFmtId="0" fontId="150" fillId="3" borderId="57" xfId="45396" applyFont="true" applyBorder="true" applyAlignment="true">
      <alignment horizontal="center"/>
    </xf>
    <xf numFmtId="0" fontId="150" fillId="3" borderId="57" xfId="45397" applyFont="true" applyBorder="true" applyAlignment="true">
      <alignment horizontal="center"/>
    </xf>
    <xf numFmtId="0" fontId="150" fillId="3" borderId="57" xfId="45398" applyFont="true" applyBorder="true" applyAlignment="true">
      <alignment horizontal="center"/>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19344" applyFill="true" applyAlignment="true">
      <alignment horizontal="right" vertical="top" wrapText="true"/>
    </xf>
    <xf numFmtId="0" fontId="150" fillId="3" borderId="57" xfId="45148" applyFont="true" applyBorder="true" applyAlignment="true">
      <alignment horizontal="right" vertical="top" wrapText="true"/>
    </xf>
    <xf numFmtId="0" fontId="150" fillId="3" borderId="57" xfId="45149" applyFont="true" applyBorder="true" applyAlignment="true">
      <alignment horizontal="right" vertical="top" wrapText="true"/>
    </xf>
    <xf numFmtId="0" fontId="150" fillId="3" borderId="57" xfId="45150" applyFont="true" applyBorder="true" applyAlignment="true">
      <alignment horizontal="right" vertical="top" wrapText="true"/>
    </xf>
    <xf numFmtId="0" fontId="150" fillId="3" borderId="115" xfId="45158" applyFont="true" applyBorder="true" applyAlignment="true">
      <alignment horizontal="right" vertical="top" wrapText="true"/>
    </xf>
    <xf numFmtId="0" fontId="150" fillId="3" borderId="54" xfId="45159" applyFont="true" applyBorder="true" applyAlignment="true">
      <alignment horizontal="right" vertical="top" wrapText="true"/>
    </xf>
    <xf numFmtId="0" fontId="150" fillId="3" borderId="55" xfId="45160" applyFont="true" applyBorder="true" applyAlignment="true">
      <alignment horizontal="right" vertical="top" wrapText="true"/>
    </xf>
    <xf numFmtId="0" fontId="150" fillId="3" borderId="115" xfId="45169" applyFont="true" applyBorder="true" applyAlignment="true">
      <alignment horizontal="right" vertical="top" wrapText="true"/>
    </xf>
    <xf numFmtId="0" fontId="150" fillId="3" borderId="54" xfId="45170" applyFont="true" applyBorder="true" applyAlignment="true">
      <alignment horizontal="right" vertical="top" wrapText="true"/>
    </xf>
    <xf numFmtId="0" fontId="150" fillId="3" borderId="55" xfId="45171" applyFont="true" applyBorder="true" applyAlignment="true">
      <alignment horizontal="right" vertical="top" wrapText="true"/>
    </xf>
    <xf numFmtId="0" fontId="150" fillId="3" borderId="115" xfId="45180" applyFont="true" applyBorder="true" applyAlignment="true">
      <alignment horizontal="right" vertical="top" wrapText="true"/>
    </xf>
    <xf numFmtId="0" fontId="150" fillId="3" borderId="54" xfId="45181" applyFont="true" applyBorder="true" applyAlignment="true">
      <alignment horizontal="right" vertical="top" wrapText="true"/>
    </xf>
    <xf numFmtId="0" fontId="150" fillId="3" borderId="55" xfId="45182" applyFont="true" applyBorder="true" applyAlignment="true">
      <alignment horizontal="right" vertical="top" wrapText="true"/>
    </xf>
    <xf numFmtId="0" fontId="150" fillId="3" borderId="10" xfId="45126" applyFont="true" applyAlignment="true">
      <alignment horizontal="right" vertical="top" wrapText="true"/>
    </xf>
    <xf numFmtId="0" fontId="150" fillId="3" borderId="10" xfId="45125" applyFont="true" applyAlignment="true">
      <alignment horizontal="right" vertical="top" wrapText="true"/>
    </xf>
    <xf numFmtId="0" fontId="150" fillId="3" borderId="10" xfId="45124" applyFont="true" applyAlignment="true">
      <alignment horizontal="right" vertical="top" wrapText="true"/>
    </xf>
    <xf numFmtId="0" fontId="23" fillId="3" borderId="10" xfId="19344" applyAlignment="true">
      <alignment horizontal="right" vertical="top" wrapText="true"/>
    </xf>
    <xf numFmtId="166" fontId="149" fillId="3" borderId="58" xfId="45131" applyNumberFormat="true" applyFont="true" applyBorder="true" applyAlignment="true">
      <alignment horizontal="right" vertical="top" wrapText="true"/>
    </xf>
    <xf numFmtId="166" fontId="149" fillId="3" borderId="58" xfId="45133" applyNumberFormat="true" applyFont="true" applyBorder="true" applyAlignment="true">
      <alignment horizontal="right" vertical="top" wrapText="true"/>
    </xf>
    <xf numFmtId="166" fontId="149" fillId="3" borderId="58" xfId="45135" applyNumberFormat="true" applyFont="true" applyBorder="true" applyAlignment="true">
      <alignment horizontal="right" vertical="top" wrapText="true"/>
    </xf>
    <xf numFmtId="166" fontId="149" fillId="3" borderId="59" xfId="45137" applyNumberFormat="true" applyFont="true" applyBorder="true" applyAlignment="true">
      <alignment horizontal="right" vertical="top" wrapText="true"/>
    </xf>
    <xf numFmtId="166" fontId="149" fillId="3" borderId="59" xfId="45139" applyNumberFormat="true" applyFont="true" applyBorder="true" applyAlignment="true">
      <alignment horizontal="right" vertical="top" wrapText="true"/>
    </xf>
    <xf numFmtId="166" fontId="149" fillId="3" borderId="59" xfId="45141" applyNumberFormat="true" applyFont="true" applyBorder="true" applyAlignment="true">
      <alignment horizontal="right" vertical="top" wrapText="true"/>
    </xf>
    <xf numFmtId="166" fontId="149" fillId="3" borderId="60" xfId="45143" applyNumberFormat="true" applyFont="true" applyBorder="true" applyAlignment="true">
      <alignment horizontal="right" vertical="top" wrapText="true"/>
    </xf>
    <xf numFmtId="166" fontId="149" fillId="3" borderId="60" xfId="45145" applyNumberFormat="true" applyFont="true" applyBorder="true" applyAlignment="true">
      <alignment horizontal="right" vertical="top" wrapText="true"/>
    </xf>
    <xf numFmtId="166" fontId="149" fillId="3" borderId="60" xfId="45147" applyNumberFormat="true" applyFont="true" applyBorder="true" applyAlignment="true">
      <alignment horizontal="right" vertical="top" wrapText="true"/>
    </xf>
    <xf numFmtId="167" fontId="149" fillId="3" borderId="59" xfId="45151" applyNumberFormat="true" applyFont="true" applyBorder="true" applyAlignment="true">
      <alignment horizontal="right" vertical="top" wrapText="true"/>
    </xf>
    <xf numFmtId="167" fontId="149" fillId="3" borderId="59" xfId="45152" applyNumberFormat="true" applyFont="true" applyBorder="true" applyAlignment="true">
      <alignment horizontal="right" vertical="top" wrapText="true"/>
    </xf>
    <xf numFmtId="167" fontId="149" fillId="3" borderId="59" xfId="45153" applyNumberFormat="true" applyFont="true" applyBorder="true" applyAlignment="true">
      <alignment horizontal="right" vertical="top" wrapText="true"/>
    </xf>
    <xf numFmtId="166" fontId="149" fillId="3" borderId="116" xfId="45166" applyNumberFormat="true" applyFont="true" applyBorder="true" applyAlignment="true">
      <alignment horizontal="right" vertical="top" wrapText="true"/>
    </xf>
    <xf numFmtId="166" fontId="149" fillId="3" borderId="117" xfId="45167" applyNumberFormat="true" applyFont="true" applyBorder="true" applyAlignment="true">
      <alignment horizontal="right" vertical="top" wrapText="true"/>
    </xf>
    <xf numFmtId="166" fontId="149" fillId="3" borderId="118" xfId="45168" applyNumberFormat="true" applyFont="true" applyBorder="true" applyAlignment="true">
      <alignment horizontal="right" vertical="top" wrapText="true"/>
    </xf>
    <xf numFmtId="166" fontId="149" fillId="3" borderId="116" xfId="45177" applyNumberFormat="true" applyFont="true" applyBorder="true" applyAlignment="true">
      <alignment horizontal="right" vertical="top" wrapText="true"/>
    </xf>
    <xf numFmtId="166" fontId="149" fillId="3" borderId="117" xfId="45178" applyNumberFormat="true" applyFont="true" applyBorder="true" applyAlignment="true">
      <alignment horizontal="right" vertical="top" wrapText="true"/>
    </xf>
    <xf numFmtId="166" fontId="149" fillId="3" borderId="118" xfId="45179" applyNumberFormat="true" applyFont="true" applyBorder="true" applyAlignment="true">
      <alignment horizontal="right" vertical="top" wrapText="true"/>
    </xf>
    <xf numFmtId="166" fontId="149" fillId="3" borderId="116" xfId="45184" applyNumberFormat="true" applyFont="true" applyBorder="true" applyAlignment="true">
      <alignment horizontal="right" vertical="top" wrapText="true"/>
    </xf>
    <xf numFmtId="166" fontId="149" fillId="3" borderId="117" xfId="45185" applyNumberFormat="true" applyFont="true" applyBorder="true" applyAlignment="true">
      <alignment horizontal="right" vertical="top" wrapText="true"/>
    </xf>
    <xf numFmtId="166" fontId="149" fillId="3" borderId="118" xfId="45186" applyNumberFormat="true" applyFont="true" applyBorder="true" applyAlignment="true">
      <alignment horizontal="right" vertical="top" wrapText="true"/>
    </xf>
    <xf numFmtId="0" fontId="150" fillId="3" borderId="57" xfId="45129" applyFont="true" applyBorder="true" applyAlignment="true">
      <alignment horizontal="right" vertical="top" wrapText="true"/>
    </xf>
    <xf numFmtId="0" fontId="150" fillId="3" borderId="57" xfId="45128" applyFont="true" applyBorder="true" applyAlignment="true">
      <alignment horizontal="right" vertical="top" wrapText="true"/>
    </xf>
    <xf numFmtId="0" fontId="150" fillId="3" borderId="57" xfId="45127" applyFont="true" applyBorder="true" applyAlignment="true">
      <alignment horizontal="right" vertical="top" wrapText="true"/>
    </xf>
    <xf numFmtId="0" fontId="150" fillId="3" borderId="57" xfId="45188" applyFont="true" applyBorder="true" applyAlignment="true">
      <alignment horizontal="right" vertical="top" wrapText="true"/>
    </xf>
    <xf numFmtId="166" fontId="149" fillId="3" borderId="119" xfId="45189" applyNumberFormat="true" applyFont="true" applyBorder="true" applyAlignment="true">
      <alignment horizontal="right" vertical="top" wrapText="true"/>
    </xf>
    <xf numFmtId="0" fontId="150" fillId="3" borderId="57" xfId="45191" applyFont="true" applyBorder="true" applyAlignment="true">
      <alignment horizontal="right" vertical="top" wrapText="true"/>
    </xf>
    <xf numFmtId="166" fontId="149" fillId="3" borderId="119" xfId="45192" applyNumberFormat="true" applyFont="true" applyBorder="true" applyAlignment="true">
      <alignment horizontal="right" vertical="top" wrapText="true"/>
    </xf>
    <xf numFmtId="0" fontId="150" fillId="3" borderId="57" xfId="45194" applyFont="true" applyBorder="true" applyAlignment="true">
      <alignment horizontal="right" vertical="top" wrapText="true"/>
    </xf>
    <xf numFmtId="166" fontId="149" fillId="3" borderId="119" xfId="45195" applyNumberFormat="true" applyFont="true" applyBorder="true" applyAlignment="true">
      <alignment horizontal="right" vertical="top" wrapText="true"/>
    </xf>
    <xf numFmtId="0" fontId="150" fillId="3" borderId="57" xfId="45413" applyFont="true" applyBorder="true" applyAlignment="true">
      <alignment horizontal="right" vertical="top" wrapText="true"/>
    </xf>
    <xf numFmtId="0" fontId="150" fillId="3" borderId="57" xfId="45419" applyFont="true" applyBorder="true" applyAlignment="true">
      <alignment horizontal="right" vertical="top" wrapText="true"/>
    </xf>
    <xf numFmtId="0" fontId="150" fillId="3" borderId="57" xfId="45420" applyFont="true" applyBorder="true" applyAlignment="true">
      <alignment horizontal="right" vertical="top" wrapText="true"/>
    </xf>
    <xf numFmtId="0" fontId="150" fillId="3" borderId="115" xfId="45427" applyFont="true" applyBorder="true" applyAlignment="true">
      <alignment horizontal="right" vertical="top" wrapText="true"/>
    </xf>
    <xf numFmtId="0" fontId="150" fillId="3" borderId="54" xfId="45428" applyFont="true" applyBorder="true" applyAlignment="true">
      <alignment horizontal="right" vertical="top" wrapText="true"/>
    </xf>
    <xf numFmtId="0" fontId="150" fillId="3" borderId="55" xfId="45429" applyFont="true" applyBorder="true" applyAlignment="true">
      <alignment horizontal="right" vertical="top" wrapText="true"/>
    </xf>
    <xf numFmtId="0" fontId="150" fillId="3" borderId="10" xfId="45393" applyFont="true" applyAlignment="true">
      <alignment horizontal="right" vertical="top" wrapText="true"/>
    </xf>
    <xf numFmtId="0" fontId="150" fillId="3" borderId="115" xfId="45442" applyFont="true" applyBorder="true" applyAlignment="true">
      <alignment horizontal="right" vertical="top" wrapText="true"/>
    </xf>
    <xf numFmtId="0" fontId="150" fillId="3" borderId="54" xfId="45443" applyFont="true" applyBorder="true" applyAlignment="true">
      <alignment horizontal="right" vertical="top" wrapText="true"/>
    </xf>
    <xf numFmtId="0" fontId="150" fillId="3" borderId="55" xfId="45444" applyFont="true" applyBorder="true" applyAlignment="true">
      <alignment horizontal="right" vertical="top" wrapText="true"/>
    </xf>
    <xf numFmtId="0" fontId="150" fillId="3" borderId="115" xfId="45445" applyFont="true" applyBorder="true" applyAlignment="true">
      <alignment horizontal="right" vertical="top" wrapText="true"/>
    </xf>
    <xf numFmtId="0" fontId="150" fillId="3" borderId="54" xfId="45446" applyFont="true" applyBorder="true" applyAlignment="true">
      <alignment horizontal="right" vertical="top" wrapText="true"/>
    </xf>
    <xf numFmtId="0" fontId="150" fillId="3" borderId="55" xfId="45447" applyFont="true" applyBorder="true" applyAlignment="true">
      <alignment horizontal="right" vertical="top" wrapText="true"/>
    </xf>
    <xf numFmtId="0" fontId="150" fillId="3" borderId="10" xfId="45394" applyFont="true" applyAlignment="true">
      <alignment horizontal="right" vertical="top" wrapText="true"/>
    </xf>
    <xf numFmtId="0" fontId="150" fillId="3" borderId="10" xfId="45395" applyFont="true" applyAlignment="true">
      <alignment horizontal="right" vertical="top" wrapText="true"/>
    </xf>
    <xf numFmtId="166" fontId="149" fillId="3" borderId="58" xfId="45400" applyNumberFormat="true" applyFont="true" applyBorder="true" applyAlignment="true">
      <alignment horizontal="right" vertical="top" wrapText="true"/>
    </xf>
    <xf numFmtId="166" fontId="149" fillId="3" borderId="58" xfId="45402" applyNumberFormat="true" applyFont="true" applyBorder="true" applyAlignment="true">
      <alignment horizontal="right" vertical="top" wrapText="true"/>
    </xf>
    <xf numFmtId="166" fontId="149" fillId="3" borderId="58" xfId="45404" applyNumberFormat="true" applyFont="true" applyBorder="true" applyAlignment="true">
      <alignment horizontal="right" vertical="top" wrapText="true"/>
    </xf>
    <xf numFmtId="166" fontId="149" fillId="3" borderId="59" xfId="45406" applyNumberFormat="true" applyFont="true" applyBorder="true" applyAlignment="true">
      <alignment horizontal="right" vertical="top" wrapText="true"/>
    </xf>
    <xf numFmtId="166" fontId="149" fillId="3" borderId="59" xfId="45408" applyNumberFormat="true" applyFont="true" applyBorder="true" applyAlignment="true">
      <alignment horizontal="right" vertical="top" wrapText="true"/>
    </xf>
    <xf numFmtId="166" fontId="149" fillId="3" borderId="59" xfId="45410" applyNumberFormat="true" applyFont="true" applyBorder="true" applyAlignment="true">
      <alignment horizontal="right" vertical="top" wrapText="true"/>
    </xf>
    <xf numFmtId="166" fontId="149" fillId="3" borderId="60" xfId="45412" applyNumberFormat="true" applyFont="true" applyBorder="true" applyAlignment="true">
      <alignment horizontal="right" vertical="top" wrapText="true"/>
    </xf>
    <xf numFmtId="166" fontId="149" fillId="3" borderId="60" xfId="45415" applyNumberFormat="true" applyFont="true" applyBorder="true" applyAlignment="true">
      <alignment horizontal="right" vertical="top" wrapText="true"/>
    </xf>
    <xf numFmtId="166" fontId="149" fillId="3" borderId="60" xfId="45417" applyNumberFormat="true" applyFont="true" applyBorder="true" applyAlignment="true">
      <alignment horizontal="right" vertical="top" wrapText="true"/>
    </xf>
    <xf numFmtId="167" fontId="149" fillId="3" borderId="59" xfId="45418" applyNumberFormat="true" applyFont="true" applyBorder="true" applyAlignment="true">
      <alignment horizontal="right" vertical="top" wrapText="true"/>
    </xf>
    <xf numFmtId="167" fontId="149" fillId="3" borderId="59" xfId="45421" applyNumberFormat="true" applyFont="true" applyBorder="true" applyAlignment="true">
      <alignment horizontal="right" vertical="top" wrapText="true"/>
    </xf>
    <xf numFmtId="167" fontId="149" fillId="3" borderId="59" xfId="45422" applyNumberFormat="true" applyFont="true" applyBorder="true" applyAlignment="true">
      <alignment horizontal="right" vertical="top" wrapText="true"/>
    </xf>
    <xf numFmtId="166" fontId="149" fillId="3" borderId="116" xfId="45431" applyNumberFormat="true" applyFont="true" applyBorder="true" applyAlignment="true">
      <alignment horizontal="right" vertical="top" wrapText="true"/>
    </xf>
    <xf numFmtId="166" fontId="149" fillId="3" borderId="117" xfId="45432" applyNumberFormat="true" applyFont="true" applyBorder="true" applyAlignment="true">
      <alignment horizontal="right" vertical="top" wrapText="true"/>
    </xf>
    <xf numFmtId="166" fontId="149" fillId="3" borderId="118" xfId="45433" applyNumberFormat="true" applyFont="true" applyBorder="true" applyAlignment="true">
      <alignment horizontal="right" vertical="top" wrapText="true"/>
    </xf>
    <xf numFmtId="0" fontId="150" fillId="3" borderId="57" xfId="45396" applyFont="true" applyBorder="true" applyAlignment="true">
      <alignment horizontal="right" vertical="top" wrapText="true"/>
    </xf>
    <xf numFmtId="166" fontId="149" fillId="3" borderId="116" xfId="45449" applyNumberFormat="true" applyFont="true" applyBorder="true" applyAlignment="true">
      <alignment horizontal="right" vertical="top" wrapText="true"/>
    </xf>
    <xf numFmtId="166" fontId="149" fillId="3" borderId="117" xfId="45450" applyNumberFormat="true" applyFont="true" applyBorder="true" applyAlignment="true">
      <alignment horizontal="right" vertical="top" wrapText="true"/>
    </xf>
    <xf numFmtId="166" fontId="149" fillId="3" borderId="118" xfId="45451" applyNumberFormat="true" applyFont="true" applyBorder="true" applyAlignment="true">
      <alignment horizontal="right" vertical="top" wrapText="true"/>
    </xf>
    <xf numFmtId="166" fontId="149" fillId="3" borderId="116" xfId="45453" applyNumberFormat="true" applyFont="true" applyBorder="true" applyAlignment="true">
      <alignment horizontal="right" vertical="top" wrapText="true"/>
    </xf>
    <xf numFmtId="166" fontId="149" fillId="3" borderId="117" xfId="45454" applyNumberFormat="true" applyFont="true" applyBorder="true" applyAlignment="true">
      <alignment horizontal="right" vertical="top" wrapText="true"/>
    </xf>
    <xf numFmtId="166" fontId="149" fillId="3" borderId="118" xfId="45455" applyNumberFormat="true" applyFont="true" applyBorder="true" applyAlignment="true">
      <alignment horizontal="right" vertical="top" wrapText="true"/>
    </xf>
    <xf numFmtId="0" fontId="150" fillId="3" borderId="57" xfId="45397" applyFont="true" applyBorder="true" applyAlignment="true">
      <alignment horizontal="right" vertical="top" wrapText="true"/>
    </xf>
    <xf numFmtId="0" fontId="150" fillId="3" borderId="57" xfId="45398" applyFont="true" applyBorder="true" applyAlignment="true">
      <alignment horizontal="right" vertical="top" wrapText="true"/>
    </xf>
    <xf numFmtId="0" fontId="150" fillId="3" borderId="57" xfId="45457" applyFont="true" applyBorder="true" applyAlignment="true">
      <alignment horizontal="right" vertical="top" wrapText="true"/>
    </xf>
    <xf numFmtId="166" fontId="149" fillId="3" borderId="119" xfId="45458" applyNumberFormat="true" applyFont="true" applyBorder="true" applyAlignment="true">
      <alignment horizontal="right" vertical="top" wrapText="true"/>
    </xf>
    <xf numFmtId="0" fontId="150" fillId="3" borderId="57" xfId="45460" applyFont="true" applyBorder="true" applyAlignment="true">
      <alignment horizontal="right" vertical="top" wrapText="true"/>
    </xf>
    <xf numFmtId="0" fontId="150" fillId="3" borderId="57" xfId="45462" applyFont="true" applyBorder="true" applyAlignment="true">
      <alignment horizontal="right" vertical="top" wrapText="true"/>
    </xf>
    <xf numFmtId="166" fontId="149" fillId="3" borderId="119" xfId="45463" applyNumberFormat="true" applyFont="true" applyBorder="true" applyAlignment="true">
      <alignment horizontal="right" vertical="top" wrapText="true"/>
    </xf>
    <xf numFmtId="166" fontId="149" fillId="3" borderId="119" xfId="45464" applyNumberFormat="true" applyFont="true" applyBorder="true" applyAlignment="true">
      <alignment horizontal="right" vertical="top" wrapText="true"/>
    </xf>
    <xf numFmtId="0" fontId="150" fillId="0" borderId="10" xfId="44970" applyFont="true" applyFill="true" applyBorder="true" applyAlignment="true">
      <alignment horizontal="left" vertical="top" wrapText="true"/>
    </xf>
    <xf numFmtId="0" fontId="150" fillId="0" borderId="10" xfId="44976" applyFont="true" applyFill="true" applyBorder="true" applyAlignment="true">
      <alignment horizontal="left" vertical="top" wrapText="true"/>
    </xf>
    <xf numFmtId="169" fontId="149" fillId="0" borderId="10" xfId="36821" applyNumberFormat="true" applyFont="true" applyFill="true" applyBorder="true" applyAlignment="true">
      <alignment horizontal="right" vertical="top"/>
    </xf>
    <xf numFmtId="0" fontId="150" fillId="0" borderId="10" xfId="44982" applyFont="true" applyFill="true" applyBorder="true" applyAlignment="true">
      <alignment horizontal="left" vertical="top" wrapText="true"/>
    </xf>
    <xf numFmtId="169" fontId="149" fillId="0" borderId="10" xfId="36826" applyNumberFormat="true" applyFont="true" applyFill="true" applyBorder="true" applyAlignment="true">
      <alignment horizontal="right" vertical="top"/>
    </xf>
    <xf numFmtId="0" fontId="154" fillId="0" borderId="10" xfId="19344" applyFont="true" applyFill="true" applyBorder="true" applyAlignment="true">
      <alignment horizontal="left" vertical="top"/>
    </xf>
    <xf numFmtId="170" fontId="154" fillId="0" borderId="10" xfId="19344" applyNumberFormat="true" applyFont="true" applyFill="true" applyBorder="true" applyAlignment="true">
      <alignment horizontal="right" vertical="top"/>
    </xf>
    <xf numFmtId="0" fontId="154" fillId="0" borderId="10" xfId="19344" applyFont="true" applyFill="true" applyBorder="true" applyAlignment="true">
      <alignment horizontal="left" wrapText="true"/>
    </xf>
    <xf numFmtId="0" fontId="154" fillId="0" borderId="10" xfId="19344" applyFont="true" applyFill="true" applyBorder="true" applyAlignment="true">
      <alignment horizontal="center" wrapText="true"/>
    </xf>
    <xf numFmtId="0" fontId="23" fillId="0" borderId="10" xfId="19344" applyFill="true" applyBorder="true" applyAlignment="true">
      <alignment horizontal="center" vertical="center" wrapText="true"/>
    </xf>
    <xf numFmtId="0" fontId="150" fillId="0" borderId="10" xfId="44969" applyFont="true" applyFill="true" applyBorder="true" applyAlignment="true">
      <alignment horizontal="left" vertical="top" wrapText="true"/>
    </xf>
    <xf numFmtId="0" fontId="150" fillId="0" borderId="10" xfId="44975" applyFont="true" applyFill="true" applyBorder="true" applyAlignment="true">
      <alignment horizontal="left" vertical="top" wrapText="true"/>
    </xf>
    <xf numFmtId="0" fontId="150" fillId="0" borderId="10" xfId="44981" applyFont="true" applyFill="true" applyBorder="true" applyAlignment="true">
      <alignment horizontal="left" vertical="top" wrapText="true"/>
    </xf>
    <xf numFmtId="0" fontId="150" fillId="0" borderId="10" xfId="45239" applyFont="true" applyFill="true" applyBorder="true" applyAlignment="true">
      <alignment horizontal="left" vertical="top" wrapText="true"/>
    </xf>
    <xf numFmtId="0" fontId="150" fillId="0" borderId="10" xfId="45245" applyFont="true" applyFill="true" applyBorder="true" applyAlignment="true">
      <alignment horizontal="left" vertical="top" wrapText="true"/>
    </xf>
    <xf numFmtId="169" fontId="149" fillId="0" borderId="10" xfId="36822" applyNumberFormat="true" applyFont="true" applyFill="true" applyBorder="true" applyAlignment="true">
      <alignment horizontal="right" vertical="top"/>
    </xf>
    <xf numFmtId="169" fontId="149" fillId="0" borderId="10" xfId="36823" applyNumberFormat="true" applyFont="true" applyFill="true" applyBorder="true" applyAlignment="true">
      <alignment horizontal="right" vertical="top"/>
    </xf>
    <xf numFmtId="0" fontId="150" fillId="0" borderId="10" xfId="45251" applyFont="true" applyFill="true" applyBorder="true" applyAlignment="true">
      <alignment horizontal="left" vertical="top" wrapText="true"/>
    </xf>
    <xf numFmtId="169" fontId="149" fillId="0" borderId="10" xfId="36827" applyNumberFormat="true" applyFont="true" applyFill="true" applyBorder="true" applyAlignment="true">
      <alignment horizontal="right" vertical="top"/>
    </xf>
    <xf numFmtId="169" fontId="149" fillId="0" borderId="10" xfId="36828" applyNumberFormat="true" applyFont="true" applyFill="true" applyBorder="true" applyAlignment="true">
      <alignment horizontal="right" vertical="top"/>
    </xf>
    <xf numFmtId="0" fontId="150" fillId="0" borderId="10" xfId="45238" applyFont="true" applyFill="true" applyBorder="true" applyAlignment="true">
      <alignment horizontal="left" vertical="top" wrapText="true"/>
    </xf>
    <xf numFmtId="0" fontId="150" fillId="0" borderId="10" xfId="45244" applyFont="true" applyFill="true" applyBorder="true" applyAlignment="true">
      <alignment horizontal="left" vertical="top" wrapText="true"/>
    </xf>
    <xf numFmtId="0" fontId="150" fillId="0" borderId="10" xfId="45250" applyFont="true" applyFill="true" applyBorder="true" applyAlignment="true">
      <alignment horizontal="left" vertical="top" wrapText="true"/>
    </xf>
    <xf numFmtId="0" fontId="23" fillId="15" borderId="10" xfId="19344" applyFill="true" applyBorder="true" applyAlignment="true">
      <alignment vertical="center" wrapText="true"/>
    </xf>
    <xf numFmtId="0" fontId="23" fillId="0" borderId="10" xfId="19344" applyFill="true" applyBorder="true" applyAlignment="true">
      <alignment vertical="center"/>
    </xf>
    <xf numFmtId="0" fontId="178" fillId="27" borderId="3" xfId="19344" applyFont="true" applyFill="true" applyBorder="true" applyAlignment="true">
      <alignment horizontal="left" wrapText="true"/>
    </xf>
    <xf numFmtId="0" fontId="178" fillId="27" borderId="4" xfId="19344" applyFont="true" applyFill="true" applyBorder="true" applyAlignment="true">
      <alignment wrapText="true"/>
    </xf>
    <xf numFmtId="0" fontId="178" fillId="3" borderId="4" xfId="19344" applyFont="true" applyBorder="true"/>
    <xf numFmtId="0" fontId="178" fillId="27" borderId="3" xfId="19344" applyFont="true" applyFill="true" applyBorder="true" applyAlignment="true">
      <alignment wrapText="true"/>
    </xf>
    <xf numFmtId="0" fontId="178" fillId="27" borderId="5" xfId="19344" applyFont="true" applyFill="true" applyBorder="true" applyAlignment="true">
      <alignment wrapText="true"/>
    </xf>
    <xf numFmtId="0" fontId="178" fillId="27" borderId="6" xfId="19344" applyFont="true" applyFill="true" applyBorder="true" applyAlignment="true">
      <alignment wrapText="true"/>
    </xf>
    <xf numFmtId="0" fontId="154" fillId="27" borderId="10" xfId="19344" applyFont="true" applyFill="true" applyAlignment="true">
      <alignment horizontal="left" vertical="center"/>
    </xf>
    <xf numFmtId="170" fontId="154" fillId="27" borderId="10" xfId="19344" applyNumberFormat="true" applyFont="true" applyFill="true" applyAlignment="true">
      <alignment horizontal="right" vertical="center"/>
    </xf>
    <xf numFmtId="0" fontId="23" fillId="15" borderId="10" xfId="19344" applyFill="true" applyBorder="true" applyAlignment="true">
      <alignment vertical="center"/>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66" applyFont="true" applyBorder="true" applyAlignment="true">
      <alignment horizontal="center" vertical="center" wrapText="true"/>
    </xf>
    <xf numFmtId="0" fontId="150" fillId="3" borderId="53" xfId="44967" applyFont="true" applyBorder="true" applyAlignment="true">
      <alignment horizontal="center" vertical="center" wrapText="true"/>
    </xf>
    <xf numFmtId="0" fontId="150" fillId="3" borderId="53" xfId="44968" applyFont="true" applyBorder="true" applyAlignment="true">
      <alignment horizontal="center" vertical="center" wrapText="true"/>
    </xf>
    <xf numFmtId="0" fontId="150" fillId="3" borderId="52" xfId="44992" applyFont="true" applyBorder="true" applyAlignment="true">
      <alignment horizontal="center" vertical="center" wrapText="true"/>
    </xf>
    <xf numFmtId="0" fontId="150" fillId="3" borderId="53" xfId="44993" applyFont="true" applyBorder="true" applyAlignment="true">
      <alignment horizontal="center" vertical="center" wrapText="true"/>
    </xf>
    <xf numFmtId="0" fontId="150" fillId="3" borderId="53" xfId="44994" applyFont="true" applyBorder="true" applyAlignment="true">
      <alignment horizontal="center" vertical="center" wrapText="true"/>
    </xf>
    <xf numFmtId="0" fontId="150" fillId="3" borderId="52" xfId="45022" applyFont="true" applyBorder="true" applyAlignment="true">
      <alignment horizontal="center" vertical="center" wrapText="true"/>
    </xf>
    <xf numFmtId="0" fontId="150" fillId="3" borderId="53" xfId="45023" applyFont="true" applyBorder="true" applyAlignment="true">
      <alignment horizontal="center" vertical="center" wrapText="true"/>
    </xf>
    <xf numFmtId="0" fontId="150" fillId="3" borderId="53" xfId="45024" applyFont="true" applyBorder="true" applyAlignment="true">
      <alignment horizontal="center" vertical="center" wrapText="true"/>
    </xf>
    <xf numFmtId="0" fontId="150" fillId="3" borderId="52" xfId="45052" applyFont="true" applyBorder="true" applyAlignment="true">
      <alignment horizontal="center" vertical="center" wrapText="true"/>
    </xf>
    <xf numFmtId="0" fontId="150" fillId="3" borderId="53" xfId="45053" applyFont="true" applyBorder="true" applyAlignment="true">
      <alignment horizontal="center" vertical="center" wrapText="true"/>
    </xf>
    <xf numFmtId="0" fontId="150" fillId="3" borderId="53" xfId="45054" applyFont="true" applyBorder="true" applyAlignment="true">
      <alignment horizontal="center" vertical="center" wrapText="true"/>
    </xf>
    <xf numFmtId="0" fontId="150" fillId="3" borderId="52" xfId="45094" applyFont="true" applyBorder="true" applyAlignment="true">
      <alignment horizontal="center" vertical="center" wrapText="true"/>
    </xf>
    <xf numFmtId="0" fontId="150" fillId="3" borderId="53" xfId="45095" applyFont="true" applyBorder="true" applyAlignment="true">
      <alignment horizontal="center" vertical="center" wrapText="true"/>
    </xf>
    <xf numFmtId="0" fontId="150" fillId="3" borderId="53" xfId="45096" applyFont="true" applyBorder="true" applyAlignment="true">
      <alignment horizontal="center" vertical="center" wrapText="true"/>
    </xf>
    <xf numFmtId="0" fontId="23" fillId="0" borderId="99" xfId="19344" applyFill="true" applyBorder="true" applyAlignment="true">
      <alignment vertical="center" wrapText="true"/>
    </xf>
    <xf numFmtId="0" fontId="23" fillId="3" borderId="99" xfId="19344" applyBorder="true" applyAlignment="true">
      <alignment vertical="center" wrapText="true"/>
    </xf>
    <xf numFmtId="0" fontId="23" fillId="0" borderId="103" xfId="19344" applyFill="true" applyBorder="true" applyAlignment="true">
      <alignment vertical="center" wrapText="true"/>
    </xf>
    <xf numFmtId="0" fontId="154" fillId="33" borderId="99" xfId="19344" applyFont="true" applyFill="true" applyBorder="true" applyAlignment="true">
      <alignment horizontal="center" vertical="center" wrapText="true"/>
    </xf>
    <xf numFmtId="0" fontId="23" fillId="33" borderId="123" xfId="19344" applyFill="true" applyBorder="true" applyAlignment="true">
      <alignment horizontal="center" vertical="center"/>
    </xf>
    <xf numFmtId="0" fontId="154" fillId="33" borderId="123" xfId="19344" applyFont="true" applyFill="true" applyBorder="true" applyAlignment="true">
      <alignment horizontal="center" vertical="center" wrapText="true"/>
    </xf>
    <xf numFmtId="169" fontId="114" fillId="33" borderId="99" xfId="40237" applyNumberFormat="true" applyFont="true" applyFill="true" applyBorder="true" applyAlignment="true">
      <alignment horizontal="center" vertical="center"/>
    </xf>
    <xf numFmtId="169" fontId="114" fillId="33" borderId="123" xfId="40238" applyNumberFormat="true" applyFont="true" applyFill="true" applyBorder="true" applyAlignment="true">
      <alignment horizontal="center" vertical="center"/>
    </xf>
    <xf numFmtId="169" fontId="114" fillId="33" borderId="99" xfId="40249" applyNumberFormat="true" applyFont="true" applyFill="true" applyBorder="true" applyAlignment="true">
      <alignment horizontal="center" vertical="center"/>
    </xf>
    <xf numFmtId="169" fontId="114" fillId="33" borderId="123" xfId="40250" applyNumberFormat="true" applyFont="true" applyFill="true" applyBorder="true" applyAlignment="true">
      <alignment horizontal="center" vertical="center"/>
    </xf>
    <xf numFmtId="0" fontId="150" fillId="33" borderId="99" xfId="45045" applyFont="true" applyFill="true" applyBorder="true" applyAlignment="true">
      <alignment horizontal="center" vertical="center" wrapText="true"/>
    </xf>
    <xf numFmtId="0" fontId="150" fillId="33" borderId="123" xfId="45046" applyFont="true" applyFill="true" applyBorder="true" applyAlignment="true">
      <alignment horizontal="center" vertical="center" wrapText="true"/>
    </xf>
    <xf numFmtId="0" fontId="150" fillId="33" borderId="99" xfId="45051" applyFont="true" applyFill="true" applyBorder="true" applyAlignment="true">
      <alignment horizontal="center" vertical="center" wrapText="true"/>
    </xf>
    <xf numFmtId="0" fontId="150" fillId="33" borderId="123" xfId="45052" applyFont="true" applyFill="true" applyBorder="true" applyAlignment="true">
      <alignment horizontal="center" vertical="center" wrapText="true"/>
    </xf>
    <xf numFmtId="0" fontId="150" fillId="33" borderId="99" xfId="45087" applyFont="true" applyFill="true" applyBorder="true" applyAlignment="true">
      <alignment horizontal="center" vertical="center" wrapText="true"/>
    </xf>
    <xf numFmtId="0" fontId="150" fillId="33" borderId="123" xfId="45088" applyFont="true" applyFill="true" applyBorder="true" applyAlignment="true">
      <alignment horizontal="center" vertical="center" wrapText="true"/>
    </xf>
    <xf numFmtId="0" fontId="150" fillId="33" borderId="99" xfId="45093" applyFont="true" applyFill="true" applyBorder="true" applyAlignment="true">
      <alignment horizontal="center" vertical="center" wrapText="true"/>
    </xf>
    <xf numFmtId="0" fontId="150" fillId="33" borderId="123" xfId="45094" applyFont="true" applyFill="true" applyBorder="true" applyAlignment="true">
      <alignment horizontal="center" vertical="center" wrapText="true"/>
    </xf>
    <xf numFmtId="0" fontId="150" fillId="33" borderId="99" xfId="19411" applyFont="true" applyFill="true" applyBorder="true" applyAlignment="true">
      <alignment horizontal="center" vertical="center" wrapText="true"/>
    </xf>
    <xf numFmtId="0" fontId="150" fillId="33" borderId="123" xfId="19409" applyFont="true" applyFill="true" applyBorder="true" applyAlignment="true">
      <alignment horizontal="center" vertical="center" wrapText="true"/>
    </xf>
    <xf numFmtId="0" fontId="150" fillId="33" borderId="99" xfId="19413" applyFont="true" applyFill="true" applyBorder="true" applyAlignment="true">
      <alignment horizontal="center" vertical="center" wrapText="true"/>
    </xf>
    <xf numFmtId="0" fontId="150" fillId="33" borderId="123" xfId="19414" applyFont="true" applyFill="true" applyBorder="true" applyAlignment="true">
      <alignment horizontal="center" vertical="center" wrapText="true"/>
    </xf>
    <xf numFmtId="0" fontId="23" fillId="33" borderId="105" xfId="19344" applyFill="true" applyBorder="true" applyAlignment="true">
      <alignment horizontal="center" vertical="center"/>
    </xf>
    <xf numFmtId="0" fontId="154" fillId="33" borderId="105" xfId="19344" applyFont="true" applyFill="true" applyBorder="true" applyAlignment="true">
      <alignment horizontal="center" vertical="center" wrapText="true"/>
    </xf>
    <xf numFmtId="169" fontId="114" fillId="33" borderId="105" xfId="40239" applyNumberFormat="true" applyFont="true" applyFill="true" applyBorder="true" applyAlignment="true">
      <alignment horizontal="center" vertical="center"/>
    </xf>
    <xf numFmtId="169" fontId="114" fillId="33" borderId="105" xfId="40251" applyNumberFormat="true" applyFont="true" applyFill="true" applyBorder="true" applyAlignment="true">
      <alignment horizontal="center" vertical="center"/>
    </xf>
    <xf numFmtId="0" fontId="150" fillId="33" borderId="105" xfId="45047" applyFont="true" applyFill="true" applyBorder="true" applyAlignment="true">
      <alignment horizontal="center" vertical="center" wrapText="true"/>
    </xf>
    <xf numFmtId="0" fontId="150" fillId="33" borderId="105" xfId="45053" applyFont="true" applyFill="true" applyBorder="true" applyAlignment="true">
      <alignment horizontal="center" vertical="center" wrapText="true"/>
    </xf>
    <xf numFmtId="0" fontId="150" fillId="33" borderId="105" xfId="45089" applyFont="true" applyFill="true" applyBorder="true" applyAlignment="true">
      <alignment horizontal="center" vertical="center" wrapText="true"/>
    </xf>
    <xf numFmtId="0" fontId="150" fillId="33" borderId="105" xfId="45095" applyFont="true" applyFill="true" applyBorder="true" applyAlignment="true">
      <alignment horizontal="center" vertical="center" wrapText="true"/>
    </xf>
    <xf numFmtId="0" fontId="150" fillId="33" borderId="105" xfId="19410" applyFont="true" applyFill="true" applyBorder="true" applyAlignment="true">
      <alignment horizontal="center" vertical="center" wrapText="true"/>
    </xf>
    <xf numFmtId="0" fontId="150" fillId="33" borderId="105" xfId="19415" applyFont="true" applyFill="true" applyBorder="true" applyAlignment="true">
      <alignment horizontal="center" vertical="center" wrapText="true"/>
    </xf>
    <xf numFmtId="0" fontId="150" fillId="3" borderId="107" xfId="44936" applyFont="true" applyBorder="true" applyAlignment="true">
      <alignment horizontal="center" vertical="center" wrapText="true"/>
    </xf>
    <xf numFmtId="0" fontId="150" fillId="3" borderId="107" xfId="44966" applyFont="true" applyBorder="true" applyAlignment="true">
      <alignment horizontal="center" vertical="center" wrapText="true"/>
    </xf>
    <xf numFmtId="0" fontId="150" fillId="3" borderId="107" xfId="44992" applyFont="true" applyBorder="true" applyAlignment="true">
      <alignment horizontal="center" vertical="center" wrapText="true"/>
    </xf>
    <xf numFmtId="0" fontId="150" fillId="3" borderId="107" xfId="45022" applyFont="true" applyBorder="true" applyAlignment="true">
      <alignment horizontal="center" vertical="center" wrapText="true"/>
    </xf>
    <xf numFmtId="0" fontId="150" fillId="3" borderId="107" xfId="45052" applyFont="true" applyBorder="true" applyAlignment="true">
      <alignment horizontal="center" vertical="center" wrapText="true"/>
    </xf>
    <xf numFmtId="169" fontId="114" fillId="33" borderId="99" xfId="40238" applyNumberFormat="true" applyFont="true" applyFill="true" applyBorder="true" applyAlignment="true">
      <alignment horizontal="center" vertical="center"/>
    </xf>
    <xf numFmtId="169" fontId="114" fillId="33" borderId="99" xfId="40250" applyNumberFormat="true" applyFont="true" applyFill="true" applyBorder="true" applyAlignment="true">
      <alignment horizontal="center" vertical="center"/>
    </xf>
    <xf numFmtId="0" fontId="150" fillId="33" borderId="99" xfId="45047" applyFont="true" applyFill="true" applyBorder="true" applyAlignment="true">
      <alignment horizontal="center" vertical="center" wrapText="true"/>
    </xf>
    <xf numFmtId="0" fontId="150" fillId="33" borderId="99" xfId="45052" applyFont="true" applyFill="true" applyBorder="true" applyAlignment="true">
      <alignment horizontal="center" vertical="center" wrapText="true"/>
    </xf>
    <xf numFmtId="0" fontId="150" fillId="3" borderId="107" xfId="45094" applyFont="true" applyBorder="true" applyAlignment="true">
      <alignment horizontal="center" vertical="center" wrapText="true"/>
    </xf>
    <xf numFmtId="0" fontId="150" fillId="33" borderId="99" xfId="45089" applyFont="true" applyFill="true" applyBorder="true" applyAlignment="true">
      <alignment horizontal="center" vertical="center" wrapText="true"/>
    </xf>
    <xf numFmtId="0" fontId="150" fillId="33" borderId="99" xfId="45094" applyFont="true" applyFill="true" applyBorder="true" applyAlignment="true">
      <alignment horizontal="center" vertical="center" wrapText="true"/>
    </xf>
    <xf numFmtId="0" fontId="150" fillId="33" borderId="99" xfId="19410" applyFont="true" applyFill="true" applyBorder="true" applyAlignment="true">
      <alignment horizontal="center" vertical="center" wrapText="true"/>
    </xf>
    <xf numFmtId="0" fontId="150" fillId="33" borderId="99" xfId="19414" applyFont="true" applyFill="true" applyBorder="true" applyAlignment="true">
      <alignment horizontal="center" vertical="center" wrapText="true"/>
    </xf>
    <xf numFmtId="0" fontId="150" fillId="3" borderId="108" xfId="44936" applyFont="true" applyBorder="true" applyAlignment="true">
      <alignment horizontal="center" vertical="center" wrapText="true"/>
    </xf>
    <xf numFmtId="0" fontId="150" fillId="3" borderId="108" xfId="44966" applyFont="true" applyBorder="true" applyAlignment="true">
      <alignment horizontal="center" vertical="center" wrapText="true"/>
    </xf>
    <xf numFmtId="0" fontId="150" fillId="3" borderId="108" xfId="44992" applyFont="true" applyBorder="true" applyAlignment="true">
      <alignment horizontal="center" vertical="center" wrapText="true"/>
    </xf>
    <xf numFmtId="0" fontId="154" fillId="33" borderId="128" xfId="19344" applyFont="true" applyFill="true" applyBorder="true" applyAlignment="true">
      <alignment horizontal="center" vertical="center" wrapText="true"/>
    </xf>
    <xf numFmtId="0" fontId="150" fillId="3" borderId="108" xfId="45022" applyFont="true" applyBorder="true" applyAlignment="true">
      <alignment horizontal="center" vertical="center" wrapText="true"/>
    </xf>
    <xf numFmtId="0" fontId="150" fillId="3" borderId="108" xfId="45052" applyFont="true" applyBorder="true" applyAlignment="true">
      <alignment horizontal="center" vertical="center" wrapText="true"/>
    </xf>
    <xf numFmtId="169" fontId="114" fillId="33" borderId="128" xfId="40238" applyNumberFormat="true" applyFont="true" applyFill="true" applyBorder="true" applyAlignment="true">
      <alignment horizontal="center" vertical="center"/>
    </xf>
    <xf numFmtId="169" fontId="114" fillId="33" borderId="128" xfId="40250" applyNumberFormat="true" applyFont="true" applyFill="true" applyBorder="true" applyAlignment="true">
      <alignment horizontal="center" vertical="center"/>
    </xf>
    <xf numFmtId="0" fontId="150" fillId="33" borderId="128" xfId="45047" applyFont="true" applyFill="true" applyBorder="true" applyAlignment="true">
      <alignment horizontal="center" vertical="center" wrapText="true"/>
    </xf>
    <xf numFmtId="0" fontId="150" fillId="33" borderId="128" xfId="45052" applyFont="true" applyFill="true" applyBorder="true" applyAlignment="true">
      <alignment horizontal="center" vertical="center" wrapText="true"/>
    </xf>
    <xf numFmtId="0" fontId="150" fillId="3" borderId="108" xfId="45094" applyFont="true" applyBorder="true" applyAlignment="true">
      <alignment horizontal="center" vertical="center" wrapText="true"/>
    </xf>
    <xf numFmtId="0" fontId="150" fillId="33" borderId="128" xfId="45089" applyFont="true" applyFill="true" applyBorder="true" applyAlignment="true">
      <alignment horizontal="center" vertical="center" wrapText="true"/>
    </xf>
    <xf numFmtId="0" fontId="150" fillId="33" borderId="128" xfId="45094" applyFont="true" applyFill="true" applyBorder="true" applyAlignment="true">
      <alignment horizontal="center" vertical="center" wrapText="true"/>
    </xf>
    <xf numFmtId="0" fontId="150" fillId="33" borderId="128" xfId="19410" applyFont="true" applyFill="true" applyBorder="true" applyAlignment="true">
      <alignment horizontal="center" vertical="center" wrapText="true"/>
    </xf>
    <xf numFmtId="0" fontId="150" fillId="33" borderId="128" xfId="19414" applyFont="true" applyFill="true" applyBorder="true" applyAlignment="true">
      <alignment horizontal="center" vertical="center" wrapText="true"/>
    </xf>
    <xf numFmtId="0" fontId="23" fillId="33" borderId="124" xfId="19344" applyFill="true" applyBorder="true" applyAlignment="true">
      <alignment horizontal="center" vertical="center"/>
    </xf>
    <xf numFmtId="0" fontId="154" fillId="33" borderId="124" xfId="19344" applyFont="true" applyFill="true" applyBorder="true" applyAlignment="true">
      <alignment horizontal="center" vertical="center" wrapText="true"/>
    </xf>
    <xf numFmtId="0" fontId="150" fillId="3" borderId="95" xfId="44937" applyFont="true" applyBorder="true" applyAlignment="true">
      <alignment horizontal="center" vertical="center" wrapText="true"/>
    </xf>
    <xf numFmtId="0" fontId="150" fillId="3" borderId="95" xfId="44967" applyFont="true" applyBorder="true" applyAlignment="true">
      <alignment horizontal="center" vertical="center" wrapText="true"/>
    </xf>
    <xf numFmtId="0" fontId="150" fillId="3" borderId="95" xfId="44993" applyFont="true" applyBorder="true" applyAlignment="true">
      <alignment horizontal="center" vertical="center" wrapText="true"/>
    </xf>
    <xf numFmtId="169" fontId="114" fillId="33" borderId="124" xfId="40239" applyNumberFormat="true" applyFont="true" applyFill="true" applyBorder="true" applyAlignment="true">
      <alignment horizontal="center" vertical="center"/>
    </xf>
    <xf numFmtId="169" fontId="114" fillId="33" borderId="124" xfId="40251" applyNumberFormat="true" applyFont="true" applyFill="true" applyBorder="true" applyAlignment="true">
      <alignment horizontal="center" vertical="center"/>
    </xf>
    <xf numFmtId="0" fontId="150" fillId="33" borderId="124" xfId="45047" applyFont="true" applyFill="true" applyBorder="true" applyAlignment="true">
      <alignment horizontal="center" vertical="center" wrapText="true"/>
    </xf>
    <xf numFmtId="0" fontId="150" fillId="33" borderId="124" xfId="45053" applyFont="true" applyFill="true" applyBorder="true" applyAlignment="true">
      <alignment horizontal="center" vertical="center" wrapText="true"/>
    </xf>
    <xf numFmtId="0" fontId="150" fillId="3" borderId="95" xfId="45023" applyFont="true" applyBorder="true" applyAlignment="true">
      <alignment horizontal="center" vertical="center" wrapText="true"/>
    </xf>
    <xf numFmtId="0" fontId="150" fillId="3" borderId="95" xfId="45053" applyFont="true" applyBorder="true" applyAlignment="true">
      <alignment horizontal="center" vertical="center" wrapText="true"/>
    </xf>
    <xf numFmtId="0" fontId="150" fillId="33" borderId="124" xfId="45089" applyFont="true" applyFill="true" applyBorder="true" applyAlignment="true">
      <alignment horizontal="center" vertical="center" wrapText="true"/>
    </xf>
    <xf numFmtId="0" fontId="150" fillId="33" borderId="124" xfId="45095" applyFont="true" applyFill="true" applyBorder="true" applyAlignment="true">
      <alignment horizontal="center" vertical="center" wrapText="true"/>
    </xf>
    <xf numFmtId="0" fontId="150" fillId="33" borderId="124" xfId="19410" applyFont="true" applyFill="true" applyBorder="true" applyAlignment="true">
      <alignment horizontal="center" vertical="center" wrapText="true"/>
    </xf>
    <xf numFmtId="0" fontId="150" fillId="33" borderId="124" xfId="19415" applyFont="true" applyFill="true" applyBorder="true" applyAlignment="true">
      <alignment horizontal="center" vertical="center" wrapText="true"/>
    </xf>
    <xf numFmtId="0" fontId="150" fillId="3" borderId="95" xfId="45095" applyFont="true" applyBorder="true" applyAlignment="true">
      <alignment horizontal="center" vertical="center" wrapText="true"/>
    </xf>
    <xf numFmtId="0" fontId="150" fillId="0" borderId="99" xfId="45001" applyFont="true" applyFill="true" applyBorder="true" applyAlignment="true">
      <alignment horizontal="left" vertical="center" wrapText="true"/>
    </xf>
    <xf numFmtId="0" fontId="150" fillId="0" borderId="99" xfId="45007" applyFont="true" applyFill="true" applyBorder="true" applyAlignment="true">
      <alignment horizontal="left" vertical="center" wrapText="true"/>
    </xf>
    <xf numFmtId="0" fontId="150" fillId="0" borderId="99" xfId="19355" applyFont="true" applyFill="true" applyBorder="true" applyAlignment="true">
      <alignment horizontal="left" vertical="center" wrapText="true"/>
    </xf>
    <xf numFmtId="0" fontId="150" fillId="0" borderId="99" xfId="19357" applyFont="true" applyFill="true" applyBorder="true" applyAlignment="true">
      <alignment horizontal="left" vertical="center" wrapText="true"/>
    </xf>
    <xf numFmtId="0" fontId="154" fillId="0" borderId="99" xfId="19344" applyFont="true" applyFill="true" applyBorder="true" applyAlignment="true">
      <alignment horizontal="left" vertical="center" wrapText="true"/>
    </xf>
    <xf numFmtId="0" fontId="150" fillId="0" borderId="99" xfId="19382" applyFont="true" applyFill="true" applyBorder="true" applyAlignment="true">
      <alignment horizontal="left" vertical="center" wrapText="true"/>
    </xf>
    <xf numFmtId="0" fontId="150" fillId="0" borderId="99" xfId="45043" applyFont="true" applyFill="true" applyBorder="true" applyAlignment="true">
      <alignment horizontal="left" vertical="center" wrapText="true"/>
    </xf>
    <xf numFmtId="0" fontId="150" fillId="0" borderId="99" xfId="45049" applyFont="true" applyFill="true" applyBorder="true" applyAlignment="true">
      <alignment horizontal="left" vertical="center" wrapText="true"/>
    </xf>
    <xf numFmtId="0" fontId="150" fillId="0" borderId="99" xfId="45055" applyFont="true" applyFill="true" applyBorder="true" applyAlignment="true">
      <alignment horizontal="left" vertical="center" wrapText="true"/>
    </xf>
    <xf numFmtId="0" fontId="150" fillId="0" borderId="99" xfId="45061" applyFont="true" applyFill="true" applyBorder="true" applyAlignment="true">
      <alignment horizontal="left" vertical="center" wrapText="true"/>
    </xf>
    <xf numFmtId="0" fontId="150" fillId="0" borderId="99" xfId="45067" applyFont="true" applyFill="true" applyBorder="true" applyAlignment="true">
      <alignment horizontal="left" vertical="center" wrapText="true"/>
    </xf>
    <xf numFmtId="0" fontId="150" fillId="0" borderId="99" xfId="19385" applyFont="true" applyFill="true" applyBorder="true" applyAlignment="true">
      <alignment horizontal="left" vertical="center" wrapText="true"/>
    </xf>
    <xf numFmtId="0" fontId="150" fillId="0" borderId="99" xfId="45085" applyFont="true" applyFill="true" applyBorder="true" applyAlignment="true">
      <alignment horizontal="left" vertical="center" wrapText="true"/>
    </xf>
    <xf numFmtId="0" fontId="150" fillId="0" borderId="99" xfId="45091" applyFont="true" applyFill="true" applyBorder="true" applyAlignment="true">
      <alignment horizontal="left" vertical="center" wrapText="true"/>
    </xf>
    <xf numFmtId="0" fontId="150" fillId="0" borderId="99" xfId="45097" applyFont="true" applyFill="true" applyBorder="true" applyAlignment="true">
      <alignment horizontal="left" vertical="center" wrapText="true"/>
    </xf>
    <xf numFmtId="0" fontId="150" fillId="0" borderId="99" xfId="45099" applyFont="true" applyFill="true" applyBorder="true" applyAlignment="true">
      <alignment horizontal="left" vertical="center" wrapText="true"/>
    </xf>
    <xf numFmtId="0" fontId="150" fillId="0" borderId="99" xfId="45101" applyFont="true" applyFill="true" applyBorder="true" applyAlignment="true">
      <alignment horizontal="left" vertical="center" wrapText="true"/>
    </xf>
    <xf numFmtId="0" fontId="150" fillId="0" borderId="99" xfId="19405" applyFont="true" applyFill="true" applyBorder="true" applyAlignment="true">
      <alignment horizontal="left" vertical="center" wrapText="true"/>
    </xf>
    <xf numFmtId="0" fontId="150" fillId="0" borderId="99" xfId="19407" applyFont="true" applyFill="true" applyBorder="true" applyAlignment="true">
      <alignment horizontal="left" vertical="center" wrapText="true"/>
    </xf>
    <xf numFmtId="0" fontId="150" fillId="0" borderId="99" xfId="19417" applyFont="true" applyFill="true" applyBorder="true" applyAlignment="true">
      <alignment horizontal="left" vertical="center" wrapText="true"/>
    </xf>
    <xf numFmtId="0" fontId="150" fillId="0" borderId="99" xfId="19418" applyFont="true" applyFill="true" applyBorder="true" applyAlignment="true">
      <alignment horizontal="left" vertical="center" wrapText="true"/>
    </xf>
    <xf numFmtId="0" fontId="150" fillId="0" borderId="99" xfId="19421" applyFont="true" applyFill="true" applyBorder="true" applyAlignment="true">
      <alignment horizontal="left" vertical="center" wrapText="true"/>
    </xf>
    <xf numFmtId="0" fontId="23" fillId="3" borderId="100" xfId="19344" applyBorder="true" applyAlignment="true">
      <alignment vertical="center" wrapText="true"/>
    </xf>
    <xf numFmtId="0" fontId="150" fillId="0" borderId="100" xfId="19418" applyFont="true" applyFill="true" applyBorder="true" applyAlignment="true">
      <alignment horizontal="left" vertical="center" wrapText="true"/>
    </xf>
    <xf numFmtId="0" fontId="154" fillId="0" borderId="103" xfId="19344" applyFont="true" applyFill="true" applyBorder="true" applyAlignment="true">
      <alignment horizontal="left" vertical="center" wrapText="true"/>
    </xf>
    <xf numFmtId="0" fontId="150" fillId="0" borderId="103" xfId="45061" applyFont="true" applyFill="true" applyBorder="true" applyAlignment="true">
      <alignment horizontal="left" vertical="center" wrapText="true"/>
    </xf>
    <xf numFmtId="0" fontId="150" fillId="0" borderId="105" xfId="19356" applyFont="true" applyFill="true" applyBorder="true" applyAlignment="true">
      <alignment horizontal="left" vertical="center"/>
    </xf>
    <xf numFmtId="0" fontId="150" fillId="0" borderId="105" xfId="19358" applyFont="true" applyFill="true" applyBorder="true" applyAlignment="true">
      <alignment horizontal="left" vertical="center"/>
    </xf>
    <xf numFmtId="0" fontId="23" fillId="0" borderId="105" xfId="19344" applyFill="true" applyBorder="true" applyAlignment="true">
      <alignment vertical="center"/>
    </xf>
    <xf numFmtId="0" fontId="23" fillId="0" borderId="105" xfId="19344" applyFill="true" applyBorder="true" applyAlignment="true">
      <alignment horizontal="center" vertical="center"/>
    </xf>
    <xf numFmtId="0" fontId="154" fillId="0" borderId="105" xfId="19344" applyFont="true" applyFill="true" applyBorder="true" applyAlignment="true">
      <alignment horizontal="left" vertical="center"/>
    </xf>
    <xf numFmtId="0" fontId="154" fillId="0" borderId="106" xfId="19344" applyFont="true" applyFill="true" applyBorder="true" applyAlignment="true">
      <alignment horizontal="left" vertical="center"/>
    </xf>
    <xf numFmtId="0" fontId="150" fillId="0" borderId="105" xfId="19384" applyFont="true" applyFill="true" applyBorder="true" applyAlignment="true">
      <alignment horizontal="left" vertical="center"/>
    </xf>
    <xf numFmtId="0" fontId="150" fillId="0" borderId="105" xfId="19386" applyFont="true" applyFill="true" applyBorder="true" applyAlignment="true">
      <alignment horizontal="left" vertical="center"/>
    </xf>
    <xf numFmtId="0" fontId="150" fillId="0" borderId="104" xfId="19420" applyFont="true" applyFill="true" applyBorder="true" applyAlignment="true">
      <alignment horizontal="left" vertical="center"/>
    </xf>
    <xf numFmtId="0" fontId="150" fillId="0" borderId="105" xfId="19406" applyFont="true" applyFill="true" applyBorder="true" applyAlignment="true">
      <alignment horizontal="left" vertical="center"/>
    </xf>
    <xf numFmtId="0" fontId="150" fillId="0" borderId="105" xfId="19408" applyFont="true" applyFill="true" applyBorder="true" applyAlignment="true">
      <alignment horizontal="left" vertical="center"/>
    </xf>
    <xf numFmtId="0" fontId="150" fillId="0" borderId="105" xfId="19419" applyFont="true" applyFill="true" applyBorder="true" applyAlignment="true">
      <alignment horizontal="left" vertical="center"/>
    </xf>
    <xf numFmtId="0" fontId="150" fillId="0" borderId="105" xfId="19420" applyFont="true" applyFill="true" applyBorder="true" applyAlignment="true">
      <alignment horizontal="left" vertical="center"/>
    </xf>
    <xf numFmtId="0" fontId="150" fillId="0" borderId="105" xfId="19429" applyFont="true" applyFill="true" applyBorder="true" applyAlignment="true">
      <alignment horizontal="left" vertical="center"/>
    </xf>
    <xf numFmtId="0" fontId="150" fillId="0" borderId="105" xfId="19422" applyFont="true" applyFill="true" applyBorder="true" applyAlignment="true">
      <alignment horizontal="left" vertical="center"/>
    </xf>
    <xf numFmtId="0" fontId="23" fillId="0" borderId="106" xfId="19344" applyFill="true" applyBorder="true" applyAlignment="true">
      <alignment vertical="center"/>
    </xf>
    <xf numFmtId="169" fontId="149" fillId="33" borderId="100" xfId="44941" applyNumberFormat="true" applyFont="true" applyFill="true" applyBorder="true" applyAlignment="true">
      <alignment horizontal="center" vertical="center"/>
    </xf>
    <xf numFmtId="169" fontId="149" fillId="33" borderId="121" xfId="44942" applyNumberFormat="true" applyFont="true" applyFill="true" applyBorder="true" applyAlignment="true">
      <alignment horizontal="center" vertical="center"/>
    </xf>
    <xf numFmtId="169" fontId="149" fillId="33" borderId="122" xfId="44943" applyNumberFormat="true" applyFont="true" applyFill="true" applyBorder="true" applyAlignment="true">
      <alignment horizontal="center" vertical="center"/>
    </xf>
    <xf numFmtId="169" fontId="149" fillId="33" borderId="127" xfId="44942" applyNumberFormat="true" applyFont="true" applyFill="true" applyBorder="true" applyAlignment="true">
      <alignment horizontal="center" vertical="center"/>
    </xf>
    <xf numFmtId="169" fontId="149" fillId="33" borderId="104" xfId="44943" applyNumberFormat="true" applyFont="true" applyFill="true" applyBorder="true" applyAlignment="true">
      <alignment horizontal="center" vertical="center"/>
    </xf>
    <xf numFmtId="169" fontId="149" fillId="33" borderId="100" xfId="44942" applyNumberFormat="true" applyFont="true" applyFill="true" applyBorder="true" applyAlignment="true">
      <alignment horizontal="center" vertical="center"/>
    </xf>
    <xf numFmtId="169" fontId="149" fillId="33" borderId="99" xfId="44947" applyNumberFormat="true" applyFont="true" applyFill="true" applyBorder="true" applyAlignment="true">
      <alignment horizontal="center" vertical="center"/>
    </xf>
    <xf numFmtId="169" fontId="149" fillId="33" borderId="123" xfId="44948" applyNumberFormat="true" applyFont="true" applyFill="true" applyBorder="true" applyAlignment="true">
      <alignment horizontal="center" vertical="center"/>
    </xf>
    <xf numFmtId="169" fontId="149" fillId="33" borderId="124" xfId="44949" applyNumberFormat="true" applyFont="true" applyFill="true" applyBorder="true" applyAlignment="true">
      <alignment horizontal="center" vertical="center"/>
    </xf>
    <xf numFmtId="169" fontId="149" fillId="33" borderId="128" xfId="44948" applyNumberFormat="true" applyFont="true" applyFill="true" applyBorder="true" applyAlignment="true">
      <alignment horizontal="center" vertical="center"/>
    </xf>
    <xf numFmtId="169" fontId="149" fillId="33" borderId="105" xfId="44949" applyNumberFormat="true" applyFont="true" applyFill="true" applyBorder="true" applyAlignment="true">
      <alignment horizontal="center" vertical="center"/>
    </xf>
    <xf numFmtId="169" fontId="149" fillId="33" borderId="99" xfId="44948" applyNumberFormat="true" applyFont="true" applyFill="true" applyBorder="true" applyAlignment="true">
      <alignment horizontal="center" vertical="center"/>
    </xf>
    <xf numFmtId="169" fontId="149" fillId="33" borderId="99" xfId="20220" applyNumberFormat="true" applyFont="true" applyFill="true" applyBorder="true" applyAlignment="true">
      <alignment horizontal="center" vertical="center"/>
    </xf>
    <xf numFmtId="169" fontId="149" fillId="33" borderId="123" xfId="20220" applyNumberFormat="true" applyFont="true" applyFill="true" applyBorder="true" applyAlignment="true">
      <alignment horizontal="center" vertical="center"/>
    </xf>
    <xf numFmtId="169" fontId="149" fillId="33" borderId="124" xfId="20220" applyNumberFormat="true" applyFont="true" applyFill="true" applyBorder="true" applyAlignment="true">
      <alignment horizontal="center" vertical="center"/>
    </xf>
    <xf numFmtId="169" fontId="149" fillId="33" borderId="128" xfId="20220" applyNumberFormat="true" applyFont="true" applyFill="true" applyBorder="true" applyAlignment="true">
      <alignment horizontal="center" vertical="center"/>
    </xf>
    <xf numFmtId="169" fontId="149" fillId="33" borderId="105" xfId="20220" applyNumberFormat="true" applyFont="true" applyFill="true" applyBorder="true" applyAlignment="true">
      <alignment horizontal="center" vertical="center"/>
    </xf>
    <xf numFmtId="169" fontId="149" fillId="33" borderId="103" xfId="44953" applyNumberFormat="true" applyFont="true" applyFill="true" applyBorder="true" applyAlignment="true">
      <alignment horizontal="center" vertical="center"/>
    </xf>
    <xf numFmtId="169" fontId="149" fillId="33" borderId="125" xfId="44954" applyNumberFormat="true" applyFont="true" applyFill="true" applyBorder="true" applyAlignment="true">
      <alignment horizontal="center" vertical="center"/>
    </xf>
    <xf numFmtId="169" fontId="149" fillId="33" borderId="126" xfId="44955" applyNumberFormat="true" applyFont="true" applyFill="true" applyBorder="true" applyAlignment="true">
      <alignment horizontal="center" vertical="center"/>
    </xf>
    <xf numFmtId="169" fontId="149" fillId="33" borderId="129" xfId="44954" applyNumberFormat="true" applyFont="true" applyFill="true" applyBorder="true" applyAlignment="true">
      <alignment horizontal="center" vertical="center"/>
    </xf>
    <xf numFmtId="169" fontId="149" fillId="33" borderId="106" xfId="44955" applyNumberFormat="true" applyFont="true" applyFill="true" applyBorder="true" applyAlignment="true">
      <alignment horizontal="center" vertical="center"/>
    </xf>
    <xf numFmtId="169" fontId="149" fillId="33" borderId="103" xfId="44954" applyNumberFormat="true" applyFont="true" applyFill="true" applyBorder="true" applyAlignment="true">
      <alignment horizontal="center" vertical="center"/>
    </xf>
    <xf numFmtId="169" fontId="149" fillId="33" borderId="100" xfId="44977" applyNumberFormat="true" applyFont="true" applyFill="true" applyBorder="true" applyAlignment="true">
      <alignment horizontal="center" vertical="center"/>
    </xf>
    <xf numFmtId="169" fontId="149" fillId="33" borderId="121" xfId="44978" applyNumberFormat="true" applyFont="true" applyFill="true" applyBorder="true" applyAlignment="true">
      <alignment horizontal="center" vertical="center"/>
    </xf>
    <xf numFmtId="169" fontId="149" fillId="33" borderId="122" xfId="44979" applyNumberFormat="true" applyFont="true" applyFill="true" applyBorder="true" applyAlignment="true">
      <alignment horizontal="center" vertical="center"/>
    </xf>
    <xf numFmtId="169" fontId="149" fillId="33" borderId="127" xfId="44978" applyNumberFormat="true" applyFont="true" applyFill="true" applyBorder="true" applyAlignment="true">
      <alignment horizontal="center" vertical="center"/>
    </xf>
    <xf numFmtId="169" fontId="149" fillId="33" borderId="104" xfId="44979" applyNumberFormat="true" applyFont="true" applyFill="true" applyBorder="true" applyAlignment="true">
      <alignment horizontal="center" vertical="center"/>
    </xf>
    <xf numFmtId="169" fontId="149" fillId="33" borderId="100" xfId="44978" applyNumberFormat="true" applyFont="true" applyFill="true" applyBorder="true" applyAlignment="true">
      <alignment horizontal="center" vertical="center"/>
    </xf>
    <xf numFmtId="169" fontId="149" fillId="33" borderId="99" xfId="44977" applyNumberFormat="true" applyFont="true" applyFill="true" applyBorder="true" applyAlignment="true">
      <alignment horizontal="center" vertical="center"/>
    </xf>
    <xf numFmtId="169" fontId="149" fillId="33" borderId="123" xfId="44978" applyNumberFormat="true" applyFont="true" applyFill="true" applyBorder="true" applyAlignment="true">
      <alignment horizontal="center" vertical="center"/>
    </xf>
    <xf numFmtId="169" fontId="149" fillId="33" borderId="124" xfId="44979" applyNumberFormat="true" applyFont="true" applyFill="true" applyBorder="true" applyAlignment="true">
      <alignment horizontal="center" vertical="center"/>
    </xf>
    <xf numFmtId="169" fontId="149" fillId="33" borderId="128" xfId="44978" applyNumberFormat="true" applyFont="true" applyFill="true" applyBorder="true" applyAlignment="true">
      <alignment horizontal="center" vertical="center"/>
    </xf>
    <xf numFmtId="169" fontId="149" fillId="33" borderId="105" xfId="44979" applyNumberFormat="true" applyFont="true" applyFill="true" applyBorder="true" applyAlignment="true">
      <alignment horizontal="center" vertical="center"/>
    </xf>
    <xf numFmtId="169" fontId="149" fillId="33" borderId="99" xfId="44978" applyNumberFormat="true" applyFont="true" applyFill="true" applyBorder="true" applyAlignment="true">
      <alignment horizontal="center" vertical="center"/>
    </xf>
    <xf numFmtId="0" fontId="23" fillId="33" borderId="123" xfId="19344" applyFill="true" applyBorder="true" applyAlignment="true">
      <alignment horizontal="center" vertical="center" wrapText="true"/>
    </xf>
    <xf numFmtId="0" fontId="23" fillId="33" borderId="124" xfId="19344" applyFill="true" applyBorder="true" applyAlignment="true">
      <alignment horizontal="center" vertical="center" wrapText="true"/>
    </xf>
    <xf numFmtId="169" fontId="149" fillId="33" borderId="99" xfId="44971" applyNumberFormat="true" applyFont="true" applyFill="true" applyBorder="true" applyAlignment="true">
      <alignment horizontal="center" vertical="center"/>
    </xf>
    <xf numFmtId="169" fontId="149" fillId="33" borderId="123" xfId="44972" applyNumberFormat="true" applyFont="true" applyFill="true" applyBorder="true" applyAlignment="true">
      <alignment horizontal="center" vertical="center"/>
    </xf>
    <xf numFmtId="169" fontId="149" fillId="33" borderId="124" xfId="44973" applyNumberFormat="true" applyFont="true" applyFill="true" applyBorder="true" applyAlignment="true">
      <alignment horizontal="center" vertical="center"/>
    </xf>
    <xf numFmtId="169" fontId="149" fillId="33" borderId="128" xfId="44972" applyNumberFormat="true" applyFont="true" applyFill="true" applyBorder="true" applyAlignment="true">
      <alignment horizontal="center" vertical="center"/>
    </xf>
    <xf numFmtId="169" fontId="149" fillId="33" borderId="105" xfId="44973" applyNumberFormat="true" applyFont="true" applyFill="true" applyBorder="true" applyAlignment="true">
      <alignment horizontal="center" vertical="center"/>
    </xf>
    <xf numFmtId="169" fontId="149" fillId="33" borderId="99" xfId="44972" applyNumberFormat="true" applyFont="true" applyFill="true" applyBorder="true" applyAlignment="true">
      <alignment horizontal="center" vertical="center"/>
    </xf>
    <xf numFmtId="169" fontId="149" fillId="33" borderId="100" xfId="44997" applyNumberFormat="true" applyFont="true" applyFill="true" applyBorder="true" applyAlignment="true">
      <alignment horizontal="center" vertical="center"/>
    </xf>
    <xf numFmtId="169" fontId="149" fillId="33" borderId="121" xfId="44998" applyNumberFormat="true" applyFont="true" applyFill="true" applyBorder="true" applyAlignment="true">
      <alignment horizontal="center" vertical="center"/>
    </xf>
    <xf numFmtId="169" fontId="149" fillId="33" borderId="122" xfId="44999" applyNumberFormat="true" applyFont="true" applyFill="true" applyBorder="true" applyAlignment="true">
      <alignment horizontal="center" vertical="center"/>
    </xf>
    <xf numFmtId="169" fontId="149" fillId="33" borderId="127" xfId="44998" applyNumberFormat="true" applyFont="true" applyFill="true" applyBorder="true" applyAlignment="true">
      <alignment horizontal="center" vertical="center"/>
    </xf>
    <xf numFmtId="169" fontId="149" fillId="33" borderId="104" xfId="44999" applyNumberFormat="true" applyFont="true" applyFill="true" applyBorder="true" applyAlignment="true">
      <alignment horizontal="center" vertical="center"/>
    </xf>
    <xf numFmtId="169" fontId="149" fillId="33" borderId="100" xfId="44998" applyNumberFormat="true" applyFont="true" applyFill="true" applyBorder="true" applyAlignment="true">
      <alignment horizontal="center" vertical="center"/>
    </xf>
    <xf numFmtId="169" fontId="149" fillId="33" borderId="99" xfId="45003" applyNumberFormat="true" applyFont="true" applyFill="true" applyBorder="true" applyAlignment="true">
      <alignment horizontal="center" vertical="center"/>
    </xf>
    <xf numFmtId="169" fontId="149" fillId="33" borderId="123" xfId="45004" applyNumberFormat="true" applyFont="true" applyFill="true" applyBorder="true" applyAlignment="true">
      <alignment horizontal="center" vertical="center"/>
    </xf>
    <xf numFmtId="169" fontId="149" fillId="33" borderId="124" xfId="45005" applyNumberFormat="true" applyFont="true" applyFill="true" applyBorder="true" applyAlignment="true">
      <alignment horizontal="center" vertical="center"/>
    </xf>
    <xf numFmtId="169" fontId="149" fillId="33" borderId="128" xfId="45004" applyNumberFormat="true" applyFont="true" applyFill="true" applyBorder="true" applyAlignment="true">
      <alignment horizontal="center" vertical="center"/>
    </xf>
    <xf numFmtId="169" fontId="149" fillId="33" borderId="105" xfId="45005" applyNumberFormat="true" applyFont="true" applyFill="true" applyBorder="true" applyAlignment="true">
      <alignment horizontal="center" vertical="center"/>
    </xf>
    <xf numFmtId="169" fontId="149" fillId="33" borderId="99" xfId="45004" applyNumberFormat="true" applyFont="true" applyFill="true" applyBorder="true" applyAlignment="true">
      <alignment horizontal="center" vertical="center"/>
    </xf>
    <xf numFmtId="169" fontId="149" fillId="33" borderId="99" xfId="45009" applyNumberFormat="true" applyFont="true" applyFill="true" applyBorder="true" applyAlignment="true">
      <alignment horizontal="center" vertical="center"/>
    </xf>
    <xf numFmtId="169" fontId="149" fillId="33" borderId="123" xfId="45010" applyNumberFormat="true" applyFont="true" applyFill="true" applyBorder="true" applyAlignment="true">
      <alignment horizontal="center" vertical="center"/>
    </xf>
    <xf numFmtId="169" fontId="149" fillId="33" borderId="124" xfId="45011" applyNumberFormat="true" applyFont="true" applyFill="true" applyBorder="true" applyAlignment="true">
      <alignment horizontal="center" vertical="center"/>
    </xf>
    <xf numFmtId="169" fontId="149" fillId="33" borderId="128" xfId="45010" applyNumberFormat="true" applyFont="true" applyFill="true" applyBorder="true" applyAlignment="true">
      <alignment horizontal="center" vertical="center"/>
    </xf>
    <xf numFmtId="169" fontId="149" fillId="33" borderId="105" xfId="45011" applyNumberFormat="true" applyFont="true" applyFill="true" applyBorder="true" applyAlignment="true">
      <alignment horizontal="center" vertical="center"/>
    </xf>
    <xf numFmtId="169" fontId="149" fillId="33" borderId="99" xfId="45010" applyNumberFormat="true" applyFont="true" applyFill="true" applyBorder="true" applyAlignment="true">
      <alignment horizontal="center" vertical="center"/>
    </xf>
    <xf numFmtId="168" fontId="149" fillId="33" borderId="99" xfId="19366" applyNumberFormat="true" applyFont="true" applyFill="true" applyBorder="true" applyAlignment="true">
      <alignment horizontal="center" vertical="center"/>
    </xf>
    <xf numFmtId="168" fontId="149" fillId="33" borderId="123" xfId="19367" applyNumberFormat="true" applyFont="true" applyFill="true" applyBorder="true" applyAlignment="true">
      <alignment horizontal="center" vertical="center"/>
    </xf>
    <xf numFmtId="168" fontId="149" fillId="33" borderId="124" xfId="19368" applyNumberFormat="true" applyFont="true" applyFill="true" applyBorder="true" applyAlignment="true">
      <alignment horizontal="center" vertical="center"/>
    </xf>
    <xf numFmtId="168" fontId="149" fillId="33" borderId="128" xfId="19367" applyNumberFormat="true" applyFont="true" applyFill="true" applyBorder="true" applyAlignment="true">
      <alignment horizontal="center" vertical="center"/>
    </xf>
    <xf numFmtId="168" fontId="149" fillId="33" borderId="105" xfId="19368" applyNumberFormat="true" applyFont="true" applyFill="true" applyBorder="true" applyAlignment="true">
      <alignment horizontal="center" vertical="center"/>
    </xf>
    <xf numFmtId="168" fontId="149" fillId="33" borderId="99" xfId="19367" applyNumberFormat="true" applyFont="true" applyFill="true" applyBorder="true" applyAlignment="true">
      <alignment horizontal="center" vertical="center"/>
    </xf>
    <xf numFmtId="168" fontId="149" fillId="33" borderId="99" xfId="19370" applyNumberFormat="true" applyFont="true" applyFill="true" applyBorder="true" applyAlignment="true">
      <alignment horizontal="center" vertical="center"/>
    </xf>
    <xf numFmtId="168" fontId="149" fillId="33" borderId="123" xfId="19371" applyNumberFormat="true" applyFont="true" applyFill="true" applyBorder="true" applyAlignment="true">
      <alignment horizontal="center" vertical="center"/>
    </xf>
    <xf numFmtId="168" fontId="149" fillId="33" borderId="124" xfId="19372" applyNumberFormat="true" applyFont="true" applyFill="true" applyBorder="true" applyAlignment="true">
      <alignment horizontal="center" vertical="center"/>
    </xf>
    <xf numFmtId="168" fontId="149" fillId="33" borderId="128" xfId="19371" applyNumberFormat="true" applyFont="true" applyFill="true" applyBorder="true" applyAlignment="true">
      <alignment horizontal="center" vertical="center"/>
    </xf>
    <xf numFmtId="168" fontId="149" fillId="33" borderId="105" xfId="19372" applyNumberFormat="true" applyFont="true" applyFill="true" applyBorder="true" applyAlignment="true">
      <alignment horizontal="center" vertical="center"/>
    </xf>
    <xf numFmtId="168" fontId="149" fillId="33" borderId="99" xfId="19371" applyNumberFormat="true" applyFont="true" applyFill="true" applyBorder="true" applyAlignment="true">
      <alignment horizontal="center" vertical="center"/>
    </xf>
    <xf numFmtId="0" fontId="23" fillId="33" borderId="99" xfId="19344" applyFill="true" applyBorder="true" applyAlignment="true">
      <alignment horizontal="center" vertical="center" wrapText="true"/>
    </xf>
    <xf numFmtId="0" fontId="23" fillId="33" borderId="128" xfId="19344" applyFill="true" applyBorder="true" applyAlignment="true">
      <alignment horizontal="center" vertical="center" wrapText="true"/>
    </xf>
    <xf numFmtId="0" fontId="23" fillId="33" borderId="105" xfId="19344" applyFill="true" applyBorder="true" applyAlignment="true">
      <alignment horizontal="center" vertical="center" wrapText="true"/>
    </xf>
    <xf numFmtId="170" fontId="154" fillId="33" borderId="99" xfId="19344" applyNumberFormat="true" applyFont="true" applyFill="true" applyBorder="true" applyAlignment="true">
      <alignment horizontal="center" vertical="center"/>
    </xf>
    <xf numFmtId="170" fontId="154" fillId="33" borderId="123" xfId="19344" applyNumberFormat="true" applyFont="true" applyFill="true" applyBorder="true" applyAlignment="true">
      <alignment horizontal="center" vertical="center"/>
    </xf>
    <xf numFmtId="170" fontId="154" fillId="33" borderId="124" xfId="19344" applyNumberFormat="true" applyFont="true" applyFill="true" applyBorder="true" applyAlignment="true">
      <alignment horizontal="center" vertical="center"/>
    </xf>
    <xf numFmtId="170" fontId="154" fillId="33" borderId="128" xfId="19344" applyNumberFormat="true" applyFont="true" applyFill="true" applyBorder="true" applyAlignment="true">
      <alignment horizontal="center" vertical="center"/>
    </xf>
    <xf numFmtId="170" fontId="154" fillId="33" borderId="105" xfId="19344" applyNumberFormat="true" applyFont="true" applyFill="true" applyBorder="true" applyAlignment="true">
      <alignment horizontal="center" vertical="center"/>
    </xf>
    <xf numFmtId="170" fontId="154" fillId="33" borderId="103" xfId="19344" applyNumberFormat="true" applyFont="true" applyFill="true" applyBorder="true" applyAlignment="true">
      <alignment horizontal="center" vertical="center"/>
    </xf>
    <xf numFmtId="170" fontId="154" fillId="33" borderId="125" xfId="19344" applyNumberFormat="true" applyFont="true" applyFill="true" applyBorder="true" applyAlignment="true">
      <alignment horizontal="center" vertical="center"/>
    </xf>
    <xf numFmtId="170" fontId="154" fillId="33" borderId="126" xfId="19344" applyNumberFormat="true" applyFont="true" applyFill="true" applyBorder="true" applyAlignment="true">
      <alignment horizontal="center" vertical="center"/>
    </xf>
    <xf numFmtId="170" fontId="154" fillId="33" borderId="129" xfId="19344" applyNumberFormat="true" applyFont="true" applyFill="true" applyBorder="true" applyAlignment="true">
      <alignment horizontal="center" vertical="center"/>
    </xf>
    <xf numFmtId="170" fontId="154" fillId="33" borderId="106" xfId="19344" applyNumberFormat="true" applyFont="true" applyFill="true" applyBorder="true" applyAlignment="true">
      <alignment horizontal="center" vertical="center"/>
    </xf>
    <xf numFmtId="0" fontId="23" fillId="33" borderId="125" xfId="19344" applyFill="true" applyBorder="true" applyAlignment="true">
      <alignment horizontal="center" vertical="center" wrapText="true"/>
    </xf>
    <xf numFmtId="0" fontId="23" fillId="33" borderId="126" xfId="19344" applyFill="true" applyBorder="true" applyAlignment="true">
      <alignment horizontal="center" vertical="center" wrapText="true"/>
    </xf>
    <xf numFmtId="169" fontId="149" fillId="33" borderId="100" xfId="45027" applyNumberFormat="true" applyFont="true" applyFill="true" applyBorder="true" applyAlignment="true">
      <alignment horizontal="center" vertical="center"/>
    </xf>
    <xf numFmtId="169" fontId="149" fillId="33" borderId="121" xfId="45028" applyNumberFormat="true" applyFont="true" applyFill="true" applyBorder="true" applyAlignment="true">
      <alignment horizontal="center" vertical="center"/>
    </xf>
    <xf numFmtId="169" fontId="149" fillId="33" borderId="122" xfId="45029" applyNumberFormat="true" applyFont="true" applyFill="true" applyBorder="true" applyAlignment="true">
      <alignment horizontal="center" vertical="center"/>
    </xf>
    <xf numFmtId="169" fontId="149" fillId="33" borderId="127" xfId="45028" applyNumberFormat="true" applyFont="true" applyFill="true" applyBorder="true" applyAlignment="true">
      <alignment horizontal="center" vertical="center"/>
    </xf>
    <xf numFmtId="169" fontId="149" fillId="33" borderId="104" xfId="45029" applyNumberFormat="true" applyFont="true" applyFill="true" applyBorder="true" applyAlignment="true">
      <alignment horizontal="center" vertical="center"/>
    </xf>
    <xf numFmtId="169" fontId="149" fillId="33" borderId="100" xfId="45028" applyNumberFormat="true" applyFont="true" applyFill="true" applyBorder="true" applyAlignment="true">
      <alignment horizontal="center" vertical="center"/>
    </xf>
    <xf numFmtId="169" fontId="149" fillId="33" borderId="99" xfId="45033" applyNumberFormat="true" applyFont="true" applyFill="true" applyBorder="true" applyAlignment="true">
      <alignment horizontal="center" vertical="center"/>
    </xf>
    <xf numFmtId="169" fontId="149" fillId="33" borderId="123" xfId="45034" applyNumberFormat="true" applyFont="true" applyFill="true" applyBorder="true" applyAlignment="true">
      <alignment horizontal="center" vertical="center"/>
    </xf>
    <xf numFmtId="169" fontId="149" fillId="33" borderId="124" xfId="45035" applyNumberFormat="true" applyFont="true" applyFill="true" applyBorder="true" applyAlignment="true">
      <alignment horizontal="center" vertical="center"/>
    </xf>
    <xf numFmtId="169" fontId="149" fillId="33" borderId="128" xfId="45034" applyNumberFormat="true" applyFont="true" applyFill="true" applyBorder="true" applyAlignment="true">
      <alignment horizontal="center" vertical="center"/>
    </xf>
    <xf numFmtId="169" fontId="149" fillId="33" borderId="105" xfId="45035" applyNumberFormat="true" applyFont="true" applyFill="true" applyBorder="true" applyAlignment="true">
      <alignment horizontal="center" vertical="center"/>
    </xf>
    <xf numFmtId="169" fontId="149" fillId="33" borderId="99" xfId="45034" applyNumberFormat="true" applyFont="true" applyFill="true" applyBorder="true" applyAlignment="true">
      <alignment horizontal="center" vertical="center"/>
    </xf>
    <xf numFmtId="169" fontId="149" fillId="33" borderId="99" xfId="20296" applyNumberFormat="true" applyFont="true" applyFill="true" applyBorder="true" applyAlignment="true">
      <alignment horizontal="center" vertical="center"/>
    </xf>
    <xf numFmtId="169" fontId="149" fillId="33" borderId="123" xfId="20296" applyNumberFormat="true" applyFont="true" applyFill="true" applyBorder="true" applyAlignment="true">
      <alignment horizontal="center" vertical="center"/>
    </xf>
    <xf numFmtId="169" fontId="149" fillId="33" borderId="124" xfId="20296" applyNumberFormat="true" applyFont="true" applyFill="true" applyBorder="true" applyAlignment="true">
      <alignment horizontal="center" vertical="center"/>
    </xf>
    <xf numFmtId="169" fontId="149" fillId="33" borderId="128" xfId="20296" applyNumberFormat="true" applyFont="true" applyFill="true" applyBorder="true" applyAlignment="true">
      <alignment horizontal="center" vertical="center"/>
    </xf>
    <xf numFmtId="169" fontId="149" fillId="33" borderId="105" xfId="20296" applyNumberFormat="true" applyFont="true" applyFill="true" applyBorder="true" applyAlignment="true">
      <alignment horizontal="center" vertical="center"/>
    </xf>
    <xf numFmtId="169" fontId="149" fillId="33" borderId="103" xfId="45039" applyNumberFormat="true" applyFont="true" applyFill="true" applyBorder="true" applyAlignment="true">
      <alignment horizontal="center" vertical="center"/>
    </xf>
    <xf numFmtId="169" fontId="149" fillId="33" borderId="125" xfId="45040" applyNumberFormat="true" applyFont="true" applyFill="true" applyBorder="true" applyAlignment="true">
      <alignment horizontal="center" vertical="center"/>
    </xf>
    <xf numFmtId="169" fontId="149" fillId="33" borderId="126" xfId="45041" applyNumberFormat="true" applyFont="true" applyFill="true" applyBorder="true" applyAlignment="true">
      <alignment horizontal="center" vertical="center"/>
    </xf>
    <xf numFmtId="169" fontId="149" fillId="33" borderId="129" xfId="45040" applyNumberFormat="true" applyFont="true" applyFill="true" applyBorder="true" applyAlignment="true">
      <alignment horizontal="center" vertical="center"/>
    </xf>
    <xf numFmtId="169" fontId="149" fillId="33" borderId="106" xfId="45041" applyNumberFormat="true" applyFont="true" applyFill="true" applyBorder="true" applyAlignment="true">
      <alignment horizontal="center" vertical="center"/>
    </xf>
    <xf numFmtId="169" fontId="149" fillId="33" borderId="103" xfId="45040" applyNumberFormat="true" applyFont="true" applyFill="true" applyBorder="true" applyAlignment="true">
      <alignment horizontal="center" vertical="center"/>
    </xf>
    <xf numFmtId="169" fontId="149" fillId="33" borderId="100" xfId="45057" applyNumberFormat="true" applyFont="true" applyFill="true" applyBorder="true" applyAlignment="true">
      <alignment horizontal="center" vertical="center"/>
    </xf>
    <xf numFmtId="169" fontId="149" fillId="33" borderId="121" xfId="45058" applyNumberFormat="true" applyFont="true" applyFill="true" applyBorder="true" applyAlignment="true">
      <alignment horizontal="center" vertical="center"/>
    </xf>
    <xf numFmtId="169" fontId="149" fillId="33" borderId="122" xfId="45059" applyNumberFormat="true" applyFont="true" applyFill="true" applyBorder="true" applyAlignment="true">
      <alignment horizontal="center" vertical="center"/>
    </xf>
    <xf numFmtId="169" fontId="149" fillId="33" borderId="127" xfId="45058" applyNumberFormat="true" applyFont="true" applyFill="true" applyBorder="true" applyAlignment="true">
      <alignment horizontal="center" vertical="center"/>
    </xf>
    <xf numFmtId="169" fontId="149" fillId="33" borderId="104" xfId="45059" applyNumberFormat="true" applyFont="true" applyFill="true" applyBorder="true" applyAlignment="true">
      <alignment horizontal="center" vertical="center"/>
    </xf>
    <xf numFmtId="169" fontId="149" fillId="33" borderId="100" xfId="45058" applyNumberFormat="true" applyFont="true" applyFill="true" applyBorder="true" applyAlignment="true">
      <alignment horizontal="center" vertical="center"/>
    </xf>
    <xf numFmtId="169" fontId="149" fillId="33" borderId="99" xfId="45063" applyNumberFormat="true" applyFont="true" applyFill="true" applyBorder="true" applyAlignment="true">
      <alignment horizontal="center" vertical="center"/>
    </xf>
    <xf numFmtId="169" fontId="149" fillId="33" borderId="123" xfId="45064" applyNumberFormat="true" applyFont="true" applyFill="true" applyBorder="true" applyAlignment="true">
      <alignment horizontal="center" vertical="center"/>
    </xf>
    <xf numFmtId="169" fontId="149" fillId="33" borderId="124" xfId="45065" applyNumberFormat="true" applyFont="true" applyFill="true" applyBorder="true" applyAlignment="true">
      <alignment horizontal="center" vertical="center"/>
    </xf>
    <xf numFmtId="169" fontId="149" fillId="33" borderId="128" xfId="45064" applyNumberFormat="true" applyFont="true" applyFill="true" applyBorder="true" applyAlignment="true">
      <alignment horizontal="center" vertical="center"/>
    </xf>
    <xf numFmtId="169" fontId="149" fillId="33" borderId="105" xfId="45065" applyNumberFormat="true" applyFont="true" applyFill="true" applyBorder="true" applyAlignment="true">
      <alignment horizontal="center" vertical="center"/>
    </xf>
    <xf numFmtId="169" fontId="149" fillId="33" borderId="99" xfId="45064" applyNumberFormat="true" applyFont="true" applyFill="true" applyBorder="true" applyAlignment="true">
      <alignment horizontal="center" vertical="center"/>
    </xf>
    <xf numFmtId="169" fontId="149" fillId="33" borderId="99" xfId="19388" applyNumberFormat="true" applyFont="true" applyFill="true" applyBorder="true" applyAlignment="true">
      <alignment horizontal="center" vertical="center" wrapText="true"/>
    </xf>
    <xf numFmtId="169" fontId="149" fillId="33" borderId="123" xfId="19389" applyNumberFormat="true" applyFont="true" applyFill="true" applyBorder="true" applyAlignment="true">
      <alignment horizontal="center" vertical="center" wrapText="true"/>
    </xf>
    <xf numFmtId="169" fontId="149" fillId="33" borderId="124" xfId="19390" applyNumberFormat="true" applyFont="true" applyFill="true" applyBorder="true" applyAlignment="true">
      <alignment horizontal="center" vertical="center" wrapText="true"/>
    </xf>
    <xf numFmtId="169" fontId="149" fillId="33" borderId="128" xfId="19389" applyNumberFormat="true" applyFont="true" applyFill="true" applyBorder="true" applyAlignment="true">
      <alignment horizontal="center" vertical="center" wrapText="true"/>
    </xf>
    <xf numFmtId="169" fontId="149" fillId="33" borderId="105" xfId="19390" applyNumberFormat="true" applyFont="true" applyFill="true" applyBorder="true" applyAlignment="true">
      <alignment horizontal="center" vertical="center" wrapText="true"/>
    </xf>
    <xf numFmtId="169" fontId="149" fillId="33" borderId="99" xfId="19389" applyNumberFormat="true" applyFont="true" applyFill="true" applyBorder="true" applyAlignment="true">
      <alignment horizontal="center" vertical="center" wrapText="true"/>
    </xf>
    <xf numFmtId="168" fontId="149" fillId="33" borderId="99" xfId="45073" applyNumberFormat="true" applyFont="true" applyFill="true" applyBorder="true" applyAlignment="true">
      <alignment horizontal="center" vertical="center"/>
    </xf>
    <xf numFmtId="168" fontId="149" fillId="33" borderId="123" xfId="45074" applyNumberFormat="true" applyFont="true" applyFill="true" applyBorder="true" applyAlignment="true">
      <alignment horizontal="center" vertical="center"/>
    </xf>
    <xf numFmtId="168" fontId="149" fillId="33" borderId="124" xfId="45075" applyNumberFormat="true" applyFont="true" applyFill="true" applyBorder="true" applyAlignment="true">
      <alignment horizontal="center" vertical="center"/>
    </xf>
    <xf numFmtId="168" fontId="149" fillId="33" borderId="128" xfId="45074" applyNumberFormat="true" applyFont="true" applyFill="true" applyBorder="true" applyAlignment="true">
      <alignment horizontal="center" vertical="center"/>
    </xf>
    <xf numFmtId="168" fontId="149" fillId="33" borderId="105" xfId="45075" applyNumberFormat="true" applyFont="true" applyFill="true" applyBorder="true" applyAlignment="true">
      <alignment horizontal="center" vertical="center"/>
    </xf>
    <xf numFmtId="168" fontId="149" fillId="33" borderId="99" xfId="45074" applyNumberFormat="true" applyFont="true" applyFill="true" applyBorder="true" applyAlignment="true">
      <alignment horizontal="center" vertical="center"/>
    </xf>
    <xf numFmtId="168" fontId="149" fillId="33" borderId="99" xfId="45077" applyNumberFormat="true" applyFont="true" applyFill="true" applyBorder="true" applyAlignment="true">
      <alignment horizontal="center" vertical="center"/>
    </xf>
    <xf numFmtId="168" fontId="149" fillId="33" borderId="123" xfId="45078" applyNumberFormat="true" applyFont="true" applyFill="true" applyBorder="true" applyAlignment="true">
      <alignment horizontal="center" vertical="center"/>
    </xf>
    <xf numFmtId="168" fontId="149" fillId="33" borderId="124" xfId="45079" applyNumberFormat="true" applyFont="true" applyFill="true" applyBorder="true" applyAlignment="true">
      <alignment horizontal="center" vertical="center"/>
    </xf>
    <xf numFmtId="168" fontId="149" fillId="33" borderId="128" xfId="45078" applyNumberFormat="true" applyFont="true" applyFill="true" applyBorder="true" applyAlignment="true">
      <alignment horizontal="center" vertical="center"/>
    </xf>
    <xf numFmtId="168" fontId="149" fillId="33" borderId="105" xfId="45079" applyNumberFormat="true" applyFont="true" applyFill="true" applyBorder="true" applyAlignment="true">
      <alignment horizontal="center" vertical="center"/>
    </xf>
    <xf numFmtId="168" fontId="149" fillId="33" borderId="99" xfId="45078" applyNumberFormat="true" applyFont="true" applyFill="true" applyBorder="true" applyAlignment="true">
      <alignment horizontal="center" vertical="center"/>
    </xf>
    <xf numFmtId="168" fontId="149" fillId="33" borderId="99" xfId="45081" applyNumberFormat="true" applyFont="true" applyFill="true" applyBorder="true" applyAlignment="true">
      <alignment horizontal="center" vertical="center"/>
    </xf>
    <xf numFmtId="168" fontId="149" fillId="33" borderId="123" xfId="45082" applyNumberFormat="true" applyFont="true" applyFill="true" applyBorder="true" applyAlignment="true">
      <alignment horizontal="center" vertical="center"/>
    </xf>
    <xf numFmtId="168" fontId="149" fillId="33" borderId="124" xfId="45083" applyNumberFormat="true" applyFont="true" applyFill="true" applyBorder="true" applyAlignment="true">
      <alignment horizontal="center" vertical="center"/>
    </xf>
    <xf numFmtId="168" fontId="149" fillId="33" borderId="128" xfId="45082" applyNumberFormat="true" applyFont="true" applyFill="true" applyBorder="true" applyAlignment="true">
      <alignment horizontal="center" vertical="center"/>
    </xf>
    <xf numFmtId="168" fontId="149" fillId="33" borderId="105" xfId="45083" applyNumberFormat="true" applyFont="true" applyFill="true" applyBorder="true" applyAlignment="true">
      <alignment horizontal="center" vertical="center"/>
    </xf>
    <xf numFmtId="168" fontId="149" fillId="33" borderId="99" xfId="45082" applyNumberFormat="true" applyFont="true" applyFill="true" applyBorder="true" applyAlignment="true">
      <alignment horizontal="center" vertical="center"/>
    </xf>
    <xf numFmtId="168" fontId="149" fillId="33" borderId="99" xfId="19397" applyNumberFormat="true" applyFont="true" applyFill="true" applyBorder="true" applyAlignment="true">
      <alignment horizontal="center" vertical="center" wrapText="true"/>
    </xf>
    <xf numFmtId="168" fontId="149" fillId="33" borderId="123" xfId="19398" applyNumberFormat="true" applyFont="true" applyFill="true" applyBorder="true" applyAlignment="true">
      <alignment horizontal="center" vertical="center" wrapText="true"/>
    </xf>
    <xf numFmtId="168" fontId="149" fillId="33" borderId="124" xfId="19399" applyNumberFormat="true" applyFont="true" applyFill="true" applyBorder="true" applyAlignment="true">
      <alignment horizontal="center" vertical="center" wrapText="true"/>
    </xf>
    <xf numFmtId="168" fontId="149" fillId="33" borderId="128" xfId="19398" applyNumberFormat="true" applyFont="true" applyFill="true" applyBorder="true" applyAlignment="true">
      <alignment horizontal="center" vertical="center" wrapText="true"/>
    </xf>
    <xf numFmtId="168" fontId="149" fillId="33" borderId="105" xfId="19399" applyNumberFormat="true" applyFont="true" applyFill="true" applyBorder="true" applyAlignment="true">
      <alignment horizontal="center" vertical="center" wrapText="true"/>
    </xf>
    <xf numFmtId="168" fontId="149" fillId="33" borderId="99" xfId="19398" applyNumberFormat="true" applyFont="true" applyFill="true" applyBorder="true" applyAlignment="true">
      <alignment horizontal="center" vertical="center" wrapText="true"/>
    </xf>
    <xf numFmtId="168" fontId="149" fillId="33" borderId="99" xfId="19401" applyNumberFormat="true" applyFont="true" applyFill="true" applyBorder="true" applyAlignment="true">
      <alignment horizontal="center" vertical="center" wrapText="true"/>
    </xf>
    <xf numFmtId="168" fontId="149" fillId="33" borderId="123" xfId="19402" applyNumberFormat="true" applyFont="true" applyFill="true" applyBorder="true" applyAlignment="true">
      <alignment horizontal="center" vertical="center" wrapText="true"/>
    </xf>
    <xf numFmtId="168" fontId="149" fillId="33" borderId="124" xfId="19403" applyNumberFormat="true" applyFont="true" applyFill="true" applyBorder="true" applyAlignment="true">
      <alignment horizontal="center" vertical="center" wrapText="true"/>
    </xf>
    <xf numFmtId="168" fontId="149" fillId="33" borderId="128" xfId="19402" applyNumberFormat="true" applyFont="true" applyFill="true" applyBorder="true" applyAlignment="true">
      <alignment horizontal="center" vertical="center" wrapText="true"/>
    </xf>
    <xf numFmtId="168" fontId="149" fillId="33" borderId="105" xfId="19403" applyNumberFormat="true" applyFont="true" applyFill="true" applyBorder="true" applyAlignment="true">
      <alignment horizontal="center" vertical="center" wrapText="true"/>
    </xf>
    <xf numFmtId="168" fontId="149" fillId="33" borderId="99" xfId="19402" applyNumberFormat="true" applyFont="true" applyFill="true" applyBorder="true" applyAlignment="true">
      <alignment horizontal="center" vertical="center" wrapText="true"/>
    </xf>
    <xf numFmtId="169" fontId="149" fillId="33" borderId="103" xfId="45063" applyNumberFormat="true" applyFont="true" applyFill="true" applyBorder="true" applyAlignment="true">
      <alignment horizontal="center" vertical="center"/>
    </xf>
    <xf numFmtId="169" fontId="149" fillId="33" borderId="125" xfId="45064" applyNumberFormat="true" applyFont="true" applyFill="true" applyBorder="true" applyAlignment="true">
      <alignment horizontal="center" vertical="center"/>
    </xf>
    <xf numFmtId="169" fontId="149" fillId="33" borderId="126" xfId="45065" applyNumberFormat="true" applyFont="true" applyFill="true" applyBorder="true" applyAlignment="true">
      <alignment horizontal="center" vertical="center"/>
    </xf>
    <xf numFmtId="169" fontId="149" fillId="33" borderId="129" xfId="45064" applyNumberFormat="true" applyFont="true" applyFill="true" applyBorder="true" applyAlignment="true">
      <alignment horizontal="center" vertical="center"/>
    </xf>
    <xf numFmtId="169" fontId="149" fillId="33" borderId="106" xfId="45065" applyNumberFormat="true" applyFont="true" applyFill="true" applyBorder="true" applyAlignment="true">
      <alignment horizontal="center" vertical="center"/>
    </xf>
    <xf numFmtId="169" fontId="149" fillId="33" borderId="103" xfId="45064" applyNumberFormat="true" applyFont="true" applyFill="true" applyBorder="true" applyAlignment="true">
      <alignment horizontal="center" vertical="center"/>
    </xf>
    <xf numFmtId="169" fontId="149" fillId="33" borderId="99" xfId="33483" applyNumberFormat="true" applyFont="true" applyFill="true" applyBorder="true" applyAlignment="true">
      <alignment horizontal="center" vertical="center"/>
    </xf>
    <xf numFmtId="169" fontId="149" fillId="33" borderId="123" xfId="33483" applyNumberFormat="true" applyFont="true" applyFill="true" applyBorder="true" applyAlignment="true">
      <alignment horizontal="center" vertical="center"/>
    </xf>
    <xf numFmtId="169" fontId="149" fillId="33" borderId="124" xfId="33483" applyNumberFormat="true" applyFont="true" applyFill="true" applyBorder="true" applyAlignment="true">
      <alignment horizontal="center" vertical="center"/>
    </xf>
    <xf numFmtId="169" fontId="149" fillId="33" borderId="128" xfId="33483" applyNumberFormat="true" applyFont="true" applyFill="true" applyBorder="true" applyAlignment="true">
      <alignment horizontal="center" vertical="center"/>
    </xf>
    <xf numFmtId="169" fontId="149" fillId="33" borderId="105" xfId="33483" applyNumberFormat="true" applyFont="true" applyFill="true" applyBorder="true" applyAlignment="true">
      <alignment horizontal="center" vertical="center"/>
    </xf>
    <xf numFmtId="169" fontId="149" fillId="33" borderId="99" xfId="33486" applyNumberFormat="true" applyFont="true" applyFill="true" applyBorder="true" applyAlignment="true">
      <alignment horizontal="center" vertical="center"/>
    </xf>
    <xf numFmtId="169" fontId="149" fillId="33" borderId="123" xfId="33486" applyNumberFormat="true" applyFont="true" applyFill="true" applyBorder="true" applyAlignment="true">
      <alignment horizontal="center" vertical="center"/>
    </xf>
    <xf numFmtId="169" fontId="149" fillId="33" borderId="124" xfId="33486" applyNumberFormat="true" applyFont="true" applyFill="true" applyBorder="true" applyAlignment="true">
      <alignment horizontal="center" vertical="center"/>
    </xf>
    <xf numFmtId="169" fontId="149" fillId="33" borderId="128" xfId="33486" applyNumberFormat="true" applyFont="true" applyFill="true" applyBorder="true" applyAlignment="true">
      <alignment horizontal="center" vertical="center"/>
    </xf>
    <xf numFmtId="169" fontId="149" fillId="33" borderId="105" xfId="33486" applyNumberFormat="true" applyFont="true" applyFill="true" applyBorder="true" applyAlignment="true">
      <alignment horizontal="center" vertical="center"/>
    </xf>
    <xf numFmtId="169" fontId="149" fillId="33" borderId="99" xfId="19424" applyNumberFormat="true" applyFont="true" applyFill="true" applyBorder="true" applyAlignment="true">
      <alignment horizontal="center" vertical="center" wrapText="true"/>
    </xf>
    <xf numFmtId="169" fontId="149" fillId="33" borderId="123" xfId="19425" applyNumberFormat="true" applyFont="true" applyFill="true" applyBorder="true" applyAlignment="true">
      <alignment horizontal="center" vertical="center" wrapText="true"/>
    </xf>
    <xf numFmtId="169" fontId="149" fillId="33" borderId="124" xfId="19426" applyNumberFormat="true" applyFont="true" applyFill="true" applyBorder="true" applyAlignment="true">
      <alignment horizontal="center" vertical="center" wrapText="true"/>
    </xf>
    <xf numFmtId="169" fontId="149" fillId="33" borderId="128" xfId="19425" applyNumberFormat="true" applyFont="true" applyFill="true" applyBorder="true" applyAlignment="true">
      <alignment horizontal="center" vertical="center" wrapText="true"/>
    </xf>
    <xf numFmtId="169" fontId="149" fillId="33" borderId="105" xfId="19426" applyNumberFormat="true" applyFont="true" applyFill="true" applyBorder="true" applyAlignment="true">
      <alignment horizontal="center" vertical="center" wrapText="true"/>
    </xf>
    <xf numFmtId="169" fontId="149" fillId="33" borderId="99" xfId="19425" applyNumberFormat="true" applyFont="true" applyFill="true" applyBorder="true" applyAlignment="true">
      <alignment horizontal="center" vertical="center" wrapText="true"/>
    </xf>
    <xf numFmtId="169" fontId="149" fillId="33" borderId="99" xfId="33480" applyNumberFormat="true" applyFont="true" applyFill="true" applyBorder="true" applyAlignment="true">
      <alignment horizontal="center" vertical="center"/>
    </xf>
    <xf numFmtId="169" fontId="149" fillId="33" borderId="123" xfId="33480" applyNumberFormat="true" applyFont="true" applyFill="true" applyBorder="true" applyAlignment="true">
      <alignment horizontal="center" vertical="center"/>
    </xf>
    <xf numFmtId="169" fontId="149" fillId="33" borderId="124" xfId="33480" applyNumberFormat="true" applyFont="true" applyFill="true" applyBorder="true" applyAlignment="true">
      <alignment horizontal="center" vertical="center"/>
    </xf>
    <xf numFmtId="169" fontId="149" fillId="33" borderId="128" xfId="33480" applyNumberFormat="true" applyFont="true" applyFill="true" applyBorder="true" applyAlignment="true">
      <alignment horizontal="center" vertical="center"/>
    </xf>
    <xf numFmtId="169" fontId="149" fillId="33" borderId="105" xfId="33480" applyNumberFormat="true" applyFont="true" applyFill="true" applyBorder="true" applyAlignment="true">
      <alignment horizontal="center" vertical="center"/>
    </xf>
    <xf numFmtId="168" fontId="149" fillId="33" borderId="99" xfId="19430" applyNumberFormat="true" applyFont="true" applyFill="true" applyBorder="true" applyAlignment="true">
      <alignment horizontal="center" vertical="center" wrapText="true"/>
    </xf>
    <xf numFmtId="168" fontId="149" fillId="33" borderId="123" xfId="19431" applyNumberFormat="true" applyFont="true" applyFill="true" applyBorder="true" applyAlignment="true">
      <alignment horizontal="center" vertical="center" wrapText="true"/>
    </xf>
    <xf numFmtId="168" fontId="149" fillId="33" borderId="124" xfId="19432" applyNumberFormat="true" applyFont="true" applyFill="true" applyBorder="true" applyAlignment="true">
      <alignment horizontal="center" vertical="center" wrapText="true"/>
    </xf>
    <xf numFmtId="168" fontId="149" fillId="33" borderId="128" xfId="19431" applyNumberFormat="true" applyFont="true" applyFill="true" applyBorder="true" applyAlignment="true">
      <alignment horizontal="center" vertical="center" wrapText="true"/>
    </xf>
    <xf numFmtId="168" fontId="149" fillId="33" borderId="105" xfId="19432" applyNumberFormat="true" applyFont="true" applyFill="true" applyBorder="true" applyAlignment="true">
      <alignment horizontal="center" vertical="center" wrapText="true"/>
    </xf>
    <xf numFmtId="168" fontId="149" fillId="33" borderId="99" xfId="19431" applyNumberFormat="true" applyFont="true" applyFill="true" applyBorder="true" applyAlignment="true">
      <alignment horizontal="center" vertical="center" wrapText="true"/>
    </xf>
    <xf numFmtId="168" fontId="149" fillId="33" borderId="99" xfId="19434" applyNumberFormat="true" applyFont="true" applyFill="true" applyBorder="true" applyAlignment="true">
      <alignment horizontal="center" vertical="center" wrapText="true"/>
    </xf>
    <xf numFmtId="168" fontId="149" fillId="33" borderId="123" xfId="19435" applyNumberFormat="true" applyFont="true" applyFill="true" applyBorder="true" applyAlignment="true">
      <alignment horizontal="center" vertical="center" wrapText="true"/>
    </xf>
    <xf numFmtId="168" fontId="149" fillId="33" borderId="124" xfId="19436" applyNumberFormat="true" applyFont="true" applyFill="true" applyBorder="true" applyAlignment="true">
      <alignment horizontal="center" vertical="center" wrapText="true"/>
    </xf>
    <xf numFmtId="168" fontId="149" fillId="33" borderId="128" xfId="19435" applyNumberFormat="true" applyFont="true" applyFill="true" applyBorder="true" applyAlignment="true">
      <alignment horizontal="center" vertical="center" wrapText="true"/>
    </xf>
    <xf numFmtId="168" fontId="149" fillId="33" borderId="105" xfId="19436" applyNumberFormat="true" applyFont="true" applyFill="true" applyBorder="true" applyAlignment="true">
      <alignment horizontal="center" vertical="center" wrapText="true"/>
    </xf>
    <xf numFmtId="168" fontId="149" fillId="33" borderId="99" xfId="19435" applyNumberFormat="true" applyFont="true" applyFill="true" applyBorder="true" applyAlignment="true">
      <alignment horizontal="center" vertical="center" wrapText="true"/>
    </xf>
    <xf numFmtId="168" fontId="149" fillId="33" borderId="99" xfId="19438" applyNumberFormat="true" applyFont="true" applyFill="true" applyBorder="true" applyAlignment="true">
      <alignment horizontal="center" vertical="center" wrapText="true"/>
    </xf>
    <xf numFmtId="168" fontId="149" fillId="33" borderId="123" xfId="19439" applyNumberFormat="true" applyFont="true" applyFill="true" applyBorder="true" applyAlignment="true">
      <alignment horizontal="center" vertical="center" wrapText="true"/>
    </xf>
    <xf numFmtId="168" fontId="149" fillId="33" borderId="124" xfId="19440" applyNumberFormat="true" applyFont="true" applyFill="true" applyBorder="true" applyAlignment="true">
      <alignment horizontal="center" vertical="center" wrapText="true"/>
    </xf>
    <xf numFmtId="168" fontId="149" fillId="33" borderId="128" xfId="19439" applyNumberFormat="true" applyFont="true" applyFill="true" applyBorder="true" applyAlignment="true">
      <alignment horizontal="center" vertical="center" wrapText="true"/>
    </xf>
    <xf numFmtId="168" fontId="149" fillId="33" borderId="105" xfId="19440" applyNumberFormat="true" applyFont="true" applyFill="true" applyBorder="true" applyAlignment="true">
      <alignment horizontal="center" vertical="center" wrapText="true"/>
    </xf>
    <xf numFmtId="168" fontId="149" fillId="33" borderId="99" xfId="19439" applyNumberFormat="true" applyFont="true" applyFill="true" applyBorder="true" applyAlignment="true">
      <alignment horizontal="center" vertical="center" wrapText="true"/>
    </xf>
    <xf numFmtId="0" fontId="23" fillId="33" borderId="103" xfId="19344" applyFill="true" applyBorder="true" applyAlignment="true">
      <alignment horizontal="center" vertical="center" wrapText="true"/>
    </xf>
    <xf numFmtId="0" fontId="23" fillId="33" borderId="129" xfId="19344" applyFill="true" applyBorder="true" applyAlignment="true">
      <alignment horizontal="center" vertical="center" wrapText="true"/>
    </xf>
    <xf numFmtId="0" fontId="23" fillId="33" borderId="106" xfId="19344" applyFill="true" applyBorder="true" applyAlignment="true">
      <alignment horizontal="center" vertical="center" wrapText="true"/>
    </xf>
    <xf numFmtId="0" fontId="23" fillId="0" borderId="99" xfId="19344" applyFill="true" applyBorder="true" applyAlignment="true">
      <alignment horizontal="center" vertical="center" wrapText="true"/>
    </xf>
    <xf numFmtId="0" fontId="150" fillId="26" borderId="104" xfId="44940" applyFont="true" applyFill="true" applyBorder="true" applyAlignment="true">
      <alignment horizontal="left" vertical="center"/>
    </xf>
    <xf numFmtId="0" fontId="150" fillId="26" borderId="105" xfId="44946" applyFont="true" applyFill="true" applyBorder="true" applyAlignment="true">
      <alignment horizontal="left" vertical="center"/>
    </xf>
    <xf numFmtId="0" fontId="150" fillId="26" borderId="106" xfId="44952" applyFont="true" applyFill="true" applyBorder="true" applyAlignment="true">
      <alignment horizontal="left" vertical="center"/>
    </xf>
    <xf numFmtId="0" fontId="150" fillId="26" borderId="104" xfId="44976" applyFont="true" applyFill="true" applyBorder="true" applyAlignment="true">
      <alignment horizontal="left" vertical="center"/>
    </xf>
    <xf numFmtId="0" fontId="150" fillId="26" borderId="105" xfId="44976" applyFont="true" applyFill="true" applyBorder="true" applyAlignment="true">
      <alignment horizontal="left" vertical="center"/>
    </xf>
    <xf numFmtId="0" fontId="150" fillId="26" borderId="104" xfId="44996" applyFont="true" applyFill="true" applyBorder="true" applyAlignment="true">
      <alignment horizontal="left" vertical="center"/>
    </xf>
    <xf numFmtId="0" fontId="150" fillId="26" borderId="105" xfId="45002" applyFont="true" applyFill="true" applyBorder="true" applyAlignment="true">
      <alignment horizontal="left" vertical="center"/>
    </xf>
    <xf numFmtId="0" fontId="150" fillId="0" borderId="105" xfId="45002" applyFont="true" applyFill="true" applyBorder="true" applyAlignment="true">
      <alignment horizontal="left" vertical="center"/>
    </xf>
    <xf numFmtId="0" fontId="150" fillId="0" borderId="105" xfId="45008" applyFont="true" applyFill="true" applyBorder="true" applyAlignment="true">
      <alignment horizontal="left" vertical="center"/>
    </xf>
    <xf numFmtId="0" fontId="150" fillId="26" borderId="104" xfId="45026" applyFont="true" applyFill="true" applyBorder="true" applyAlignment="true">
      <alignment horizontal="left" vertical="center"/>
    </xf>
    <xf numFmtId="0" fontId="150" fillId="26" borderId="105" xfId="45032" applyFont="true" applyFill="true" applyBorder="true" applyAlignment="true">
      <alignment horizontal="left" vertical="center"/>
    </xf>
    <xf numFmtId="0" fontId="150" fillId="26" borderId="106" xfId="45038" applyFont="true" applyFill="true" applyBorder="true" applyAlignment="true">
      <alignment horizontal="left" vertical="center"/>
    </xf>
    <xf numFmtId="0" fontId="150" fillId="26" borderId="104" xfId="45056" applyFont="true" applyFill="true" applyBorder="true" applyAlignment="true">
      <alignment horizontal="left" vertical="center"/>
    </xf>
    <xf numFmtId="0" fontId="150" fillId="26" borderId="105" xfId="45062" applyFont="true" applyFill="true" applyBorder="true" applyAlignment="true">
      <alignment horizontal="left" vertical="center"/>
    </xf>
    <xf numFmtId="0" fontId="150" fillId="26" borderId="106" xfId="45062" applyFont="true" applyFill="true" applyBorder="true" applyAlignment="true">
      <alignment horizontal="left" vertical="center"/>
    </xf>
    <xf numFmtId="0" fontId="23" fillId="3" borderId="104" xfId="19344" applyBorder="true" applyAlignment="true">
      <alignment vertical="center"/>
    </xf>
    <xf numFmtId="0" fontId="23" fillId="3" borderId="105" xfId="19344" applyBorder="true" applyAlignment="true">
      <alignment vertical="center"/>
    </xf>
    <xf numFmtId="0" fontId="150" fillId="0" borderId="105" xfId="45044" applyFont="true" applyFill="true" applyBorder="true" applyAlignment="true">
      <alignment horizontal="left" vertical="center"/>
    </xf>
    <xf numFmtId="0" fontId="150" fillId="0" borderId="105" xfId="45050" applyFont="true" applyFill="true" applyBorder="true" applyAlignment="true">
      <alignment horizontal="left" vertical="center"/>
    </xf>
    <xf numFmtId="0" fontId="150" fillId="0" borderId="105" xfId="45056" applyFont="true" applyFill="true" applyBorder="true" applyAlignment="true">
      <alignment horizontal="left" vertical="center"/>
    </xf>
    <xf numFmtId="0" fontId="150" fillId="0" borderId="105" xfId="45062" applyFont="true" applyFill="true" applyBorder="true" applyAlignment="true">
      <alignment horizontal="left" vertical="center"/>
    </xf>
    <xf numFmtId="0" fontId="150" fillId="0" borderId="105" xfId="45068" applyFont="true" applyFill="true" applyBorder="true" applyAlignment="true">
      <alignment horizontal="left" vertical="center"/>
    </xf>
    <xf numFmtId="0" fontId="150" fillId="0" borderId="106" xfId="45062" applyFont="true" applyFill="true" applyBorder="true" applyAlignment="true">
      <alignment horizontal="left" vertical="center"/>
    </xf>
    <xf numFmtId="0" fontId="150" fillId="26" borderId="104" xfId="45098" applyFont="true" applyFill="true" applyBorder="true" applyAlignment="true">
      <alignment horizontal="left" vertical="center"/>
    </xf>
    <xf numFmtId="0" fontId="150" fillId="26" borderId="105" xfId="45100" applyFont="true" applyFill="true" applyBorder="true" applyAlignment="true">
      <alignment horizontal="left" vertical="center"/>
    </xf>
    <xf numFmtId="0" fontId="150" fillId="26" borderId="106" xfId="45102" applyFont="true" applyFill="true" applyBorder="true" applyAlignment="true">
      <alignment horizontal="left" vertical="center"/>
    </xf>
    <xf numFmtId="0" fontId="150" fillId="0" borderId="105" xfId="45086" applyFont="true" applyFill="true" applyBorder="true" applyAlignment="true">
      <alignment horizontal="left" vertical="center"/>
    </xf>
    <xf numFmtId="0" fontId="150" fillId="0" borderId="105" xfId="45092" applyFont="true" applyFill="true" applyBorder="true" applyAlignment="true">
      <alignment horizontal="left" vertical="center"/>
    </xf>
    <xf numFmtId="0" fontId="150" fillId="0" borderId="105" xfId="45098" applyFont="true" applyFill="true" applyBorder="true" applyAlignment="true">
      <alignment horizontal="left" vertical="center"/>
    </xf>
    <xf numFmtId="0" fontId="150" fillId="0" borderId="105" xfId="45100" applyFont="true" applyFill="true" applyBorder="true" applyAlignment="true">
      <alignment horizontal="left" vertical="center"/>
    </xf>
    <xf numFmtId="0" fontId="150" fillId="0" borderId="105" xfId="45102" applyFont="true" applyFill="true" applyBorder="true" applyAlignment="true">
      <alignment horizontal="left" vertical="center"/>
    </xf>
    <xf numFmtId="169" fontId="179" fillId="33" borderId="99" xfId="40057" applyNumberFormat="true" applyFont="true" applyFill="true" applyBorder="true" applyAlignment="true">
      <alignment horizontal="center" vertical="center"/>
    </xf>
    <xf numFmtId="169" fontId="179" fillId="33" borderId="99" xfId="36821" applyNumberFormat="true" applyFont="true" applyFill="true" applyBorder="true" applyAlignment="true">
      <alignment horizontal="center" vertical="center"/>
    </xf>
    <xf numFmtId="169" fontId="179" fillId="33" borderId="103" xfId="40069" applyNumberFormat="true" applyFont="true" applyFill="true" applyBorder="true" applyAlignment="true">
      <alignment horizontal="center" vertical="center"/>
    </xf>
    <xf numFmtId="169" fontId="179" fillId="33" borderId="99" xfId="40237" applyNumberFormat="true" applyFont="true" applyFill="true" applyBorder="true" applyAlignment="true">
      <alignment horizontal="center" vertical="center"/>
    </xf>
    <xf numFmtId="169" fontId="179" fillId="33" borderId="100" xfId="33480" applyNumberFormat="true" applyFont="true" applyFill="true" applyBorder="true" applyAlignment="true">
      <alignment horizontal="center" vertical="center"/>
    </xf>
    <xf numFmtId="169" fontId="179" fillId="33" borderId="99" xfId="33483" applyNumberFormat="true" applyFont="true" applyFill="true" applyBorder="true" applyAlignment="true">
      <alignment horizontal="center" vertical="center"/>
    </xf>
    <xf numFmtId="169" fontId="179" fillId="33" borderId="99" xfId="33486" applyNumberFormat="true" applyFont="true" applyFill="true" applyBorder="true" applyAlignment="true">
      <alignment horizontal="center" vertical="center"/>
    </xf>
    <xf numFmtId="169" fontId="179" fillId="33" borderId="123" xfId="40058" applyNumberFormat="true" applyFont="true" applyFill="true" applyBorder="true" applyAlignment="true">
      <alignment horizontal="center" vertical="center"/>
    </xf>
    <xf numFmtId="169" fontId="179" fillId="33" borderId="123" xfId="36821" applyNumberFormat="true" applyFont="true" applyFill="true" applyBorder="true" applyAlignment="true">
      <alignment horizontal="center" vertical="center"/>
    </xf>
    <xf numFmtId="169" fontId="179" fillId="33" borderId="125" xfId="40070" applyNumberFormat="true" applyFont="true" applyFill="true" applyBorder="true" applyAlignment="true">
      <alignment horizontal="center" vertical="center"/>
    </xf>
    <xf numFmtId="169" fontId="179" fillId="33" borderId="123" xfId="40238" applyNumberFormat="true" applyFont="true" applyFill="true" applyBorder="true" applyAlignment="true">
      <alignment horizontal="center" vertical="center"/>
    </xf>
    <xf numFmtId="169" fontId="179" fillId="33" borderId="121" xfId="33480" applyNumberFormat="true" applyFont="true" applyFill="true" applyBorder="true" applyAlignment="true">
      <alignment horizontal="center" vertical="center"/>
    </xf>
    <xf numFmtId="169" fontId="179" fillId="33" borderId="123" xfId="33483" applyNumberFormat="true" applyFont="true" applyFill="true" applyBorder="true" applyAlignment="true">
      <alignment horizontal="center" vertical="center"/>
    </xf>
    <xf numFmtId="169" fontId="179" fillId="33" borderId="123" xfId="33486" applyNumberFormat="true" applyFont="true" applyFill="true" applyBorder="true" applyAlignment="true">
      <alignment horizontal="center" vertical="center"/>
    </xf>
    <xf numFmtId="169" fontId="179" fillId="33" borderId="124" xfId="40059" applyNumberFormat="true" applyFont="true" applyFill="true" applyBorder="true" applyAlignment="true">
      <alignment horizontal="center" vertical="center"/>
    </xf>
    <xf numFmtId="169" fontId="179" fillId="33" borderId="124" xfId="36821" applyNumberFormat="true" applyFont="true" applyFill="true" applyBorder="true" applyAlignment="true">
      <alignment horizontal="center" vertical="center"/>
    </xf>
    <xf numFmtId="169" fontId="179" fillId="33" borderId="126" xfId="40071" applyNumberFormat="true" applyFont="true" applyFill="true" applyBorder="true" applyAlignment="true">
      <alignment horizontal="center" vertical="center"/>
    </xf>
    <xf numFmtId="169" fontId="179" fillId="33" borderId="124" xfId="40239" applyNumberFormat="true" applyFont="true" applyFill="true" applyBorder="true" applyAlignment="true">
      <alignment horizontal="center" vertical="center"/>
    </xf>
    <xf numFmtId="169" fontId="179" fillId="33" borderId="122" xfId="33480" applyNumberFormat="true" applyFont="true" applyFill="true" applyBorder="true" applyAlignment="true">
      <alignment horizontal="center" vertical="center"/>
    </xf>
    <xf numFmtId="169" fontId="179" fillId="33" borderId="124" xfId="33483" applyNumberFormat="true" applyFont="true" applyFill="true" applyBorder="true" applyAlignment="true">
      <alignment horizontal="center" vertical="center"/>
    </xf>
    <xf numFmtId="169" fontId="179" fillId="33" borderId="124" xfId="33486" applyNumberFormat="true" applyFont="true" applyFill="true" applyBorder="true" applyAlignment="true">
      <alignment horizontal="center" vertical="center"/>
    </xf>
    <xf numFmtId="169" fontId="179" fillId="33" borderId="128" xfId="40058" applyNumberFormat="true" applyFont="true" applyFill="true" applyBorder="true" applyAlignment="true">
      <alignment horizontal="center" vertical="center"/>
    </xf>
    <xf numFmtId="169" fontId="179" fillId="33" borderId="128" xfId="36821" applyNumberFormat="true" applyFont="true" applyFill="true" applyBorder="true" applyAlignment="true">
      <alignment horizontal="center" vertical="center"/>
    </xf>
    <xf numFmtId="169" fontId="179" fillId="33" borderId="129" xfId="40070" applyNumberFormat="true" applyFont="true" applyFill="true" applyBorder="true" applyAlignment="true">
      <alignment horizontal="center" vertical="center"/>
    </xf>
    <xf numFmtId="169" fontId="179" fillId="33" borderId="128" xfId="40238" applyNumberFormat="true" applyFont="true" applyFill="true" applyBorder="true" applyAlignment="true">
      <alignment horizontal="center" vertical="center"/>
    </xf>
    <xf numFmtId="169" fontId="179" fillId="33" borderId="127" xfId="33480" applyNumberFormat="true" applyFont="true" applyFill="true" applyBorder="true" applyAlignment="true">
      <alignment horizontal="center" vertical="center"/>
    </xf>
    <xf numFmtId="169" fontId="179" fillId="33" borderId="128" xfId="33483" applyNumberFormat="true" applyFont="true" applyFill="true" applyBorder="true" applyAlignment="true">
      <alignment horizontal="center" vertical="center"/>
    </xf>
    <xf numFmtId="169" fontId="179" fillId="33" borderId="128" xfId="33486" applyNumberFormat="true" applyFont="true" applyFill="true" applyBorder="true" applyAlignment="true">
      <alignment horizontal="center" vertical="center"/>
    </xf>
    <xf numFmtId="169" fontId="179" fillId="33" borderId="105" xfId="40059" applyNumberFormat="true" applyFont="true" applyFill="true" applyBorder="true" applyAlignment="true">
      <alignment horizontal="center" vertical="center"/>
    </xf>
    <xf numFmtId="169" fontId="179" fillId="33" borderId="105" xfId="36821" applyNumberFormat="true" applyFont="true" applyFill="true" applyBorder="true" applyAlignment="true">
      <alignment horizontal="center" vertical="center"/>
    </xf>
    <xf numFmtId="169" fontId="179" fillId="33" borderId="106" xfId="40071" applyNumberFormat="true" applyFont="true" applyFill="true" applyBorder="true" applyAlignment="true">
      <alignment horizontal="center" vertical="center"/>
    </xf>
    <xf numFmtId="169" fontId="179" fillId="33" borderId="105" xfId="40239" applyNumberFormat="true" applyFont="true" applyFill="true" applyBorder="true" applyAlignment="true">
      <alignment horizontal="center" vertical="center"/>
    </xf>
    <xf numFmtId="169" fontId="179" fillId="33" borderId="104" xfId="33480" applyNumberFormat="true" applyFont="true" applyFill="true" applyBorder="true" applyAlignment="true">
      <alignment horizontal="center" vertical="center"/>
    </xf>
    <xf numFmtId="169" fontId="179" fillId="33" borderId="105" xfId="33483" applyNumberFormat="true" applyFont="true" applyFill="true" applyBorder="true" applyAlignment="true">
      <alignment horizontal="center" vertical="center"/>
    </xf>
    <xf numFmtId="169" fontId="179" fillId="33" borderId="105" xfId="33486" applyNumberFormat="true" applyFont="true" applyFill="true" applyBorder="true" applyAlignment="true">
      <alignment horizontal="center" vertical="center"/>
    </xf>
    <xf numFmtId="169" fontId="179" fillId="33" borderId="99" xfId="40058" applyNumberFormat="true" applyFont="true" applyFill="true" applyBorder="true" applyAlignment="true">
      <alignment horizontal="center" vertical="center"/>
    </xf>
    <xf numFmtId="169" fontId="179" fillId="33" borderId="103" xfId="40070" applyNumberFormat="true" applyFont="true" applyFill="true" applyBorder="true" applyAlignment="true">
      <alignment horizontal="center" vertical="center"/>
    </xf>
    <xf numFmtId="169" fontId="179" fillId="33" borderId="99" xfId="40238" applyNumberFormat="true" applyFont="true" applyFill="true" applyBorder="true" applyAlignment="true">
      <alignment horizontal="center" vertical="center"/>
    </xf>
    <xf numFmtId="168" fontId="179" fillId="28" borderId="75" xfId="39991" applyNumberFormat="true" applyFont="true" applyFill="true" applyBorder="true" applyAlignment="true">
      <alignment horizontal="center" vertical="center"/>
    </xf>
    <xf numFmtId="168" fontId="179" fillId="28" borderId="76" xfId="40003" applyNumberFormat="true" applyFont="true" applyFill="true" applyBorder="true" applyAlignment="true">
      <alignment horizontal="center" vertical="center"/>
    </xf>
    <xf numFmtId="168" fontId="179" fillId="28" borderId="83" xfId="40015" applyNumberFormat="true" applyFont="true" applyFill="true" applyBorder="true" applyAlignment="true">
      <alignment horizontal="center" vertical="center"/>
    </xf>
    <xf numFmtId="168" fontId="179" fillId="28" borderId="75" xfId="40051" applyNumberFormat="true" applyFont="true" applyFill="true" applyBorder="true" applyAlignment="true">
      <alignment horizontal="center" vertical="center"/>
    </xf>
    <xf numFmtId="168" fontId="179" fillId="28" borderId="76" xfId="40063" applyNumberFormat="true" applyFont="true" applyFill="true" applyBorder="true" applyAlignment="true">
      <alignment horizontal="center" vertical="center"/>
    </xf>
    <xf numFmtId="168" fontId="179" fillId="28" borderId="77" xfId="40075" applyNumberFormat="true" applyFont="true" applyFill="true" applyBorder="true" applyAlignment="true">
      <alignment horizontal="center" vertical="center"/>
    </xf>
    <xf numFmtId="168" fontId="179" fillId="28" borderId="76" xfId="40183" applyNumberFormat="true" applyFont="true" applyFill="true" applyBorder="true" applyAlignment="true">
      <alignment horizontal="center" vertical="center"/>
    </xf>
    <xf numFmtId="168" fontId="179" fillId="28" borderId="83" xfId="40195" applyNumberFormat="true" applyFont="true" applyFill="true" applyBorder="true" applyAlignment="true">
      <alignment horizontal="center" vertical="center"/>
    </xf>
    <xf numFmtId="168" fontId="179" fillId="28" borderId="75" xfId="40231" applyNumberFormat="true" applyFont="true" applyFill="true" applyBorder="true" applyAlignment="true">
      <alignment horizontal="center" vertical="center"/>
    </xf>
    <xf numFmtId="168" fontId="179" fillId="28" borderId="76" xfId="40243" applyNumberFormat="true" applyFont="true" applyFill="true" applyBorder="true" applyAlignment="true">
      <alignment horizontal="center" vertical="center"/>
    </xf>
    <xf numFmtId="168" fontId="179" fillId="28" borderId="76" xfId="40255" applyNumberFormat="true" applyFont="true" applyFill="true" applyBorder="true" applyAlignment="true">
      <alignment horizontal="center" vertical="center"/>
    </xf>
    <xf numFmtId="168" fontId="179" fillId="28" borderId="75" xfId="40291" applyNumberFormat="true" applyFont="true" applyFill="true" applyBorder="true" applyAlignment="true">
      <alignment horizontal="center" vertical="center"/>
    </xf>
    <xf numFmtId="168" fontId="179" fillId="28" borderId="76" xfId="40303" applyNumberFormat="true" applyFont="true" applyFill="true" applyBorder="true" applyAlignment="true">
      <alignment horizontal="center" vertical="center"/>
    </xf>
    <xf numFmtId="168" fontId="179" fillId="28" borderId="75" xfId="40533" applyNumberFormat="true" applyFont="true" applyFill="true" applyBorder="true" applyAlignment="true">
      <alignment horizontal="center" vertical="center"/>
    </xf>
    <xf numFmtId="168" fontId="179" fillId="28" borderId="76" xfId="40539" applyNumberFormat="true" applyFont="true" applyFill="true" applyBorder="true" applyAlignment="true">
      <alignment horizontal="center" vertical="center"/>
    </xf>
    <xf numFmtId="168" fontId="179" fillId="28" borderId="83" xfId="40545" applyNumberFormat="true" applyFont="true" applyFill="true" applyBorder="true" applyAlignment="true">
      <alignment horizontal="center" vertical="center"/>
    </xf>
    <xf numFmtId="168" fontId="179" fillId="28" borderId="75" xfId="40419" applyNumberFormat="true" applyFont="true" applyFill="true" applyBorder="true" applyAlignment="true">
      <alignment horizontal="center" vertical="center"/>
    </xf>
    <xf numFmtId="168" fontId="179" fillId="28" borderId="76" xfId="40431" applyNumberFormat="true" applyFont="true" applyFill="true" applyBorder="true" applyAlignment="true">
      <alignment horizontal="center" vertical="center"/>
    </xf>
    <xf numFmtId="168" fontId="179" fillId="28" borderId="83" xfId="40443" applyNumberFormat="true" applyFont="true" applyFill="true" applyBorder="true" applyAlignment="true">
      <alignment horizontal="center" vertical="center"/>
    </xf>
    <xf numFmtId="168" fontId="179" fillId="28" borderId="61" xfId="39992" applyNumberFormat="true" applyFont="true" applyFill="true" applyBorder="true" applyAlignment="true">
      <alignment horizontal="center" vertical="center"/>
    </xf>
    <xf numFmtId="168" fontId="179" fillId="28" borderId="56" xfId="40004" applyNumberFormat="true" applyFont="true" applyFill="true" applyBorder="true" applyAlignment="true">
      <alignment horizontal="center" vertical="center"/>
    </xf>
    <xf numFmtId="168" fontId="179" fillId="28" borderId="84" xfId="40016" applyNumberFormat="true" applyFont="true" applyFill="true" applyBorder="true" applyAlignment="true">
      <alignment horizontal="center" vertical="center"/>
    </xf>
    <xf numFmtId="168" fontId="179" fillId="28" borderId="61" xfId="40052" applyNumberFormat="true" applyFont="true" applyFill="true" applyBorder="true" applyAlignment="true">
      <alignment horizontal="center" vertical="center"/>
    </xf>
    <xf numFmtId="168" fontId="179" fillId="28" borderId="56" xfId="40064" applyNumberFormat="true" applyFont="true" applyFill="true" applyBorder="true" applyAlignment="true">
      <alignment horizontal="center" vertical="center"/>
    </xf>
    <xf numFmtId="168" fontId="179" fillId="28" borderId="65" xfId="40076" applyNumberFormat="true" applyFont="true" applyFill="true" applyBorder="true" applyAlignment="true">
      <alignment horizontal="center" vertical="center"/>
    </xf>
    <xf numFmtId="168" fontId="179" fillId="28" borderId="56" xfId="40184" applyNumberFormat="true" applyFont="true" applyFill="true" applyBorder="true" applyAlignment="true">
      <alignment horizontal="center" vertical="center"/>
    </xf>
    <xf numFmtId="168" fontId="179" fillId="28" borderId="84" xfId="40196" applyNumberFormat="true" applyFont="true" applyFill="true" applyBorder="true" applyAlignment="true">
      <alignment horizontal="center" vertical="center"/>
    </xf>
    <xf numFmtId="168" fontId="179" fillId="28" borderId="61" xfId="40232" applyNumberFormat="true" applyFont="true" applyFill="true" applyBorder="true" applyAlignment="true">
      <alignment horizontal="center" vertical="center"/>
    </xf>
    <xf numFmtId="168" fontId="179" fillId="28" borderId="56" xfId="40244" applyNumberFormat="true" applyFont="true" applyFill="true" applyBorder="true" applyAlignment="true">
      <alignment horizontal="center" vertical="center"/>
    </xf>
    <xf numFmtId="168" fontId="179" fillId="28" borderId="56" xfId="40256" applyNumberFormat="true" applyFont="true" applyFill="true" applyBorder="true" applyAlignment="true">
      <alignment horizontal="center" vertical="center"/>
    </xf>
    <xf numFmtId="168" fontId="179" fillId="28" borderId="61" xfId="40292" applyNumberFormat="true" applyFont="true" applyFill="true" applyBorder="true" applyAlignment="true">
      <alignment horizontal="center" vertical="center"/>
    </xf>
    <xf numFmtId="168" fontId="179" fillId="28" borderId="56" xfId="40304" applyNumberFormat="true" applyFont="true" applyFill="true" applyBorder="true" applyAlignment="true">
      <alignment horizontal="center" vertical="center"/>
    </xf>
    <xf numFmtId="168" fontId="179" fillId="28" borderId="61" xfId="40534" applyNumberFormat="true" applyFont="true" applyFill="true" applyBorder="true" applyAlignment="true">
      <alignment horizontal="center" vertical="center"/>
    </xf>
    <xf numFmtId="168" fontId="179" fillId="28" borderId="56" xfId="40540" applyNumberFormat="true" applyFont="true" applyFill="true" applyBorder="true" applyAlignment="true">
      <alignment horizontal="center" vertical="center"/>
    </xf>
    <xf numFmtId="168" fontId="179" fillId="28" borderId="63" xfId="40539" applyNumberFormat="true" applyFont="true" applyFill="true" applyBorder="true" applyAlignment="true">
      <alignment horizontal="center" vertical="center"/>
    </xf>
    <xf numFmtId="168" fontId="179" fillId="28" borderId="84" xfId="40546" applyNumberFormat="true" applyFont="true" applyFill="true" applyBorder="true" applyAlignment="true">
      <alignment horizontal="center" vertical="center"/>
    </xf>
    <xf numFmtId="168" fontId="179" fillId="28" borderId="61" xfId="40420" applyNumberFormat="true" applyFont="true" applyFill="true" applyBorder="true" applyAlignment="true">
      <alignment horizontal="center" vertical="center"/>
    </xf>
    <xf numFmtId="168" fontId="179" fillId="28" borderId="56" xfId="40432" applyNumberFormat="true" applyFont="true" applyFill="true" applyBorder="true" applyAlignment="true">
      <alignment horizontal="center" vertical="center"/>
    </xf>
    <xf numFmtId="168" fontId="179" fillId="28" borderId="84" xfId="40444" applyNumberFormat="true" applyFont="true" applyFill="true" applyBorder="true" applyAlignment="true">
      <alignment horizontal="center" vertical="center"/>
    </xf>
    <xf numFmtId="168" fontId="179" fillId="28" borderId="90" xfId="39993" applyNumberFormat="true" applyFont="true" applyFill="true" applyBorder="true" applyAlignment="true">
      <alignment horizontal="center" vertical="center"/>
    </xf>
    <xf numFmtId="168" fontId="179" fillId="28" borderId="91" xfId="40005" applyNumberFormat="true" applyFont="true" applyFill="true" applyBorder="true" applyAlignment="true">
      <alignment horizontal="center" vertical="center"/>
    </xf>
    <xf numFmtId="168" fontId="179" fillId="28" borderId="96" xfId="40017" applyNumberFormat="true" applyFont="true" applyFill="true" applyBorder="true" applyAlignment="true">
      <alignment horizontal="center" vertical="center"/>
    </xf>
    <xf numFmtId="168" fontId="179" fillId="28" borderId="90" xfId="40053" applyNumberFormat="true" applyFont="true" applyFill="true" applyBorder="true" applyAlignment="true">
      <alignment horizontal="center" vertical="center"/>
    </xf>
    <xf numFmtId="168" fontId="179" fillId="28" borderId="91" xfId="40065" applyNumberFormat="true" applyFont="true" applyFill="true" applyBorder="true" applyAlignment="true">
      <alignment horizontal="center" vertical="center"/>
    </xf>
    <xf numFmtId="168" fontId="179" fillId="28" borderId="92" xfId="40077" applyNumberFormat="true" applyFont="true" applyFill="true" applyBorder="true" applyAlignment="true">
      <alignment horizontal="center" vertical="center"/>
    </xf>
    <xf numFmtId="168" fontId="179" fillId="28" borderId="91" xfId="40185" applyNumberFormat="true" applyFont="true" applyFill="true" applyBorder="true" applyAlignment="true">
      <alignment horizontal="center" vertical="center"/>
    </xf>
    <xf numFmtId="168" fontId="179" fillId="28" borderId="96" xfId="40197" applyNumberFormat="true" applyFont="true" applyFill="true" applyBorder="true" applyAlignment="true">
      <alignment horizontal="center" vertical="center"/>
    </xf>
    <xf numFmtId="168" fontId="179" fillId="28" borderId="90" xfId="40233" applyNumberFormat="true" applyFont="true" applyFill="true" applyBorder="true" applyAlignment="true">
      <alignment horizontal="center" vertical="center"/>
    </xf>
    <xf numFmtId="168" fontId="179" fillId="28" borderId="91" xfId="40245" applyNumberFormat="true" applyFont="true" applyFill="true" applyBorder="true" applyAlignment="true">
      <alignment horizontal="center" vertical="center"/>
    </xf>
    <xf numFmtId="168" fontId="179" fillId="28" borderId="91" xfId="40257" applyNumberFormat="true" applyFont="true" applyFill="true" applyBorder="true" applyAlignment="true">
      <alignment horizontal="center" vertical="center"/>
    </xf>
    <xf numFmtId="168" fontId="179" fillId="28" borderId="90" xfId="40293" applyNumberFormat="true" applyFont="true" applyFill="true" applyBorder="true" applyAlignment="true">
      <alignment horizontal="center" vertical="center"/>
    </xf>
    <xf numFmtId="168" fontId="179" fillId="28" borderId="91" xfId="40305" applyNumberFormat="true" applyFont="true" applyFill="true" applyBorder="true" applyAlignment="true">
      <alignment horizontal="center" vertical="center"/>
    </xf>
    <xf numFmtId="168" fontId="179" fillId="28" borderId="90" xfId="40535" applyNumberFormat="true" applyFont="true" applyFill="true" applyBorder="true" applyAlignment="true">
      <alignment horizontal="center" vertical="center"/>
    </xf>
    <xf numFmtId="168" fontId="179" fillId="28" borderId="91" xfId="40541" applyNumberFormat="true" applyFont="true" applyFill="true" applyBorder="true" applyAlignment="true">
      <alignment horizontal="center" vertical="center"/>
    </xf>
    <xf numFmtId="168" fontId="179" fillId="28" borderId="98" xfId="40539" applyNumberFormat="true" applyFont="true" applyFill="true" applyBorder="true" applyAlignment="true">
      <alignment horizontal="center" vertical="center"/>
    </xf>
    <xf numFmtId="168" fontId="179" fillId="28" borderId="96" xfId="40547" applyNumberFormat="true" applyFont="true" applyFill="true" applyBorder="true" applyAlignment="true">
      <alignment horizontal="center" vertical="center"/>
    </xf>
    <xf numFmtId="168" fontId="179" fillId="28" borderId="90" xfId="40421" applyNumberFormat="true" applyFont="true" applyFill="true" applyBorder="true" applyAlignment="true">
      <alignment horizontal="center" vertical="center"/>
    </xf>
    <xf numFmtId="168" fontId="179" fillId="28" borderId="91" xfId="40433" applyNumberFormat="true" applyFont="true" applyFill="true" applyBorder="true" applyAlignment="true">
      <alignment horizontal="center" vertical="center"/>
    </xf>
    <xf numFmtId="168" fontId="179" fillId="28" borderId="96" xfId="40445" applyNumberFormat="true" applyFont="true" applyFill="true" applyBorder="true" applyAlignment="true">
      <alignment horizontal="center" vertical="center"/>
    </xf>
    <xf numFmtId="168" fontId="179" fillId="28" borderId="75" xfId="39992" applyNumberFormat="true" applyFont="true" applyFill="true" applyBorder="true" applyAlignment="true">
      <alignment horizontal="center" vertical="center"/>
    </xf>
    <xf numFmtId="168" fontId="179" fillId="28" borderId="76" xfId="40004" applyNumberFormat="true" applyFont="true" applyFill="true" applyBorder="true" applyAlignment="true">
      <alignment horizontal="center" vertical="center"/>
    </xf>
    <xf numFmtId="168" fontId="179" fillId="28" borderId="83" xfId="40016" applyNumberFormat="true" applyFont="true" applyFill="true" applyBorder="true" applyAlignment="true">
      <alignment horizontal="center" vertical="center"/>
    </xf>
    <xf numFmtId="168" fontId="179" fillId="28" borderId="75" xfId="40052" applyNumberFormat="true" applyFont="true" applyFill="true" applyBorder="true" applyAlignment="true">
      <alignment horizontal="center" vertical="center"/>
    </xf>
    <xf numFmtId="168" fontId="179" fillId="28" borderId="76" xfId="40064" applyNumberFormat="true" applyFont="true" applyFill="true" applyBorder="true" applyAlignment="true">
      <alignment horizontal="center" vertical="center"/>
    </xf>
    <xf numFmtId="168" fontId="179" fillId="28" borderId="77" xfId="40076" applyNumberFormat="true" applyFont="true" applyFill="true" applyBorder="true" applyAlignment="true">
      <alignment horizontal="center" vertical="center"/>
    </xf>
    <xf numFmtId="168" fontId="179" fillId="28" borderId="76" xfId="40184" applyNumberFormat="true" applyFont="true" applyFill="true" applyBorder="true" applyAlignment="true">
      <alignment horizontal="center" vertical="center"/>
    </xf>
    <xf numFmtId="168" fontId="179" fillId="28" borderId="83" xfId="40196" applyNumberFormat="true" applyFont="true" applyFill="true" applyBorder="true" applyAlignment="true">
      <alignment horizontal="center" vertical="center"/>
    </xf>
    <xf numFmtId="168" fontId="179" fillId="28" borderId="75" xfId="40232" applyNumberFormat="true" applyFont="true" applyFill="true" applyBorder="true" applyAlignment="true">
      <alignment horizontal="center" vertical="center"/>
    </xf>
    <xf numFmtId="168" fontId="179" fillId="28" borderId="76" xfId="40244" applyNumberFormat="true" applyFont="true" applyFill="true" applyBorder="true" applyAlignment="true">
      <alignment horizontal="center" vertical="center"/>
    </xf>
    <xf numFmtId="168" fontId="179" fillId="28" borderId="76" xfId="40256" applyNumberFormat="true" applyFont="true" applyFill="true" applyBorder="true" applyAlignment="true">
      <alignment horizontal="center" vertical="center"/>
    </xf>
    <xf numFmtId="168" fontId="179" fillId="28" borderId="75" xfId="40292" applyNumberFormat="true" applyFont="true" applyFill="true" applyBorder="true" applyAlignment="true">
      <alignment horizontal="center" vertical="center"/>
    </xf>
    <xf numFmtId="168" fontId="179" fillId="28" borderId="76" xfId="40304" applyNumberFormat="true" applyFont="true" applyFill="true" applyBorder="true" applyAlignment="true">
      <alignment horizontal="center" vertical="center"/>
    </xf>
    <xf numFmtId="168" fontId="179" fillId="28" borderId="75" xfId="40534" applyNumberFormat="true" applyFont="true" applyFill="true" applyBorder="true" applyAlignment="true">
      <alignment horizontal="center" vertical="center"/>
    </xf>
    <xf numFmtId="168" fontId="179" fillId="28" borderId="76" xfId="40540" applyNumberFormat="true" applyFont="true" applyFill="true" applyBorder="true" applyAlignment="true">
      <alignment horizontal="center" vertical="center"/>
    </xf>
    <xf numFmtId="168" fontId="179" fillId="28" borderId="83" xfId="40546" applyNumberFormat="true" applyFont="true" applyFill="true" applyBorder="true" applyAlignment="true">
      <alignment horizontal="center" vertical="center"/>
    </xf>
    <xf numFmtId="168" fontId="179" fillId="28" borderId="75" xfId="40420" applyNumberFormat="true" applyFont="true" applyFill="true" applyBorder="true" applyAlignment="true">
      <alignment horizontal="center" vertical="center"/>
    </xf>
    <xf numFmtId="168" fontId="179" fillId="28" borderId="76" xfId="40432" applyNumberFormat="true" applyFont="true" applyFill="true" applyBorder="true" applyAlignment="true">
      <alignment horizontal="center" vertical="center"/>
    </xf>
    <xf numFmtId="168" fontId="179" fillId="28" borderId="83" xfId="40444" applyNumberFormat="true" applyFont="true" applyFill="true" applyBorder="true" applyAlignment="true">
      <alignment horizontal="center" vertical="center"/>
    </xf>
    <xf numFmtId="168" fontId="179" fillId="28" borderId="59" xfId="40539" applyNumberFormat="true" applyFont="true" applyFill="true" applyBorder="true" applyAlignment="true">
      <alignment horizontal="center" vertical="center"/>
    </xf>
    <xf numFmtId="0" fontId="150" fillId="3" borderId="52" xfId="45205" applyFont="true" applyBorder="true" applyAlignment="true">
      <alignment horizontal="center" vertical="center" wrapText="true"/>
    </xf>
    <xf numFmtId="0" fontId="150" fillId="3" borderId="53" xfId="45206" applyFont="true" applyBorder="true" applyAlignment="true">
      <alignment horizontal="center" vertical="center" wrapText="true"/>
    </xf>
    <xf numFmtId="0" fontId="150" fillId="3" borderId="53" xfId="45207" applyFont="true" applyBorder="true" applyAlignment="true">
      <alignment horizontal="center" vertical="center" wrapText="true"/>
    </xf>
    <xf numFmtId="0" fontId="150" fillId="3" borderId="52" xfId="45235" applyFont="true" applyBorder="true" applyAlignment="true">
      <alignment horizontal="center" vertical="center" wrapText="true"/>
    </xf>
    <xf numFmtId="0" fontId="150" fillId="3" borderId="53" xfId="45236" applyFont="true" applyBorder="true" applyAlignment="true">
      <alignment horizontal="center" vertical="center" wrapText="true"/>
    </xf>
    <xf numFmtId="0" fontId="150" fillId="3" borderId="53" xfId="45237" applyFont="true" applyBorder="true" applyAlignment="true">
      <alignment horizontal="center" vertical="center" wrapText="true"/>
    </xf>
    <xf numFmtId="0" fontId="150" fillId="3" borderId="52" xfId="45261" applyFont="true" applyBorder="true" applyAlignment="true">
      <alignment horizontal="center" vertical="center" wrapText="true"/>
    </xf>
    <xf numFmtId="0" fontId="150" fillId="3" borderId="53" xfId="45262" applyFont="true" applyBorder="true" applyAlignment="true">
      <alignment horizontal="center" vertical="center" wrapText="true"/>
    </xf>
    <xf numFmtId="0" fontId="150" fillId="3" borderId="53" xfId="45263" applyFont="true" applyBorder="true" applyAlignment="true">
      <alignment horizontal="center" vertical="center" wrapText="true"/>
    </xf>
    <xf numFmtId="0" fontId="150" fillId="3" borderId="52" xfId="45291" applyFont="true" applyBorder="true" applyAlignment="true">
      <alignment horizontal="center" vertical="center" wrapText="true"/>
    </xf>
    <xf numFmtId="0" fontId="150" fillId="3" borderId="53" xfId="45292" applyFont="true" applyBorder="true" applyAlignment="true">
      <alignment horizontal="center" vertical="center" wrapText="true"/>
    </xf>
    <xf numFmtId="0" fontId="150" fillId="3" borderId="53" xfId="45293" applyFont="true" applyBorder="true" applyAlignment="true">
      <alignment horizontal="center" vertical="center" wrapText="true"/>
    </xf>
    <xf numFmtId="0" fontId="150" fillId="3" borderId="52" xfId="45321" applyFont="true" applyBorder="true" applyAlignment="true">
      <alignment horizontal="center" vertical="center" wrapText="true"/>
    </xf>
    <xf numFmtId="0" fontId="150" fillId="3" borderId="53" xfId="45322" applyFont="true" applyBorder="true" applyAlignment="true">
      <alignment horizontal="center" vertical="center" wrapText="true"/>
    </xf>
    <xf numFmtId="0" fontId="150" fillId="3" borderId="53" xfId="45323" applyFont="true" applyBorder="true" applyAlignment="true">
      <alignment horizontal="center" vertical="center" wrapText="true"/>
    </xf>
    <xf numFmtId="0" fontId="150" fillId="3" borderId="52" xfId="45363" applyFont="true" applyBorder="true" applyAlignment="true">
      <alignment horizontal="center" vertical="center" wrapText="true"/>
    </xf>
    <xf numFmtId="0" fontId="150" fillId="3" borderId="53" xfId="45364" applyFont="true" applyBorder="true" applyAlignment="true">
      <alignment horizontal="center" vertical="center" wrapText="true"/>
    </xf>
    <xf numFmtId="0" fontId="150" fillId="3" borderId="53" xfId="45365" applyFont="true" applyBorder="true" applyAlignment="true">
      <alignment horizontal="center" vertical="center" wrapText="true"/>
    </xf>
    <xf numFmtId="0" fontId="150" fillId="33" borderId="99" xfId="45314" applyFont="true" applyFill="true" applyBorder="true" applyAlignment="true">
      <alignment horizontal="center" vertical="center" wrapText="true"/>
    </xf>
    <xf numFmtId="0" fontId="150" fillId="33" borderId="123" xfId="45315" applyFont="true" applyFill="true" applyBorder="true" applyAlignment="true">
      <alignment horizontal="center" vertical="center" wrapText="true"/>
    </xf>
    <xf numFmtId="0" fontId="150" fillId="33" borderId="99" xfId="45320" applyFont="true" applyFill="true" applyBorder="true" applyAlignment="true">
      <alignment horizontal="center" vertical="center" wrapText="true"/>
    </xf>
    <xf numFmtId="0" fontId="150" fillId="33" borderId="123" xfId="45321" applyFont="true" applyFill="true" applyBorder="true" applyAlignment="true">
      <alignment horizontal="center" vertical="center" wrapText="true"/>
    </xf>
    <xf numFmtId="0" fontId="150" fillId="33" borderId="99" xfId="45356" applyFont="true" applyFill="true" applyBorder="true" applyAlignment="true">
      <alignment horizontal="center" vertical="center" wrapText="true"/>
    </xf>
    <xf numFmtId="0" fontId="150" fillId="33" borderId="123" xfId="45357" applyFont="true" applyFill="true" applyBorder="true" applyAlignment="true">
      <alignment horizontal="center" vertical="center" wrapText="true"/>
    </xf>
    <xf numFmtId="0" fontId="150" fillId="33" borderId="99" xfId="45362" applyFont="true" applyFill="true" applyBorder="true" applyAlignment="true">
      <alignment horizontal="center" vertical="center" wrapText="true"/>
    </xf>
    <xf numFmtId="0" fontId="150" fillId="33" borderId="123" xfId="45363" applyFont="true" applyFill="true" applyBorder="true" applyAlignment="true">
      <alignment horizontal="center" vertical="center" wrapText="true"/>
    </xf>
    <xf numFmtId="0" fontId="150" fillId="33" borderId="105" xfId="45316" applyFont="true" applyFill="true" applyBorder="true" applyAlignment="true">
      <alignment horizontal="center" vertical="center" wrapText="true"/>
    </xf>
    <xf numFmtId="0" fontId="150" fillId="33" borderId="105" xfId="45322" applyFont="true" applyFill="true" applyBorder="true" applyAlignment="true">
      <alignment horizontal="center" vertical="center" wrapText="true"/>
    </xf>
    <xf numFmtId="0" fontId="150" fillId="33" borderId="105" xfId="45358" applyFont="true" applyFill="true" applyBorder="true" applyAlignment="true">
      <alignment horizontal="center" vertical="center" wrapText="true"/>
    </xf>
    <xf numFmtId="0" fontId="150" fillId="33" borderId="105" xfId="45364" applyFont="true" applyFill="true" applyBorder="true" applyAlignment="true">
      <alignment horizontal="center" vertical="center" wrapText="true"/>
    </xf>
    <xf numFmtId="0" fontId="150" fillId="3" borderId="107" xfId="45205" applyFont="true" applyBorder="true" applyAlignment="true">
      <alignment horizontal="center" vertical="center" wrapText="true"/>
    </xf>
    <xf numFmtId="0" fontId="150" fillId="3" borderId="107" xfId="45235" applyFont="true" applyBorder="true" applyAlignment="true">
      <alignment horizontal="center" vertical="center" wrapText="true"/>
    </xf>
    <xf numFmtId="0" fontId="150" fillId="3" borderId="107" xfId="45261" applyFont="true" applyBorder="true" applyAlignment="true">
      <alignment horizontal="center" vertical="center" wrapText="true"/>
    </xf>
    <xf numFmtId="0" fontId="150" fillId="3" borderId="107" xfId="45291" applyFont="true" applyBorder="true" applyAlignment="true">
      <alignment horizontal="center" vertical="center" wrapText="true"/>
    </xf>
    <xf numFmtId="0" fontId="150" fillId="3" borderId="107" xfId="45321" applyFont="true" applyBorder="true" applyAlignment="true">
      <alignment horizontal="center" vertical="center" wrapText="true"/>
    </xf>
    <xf numFmtId="0" fontId="150" fillId="33" borderId="99" xfId="45316" applyFont="true" applyFill="true" applyBorder="true" applyAlignment="true">
      <alignment horizontal="center" vertical="center" wrapText="true"/>
    </xf>
    <xf numFmtId="0" fontId="150" fillId="33" borderId="99" xfId="45321" applyFont="true" applyFill="true" applyBorder="true" applyAlignment="true">
      <alignment horizontal="center" vertical="center" wrapText="true"/>
    </xf>
    <xf numFmtId="0" fontId="150" fillId="3" borderId="107" xfId="45363" applyFont="true" applyBorder="true" applyAlignment="true">
      <alignment horizontal="center" vertical="center" wrapText="true"/>
    </xf>
    <xf numFmtId="0" fontId="150" fillId="33" borderId="99" xfId="45358" applyFont="true" applyFill="true" applyBorder="true" applyAlignment="true">
      <alignment horizontal="center" vertical="center" wrapText="true"/>
    </xf>
    <xf numFmtId="0" fontId="150" fillId="33" borderId="99" xfId="45363" applyFont="true" applyFill="true" applyBorder="true" applyAlignment="true">
      <alignment horizontal="center" vertical="center" wrapText="true"/>
    </xf>
    <xf numFmtId="0" fontId="150" fillId="3" borderId="108" xfId="45205" applyFont="true" applyBorder="true" applyAlignment="true">
      <alignment horizontal="center" vertical="center" wrapText="true"/>
    </xf>
    <xf numFmtId="0" fontId="150" fillId="3" borderId="108" xfId="45235" applyFont="true" applyBorder="true" applyAlignment="true">
      <alignment horizontal="center" vertical="center" wrapText="true"/>
    </xf>
    <xf numFmtId="0" fontId="150" fillId="3" borderId="108" xfId="45261" applyFont="true" applyBorder="true" applyAlignment="true">
      <alignment horizontal="center" vertical="center" wrapText="true"/>
    </xf>
    <xf numFmtId="0" fontId="150" fillId="3" borderId="108" xfId="45291" applyFont="true" applyBorder="true" applyAlignment="true">
      <alignment horizontal="center" vertical="center" wrapText="true"/>
    </xf>
    <xf numFmtId="0" fontId="150" fillId="3" borderId="108" xfId="45321" applyFont="true" applyBorder="true" applyAlignment="true">
      <alignment horizontal="center" vertical="center" wrapText="true"/>
    </xf>
    <xf numFmtId="0" fontId="150" fillId="33" borderId="128" xfId="45316" applyFont="true" applyFill="true" applyBorder="true" applyAlignment="true">
      <alignment horizontal="center" vertical="center" wrapText="true"/>
    </xf>
    <xf numFmtId="0" fontId="150" fillId="33" borderId="128" xfId="45321" applyFont="true" applyFill="true" applyBorder="true" applyAlignment="true">
      <alignment horizontal="center" vertical="center" wrapText="true"/>
    </xf>
    <xf numFmtId="0" fontId="150" fillId="3" borderId="108" xfId="45363" applyFont="true" applyBorder="true" applyAlignment="true">
      <alignment horizontal="center" vertical="center" wrapText="true"/>
    </xf>
    <xf numFmtId="0" fontId="150" fillId="33" borderId="128" xfId="45358" applyFont="true" applyFill="true" applyBorder="true" applyAlignment="true">
      <alignment horizontal="center" vertical="center" wrapText="true"/>
    </xf>
    <xf numFmtId="0" fontId="150" fillId="33" borderId="128" xfId="45363" applyFont="true" applyFill="true" applyBorder="true" applyAlignment="true">
      <alignment horizontal="center" vertical="center" wrapText="true"/>
    </xf>
    <xf numFmtId="0" fontId="150" fillId="3" borderId="95" xfId="45206" applyFont="true" applyBorder="true" applyAlignment="true">
      <alignment horizontal="center" vertical="center" wrapText="true"/>
    </xf>
    <xf numFmtId="0" fontId="150" fillId="3" borderId="95" xfId="45236" applyFont="true" applyBorder="true" applyAlignment="true">
      <alignment horizontal="center" vertical="center" wrapText="true"/>
    </xf>
    <xf numFmtId="0" fontId="150" fillId="3" borderId="95" xfId="45262" applyFont="true" applyBorder="true" applyAlignment="true">
      <alignment horizontal="center" vertical="center" wrapText="true"/>
    </xf>
    <xf numFmtId="0" fontId="150" fillId="33" borderId="124" xfId="45316" applyFont="true" applyFill="true" applyBorder="true" applyAlignment="true">
      <alignment horizontal="center" vertical="center" wrapText="true"/>
    </xf>
    <xf numFmtId="0" fontId="150" fillId="33" borderId="124" xfId="45322" applyFont="true" applyFill="true" applyBorder="true" applyAlignment="true">
      <alignment horizontal="center" vertical="center" wrapText="true"/>
    </xf>
    <xf numFmtId="0" fontId="150" fillId="3" borderId="95" xfId="45292" applyFont="true" applyBorder="true" applyAlignment="true">
      <alignment horizontal="center" vertical="center" wrapText="true"/>
    </xf>
    <xf numFmtId="0" fontId="150" fillId="3" borderId="95" xfId="45322" applyFont="true" applyBorder="true" applyAlignment="true">
      <alignment horizontal="center" vertical="center" wrapText="true"/>
    </xf>
    <xf numFmtId="0" fontId="150" fillId="33" borderId="124" xfId="45358" applyFont="true" applyFill="true" applyBorder="true" applyAlignment="true">
      <alignment horizontal="center" vertical="center" wrapText="true"/>
    </xf>
    <xf numFmtId="0" fontId="150" fillId="33" borderId="124" xfId="45364" applyFont="true" applyFill="true" applyBorder="true" applyAlignment="true">
      <alignment horizontal="center" vertical="center" wrapText="true"/>
    </xf>
    <xf numFmtId="0" fontId="150" fillId="3" borderId="95" xfId="45364" applyFont="true" applyBorder="true" applyAlignment="true">
      <alignment horizontal="center" vertical="center" wrapText="true"/>
    </xf>
    <xf numFmtId="0" fontId="150" fillId="0" borderId="99" xfId="45270" applyFont="true" applyFill="true" applyBorder="true" applyAlignment="true">
      <alignment horizontal="left" vertical="center" wrapText="true"/>
    </xf>
    <xf numFmtId="0" fontId="150" fillId="0" borderId="99" xfId="45276" applyFont="true" applyFill="true" applyBorder="true" applyAlignment="true">
      <alignment horizontal="left" vertical="center" wrapText="true"/>
    </xf>
    <xf numFmtId="0" fontId="150" fillId="0" borderId="99" xfId="45312" applyFont="true" applyFill="true" applyBorder="true" applyAlignment="true">
      <alignment horizontal="left" vertical="center" wrapText="true"/>
    </xf>
    <xf numFmtId="0" fontId="150" fillId="0" borderId="99" xfId="45318" applyFont="true" applyFill="true" applyBorder="true" applyAlignment="true">
      <alignment horizontal="left" vertical="center" wrapText="true"/>
    </xf>
    <xf numFmtId="0" fontId="150" fillId="0" borderId="99" xfId="45324" applyFont="true" applyFill="true" applyBorder="true" applyAlignment="true">
      <alignment horizontal="left" vertical="center" wrapText="true"/>
    </xf>
    <xf numFmtId="0" fontId="150" fillId="0" borderId="99" xfId="45330" applyFont="true" applyFill="true" applyBorder="true" applyAlignment="true">
      <alignment horizontal="left" vertical="center" wrapText="true"/>
    </xf>
    <xf numFmtId="0" fontId="150" fillId="0" borderId="99" xfId="45336" applyFont="true" applyFill="true" applyBorder="true" applyAlignment="true">
      <alignment horizontal="left" vertical="center" wrapText="true"/>
    </xf>
    <xf numFmtId="0" fontId="150" fillId="0" borderId="99" xfId="45354" applyFont="true" applyFill="true" applyBorder="true" applyAlignment="true">
      <alignment horizontal="left" vertical="center" wrapText="true"/>
    </xf>
    <xf numFmtId="0" fontId="150" fillId="0" borderId="99" xfId="45360" applyFont="true" applyFill="true" applyBorder="true" applyAlignment="true">
      <alignment horizontal="left" vertical="center" wrapText="true"/>
    </xf>
    <xf numFmtId="0" fontId="150" fillId="0" borderId="99" xfId="45366" applyFont="true" applyFill="true" applyBorder="true" applyAlignment="true">
      <alignment horizontal="left" vertical="center" wrapText="true"/>
    </xf>
    <xf numFmtId="0" fontId="150" fillId="0" borderId="99" xfId="45368" applyFont="true" applyFill="true" applyBorder="true" applyAlignment="true">
      <alignment horizontal="left" vertical="center" wrapText="true"/>
    </xf>
    <xf numFmtId="0" fontId="150" fillId="0" borderId="99" xfId="45370" applyFont="true" applyFill="true" applyBorder="true" applyAlignment="true">
      <alignment horizontal="left" vertical="center" wrapText="true"/>
    </xf>
    <xf numFmtId="0" fontId="150" fillId="0" borderId="103" xfId="45330" applyFont="true" applyFill="true" applyBorder="true" applyAlignment="true">
      <alignment horizontal="left" vertical="center" wrapText="true"/>
    </xf>
    <xf numFmtId="169" fontId="149" fillId="33" borderId="100" xfId="45210" applyNumberFormat="true" applyFont="true" applyFill="true" applyBorder="true" applyAlignment="true">
      <alignment horizontal="center" vertical="center"/>
    </xf>
    <xf numFmtId="169" fontId="149" fillId="33" borderId="121" xfId="45211" applyNumberFormat="true" applyFont="true" applyFill="true" applyBorder="true" applyAlignment="true">
      <alignment horizontal="center" vertical="center"/>
    </xf>
    <xf numFmtId="169" fontId="149" fillId="33" borderId="122" xfId="45212" applyNumberFormat="true" applyFont="true" applyFill="true" applyBorder="true" applyAlignment="true">
      <alignment horizontal="center" vertical="center"/>
    </xf>
    <xf numFmtId="169" fontId="149" fillId="33" borderId="127" xfId="45211" applyNumberFormat="true" applyFont="true" applyFill="true" applyBorder="true" applyAlignment="true">
      <alignment horizontal="center" vertical="center"/>
    </xf>
    <xf numFmtId="169" fontId="149" fillId="33" borderId="104" xfId="45212" applyNumberFormat="true" applyFont="true" applyFill="true" applyBorder="true" applyAlignment="true">
      <alignment horizontal="center" vertical="center"/>
    </xf>
    <xf numFmtId="169" fontId="149" fillId="33" borderId="100" xfId="45211" applyNumberFormat="true" applyFont="true" applyFill="true" applyBorder="true" applyAlignment="true">
      <alignment horizontal="center" vertical="center"/>
    </xf>
    <xf numFmtId="169" fontId="149" fillId="33" borderId="99" xfId="45216" applyNumberFormat="true" applyFont="true" applyFill="true" applyBorder="true" applyAlignment="true">
      <alignment horizontal="center" vertical="center"/>
    </xf>
    <xf numFmtId="169" fontId="149" fillId="33" borderId="123" xfId="45217" applyNumberFormat="true" applyFont="true" applyFill="true" applyBorder="true" applyAlignment="true">
      <alignment horizontal="center" vertical="center"/>
    </xf>
    <xf numFmtId="169" fontId="149" fillId="33" borderId="124" xfId="45218" applyNumberFormat="true" applyFont="true" applyFill="true" applyBorder="true" applyAlignment="true">
      <alignment horizontal="center" vertical="center"/>
    </xf>
    <xf numFmtId="169" fontId="149" fillId="33" borderId="128" xfId="45217" applyNumberFormat="true" applyFont="true" applyFill="true" applyBorder="true" applyAlignment="true">
      <alignment horizontal="center" vertical="center"/>
    </xf>
    <xf numFmtId="169" fontId="149" fillId="33" borderId="105" xfId="45218" applyNumberFormat="true" applyFont="true" applyFill="true" applyBorder="true" applyAlignment="true">
      <alignment horizontal="center" vertical="center"/>
    </xf>
    <xf numFmtId="169" fontId="149" fillId="33" borderId="99" xfId="45217" applyNumberFormat="true" applyFont="true" applyFill="true" applyBorder="true" applyAlignment="true">
      <alignment horizontal="center" vertical="center"/>
    </xf>
    <xf numFmtId="169" fontId="149" fillId="33" borderId="103" xfId="45222" applyNumberFormat="true" applyFont="true" applyFill="true" applyBorder="true" applyAlignment="true">
      <alignment horizontal="center" vertical="center"/>
    </xf>
    <xf numFmtId="169" fontId="149" fillId="33" borderId="125" xfId="45223" applyNumberFormat="true" applyFont="true" applyFill="true" applyBorder="true" applyAlignment="true">
      <alignment horizontal="center" vertical="center"/>
    </xf>
    <xf numFmtId="169" fontId="149" fillId="33" borderId="126" xfId="45224" applyNumberFormat="true" applyFont="true" applyFill="true" applyBorder="true" applyAlignment="true">
      <alignment horizontal="center" vertical="center"/>
    </xf>
    <xf numFmtId="169" fontId="149" fillId="33" borderId="129" xfId="45223" applyNumberFormat="true" applyFont="true" applyFill="true" applyBorder="true" applyAlignment="true">
      <alignment horizontal="center" vertical="center"/>
    </xf>
    <xf numFmtId="169" fontId="149" fillId="33" borderId="106" xfId="45224" applyNumberFormat="true" applyFont="true" applyFill="true" applyBorder="true" applyAlignment="true">
      <alignment horizontal="center" vertical="center"/>
    </xf>
    <xf numFmtId="169" fontId="149" fillId="33" borderId="103" xfId="45223" applyNumberFormat="true" applyFont="true" applyFill="true" applyBorder="true" applyAlignment="true">
      <alignment horizontal="center" vertical="center"/>
    </xf>
    <xf numFmtId="169" fontId="149" fillId="33" borderId="100" xfId="45246" applyNumberFormat="true" applyFont="true" applyFill="true" applyBorder="true" applyAlignment="true">
      <alignment horizontal="center" vertical="center"/>
    </xf>
    <xf numFmtId="169" fontId="149" fillId="33" borderId="121" xfId="45247" applyNumberFormat="true" applyFont="true" applyFill="true" applyBorder="true" applyAlignment="true">
      <alignment horizontal="center" vertical="center"/>
    </xf>
    <xf numFmtId="169" fontId="149" fillId="33" borderId="122" xfId="45248" applyNumberFormat="true" applyFont="true" applyFill="true" applyBorder="true" applyAlignment="true">
      <alignment horizontal="center" vertical="center"/>
    </xf>
    <xf numFmtId="169" fontId="149" fillId="33" borderId="127" xfId="45247" applyNumberFormat="true" applyFont="true" applyFill="true" applyBorder="true" applyAlignment="true">
      <alignment horizontal="center" vertical="center"/>
    </xf>
    <xf numFmtId="169" fontId="149" fillId="33" borderId="104" xfId="45248" applyNumberFormat="true" applyFont="true" applyFill="true" applyBorder="true" applyAlignment="true">
      <alignment horizontal="center" vertical="center"/>
    </xf>
    <xf numFmtId="169" fontId="149" fillId="33" borderId="100" xfId="45247" applyNumberFormat="true" applyFont="true" applyFill="true" applyBorder="true" applyAlignment="true">
      <alignment horizontal="center" vertical="center"/>
    </xf>
    <xf numFmtId="169" fontId="149" fillId="33" borderId="99" xfId="45246" applyNumberFormat="true" applyFont="true" applyFill="true" applyBorder="true" applyAlignment="true">
      <alignment horizontal="center" vertical="center"/>
    </xf>
    <xf numFmtId="169" fontId="149" fillId="33" borderId="123" xfId="45247" applyNumberFormat="true" applyFont="true" applyFill="true" applyBorder="true" applyAlignment="true">
      <alignment horizontal="center" vertical="center"/>
    </xf>
    <xf numFmtId="169" fontId="149" fillId="33" borderId="124" xfId="45248" applyNumberFormat="true" applyFont="true" applyFill="true" applyBorder="true" applyAlignment="true">
      <alignment horizontal="center" vertical="center"/>
    </xf>
    <xf numFmtId="169" fontId="149" fillId="33" borderId="128" xfId="45247" applyNumberFormat="true" applyFont="true" applyFill="true" applyBorder="true" applyAlignment="true">
      <alignment horizontal="center" vertical="center"/>
    </xf>
    <xf numFmtId="169" fontId="149" fillId="33" borderId="105" xfId="45248" applyNumberFormat="true" applyFont="true" applyFill="true" applyBorder="true" applyAlignment="true">
      <alignment horizontal="center" vertical="center"/>
    </xf>
    <xf numFmtId="169" fontId="149" fillId="33" borderId="99" xfId="45247" applyNumberFormat="true" applyFont="true" applyFill="true" applyBorder="true" applyAlignment="true">
      <alignment horizontal="center" vertical="center"/>
    </xf>
    <xf numFmtId="169" fontId="149" fillId="33" borderId="99" xfId="45240" applyNumberFormat="true" applyFont="true" applyFill="true" applyBorder="true" applyAlignment="true">
      <alignment horizontal="center" vertical="center"/>
    </xf>
    <xf numFmtId="169" fontId="149" fillId="33" borderId="123" xfId="45241" applyNumberFormat="true" applyFont="true" applyFill="true" applyBorder="true" applyAlignment="true">
      <alignment horizontal="center" vertical="center"/>
    </xf>
    <xf numFmtId="169" fontId="149" fillId="33" borderId="124" xfId="45242" applyNumberFormat="true" applyFont="true" applyFill="true" applyBorder="true" applyAlignment="true">
      <alignment horizontal="center" vertical="center"/>
    </xf>
    <xf numFmtId="169" fontId="149" fillId="33" borderId="128" xfId="45241" applyNumberFormat="true" applyFont="true" applyFill="true" applyBorder="true" applyAlignment="true">
      <alignment horizontal="center" vertical="center"/>
    </xf>
    <xf numFmtId="169" fontId="149" fillId="33" borderId="105" xfId="45242" applyNumberFormat="true" applyFont="true" applyFill="true" applyBorder="true" applyAlignment="true">
      <alignment horizontal="center" vertical="center"/>
    </xf>
    <xf numFmtId="169" fontId="149" fillId="33" borderId="99" xfId="45241" applyNumberFormat="true" applyFont="true" applyFill="true" applyBorder="true" applyAlignment="true">
      <alignment horizontal="center" vertical="center"/>
    </xf>
    <xf numFmtId="169" fontId="149" fillId="33" borderId="100" xfId="45266" applyNumberFormat="true" applyFont="true" applyFill="true" applyBorder="true" applyAlignment="true">
      <alignment horizontal="center" vertical="center"/>
    </xf>
    <xf numFmtId="169" fontId="149" fillId="33" borderId="121" xfId="45267" applyNumberFormat="true" applyFont="true" applyFill="true" applyBorder="true" applyAlignment="true">
      <alignment horizontal="center" vertical="center"/>
    </xf>
    <xf numFmtId="169" fontId="149" fillId="33" borderId="122" xfId="45268" applyNumberFormat="true" applyFont="true" applyFill="true" applyBorder="true" applyAlignment="true">
      <alignment horizontal="center" vertical="center"/>
    </xf>
    <xf numFmtId="169" fontId="149" fillId="33" borderId="127" xfId="45267" applyNumberFormat="true" applyFont="true" applyFill="true" applyBorder="true" applyAlignment="true">
      <alignment horizontal="center" vertical="center"/>
    </xf>
    <xf numFmtId="169" fontId="149" fillId="33" borderId="104" xfId="45268" applyNumberFormat="true" applyFont="true" applyFill="true" applyBorder="true" applyAlignment="true">
      <alignment horizontal="center" vertical="center"/>
    </xf>
    <xf numFmtId="169" fontId="149" fillId="33" borderId="100" xfId="45267" applyNumberFormat="true" applyFont="true" applyFill="true" applyBorder="true" applyAlignment="true">
      <alignment horizontal="center" vertical="center"/>
    </xf>
    <xf numFmtId="169" fontId="149" fillId="33" borderId="99" xfId="45272" applyNumberFormat="true" applyFont="true" applyFill="true" applyBorder="true" applyAlignment="true">
      <alignment horizontal="center" vertical="center"/>
    </xf>
    <xf numFmtId="169" fontId="149" fillId="33" borderId="123" xfId="45273" applyNumberFormat="true" applyFont="true" applyFill="true" applyBorder="true" applyAlignment="true">
      <alignment horizontal="center" vertical="center"/>
    </xf>
    <xf numFmtId="169" fontId="149" fillId="33" borderId="124" xfId="45274" applyNumberFormat="true" applyFont="true" applyFill="true" applyBorder="true" applyAlignment="true">
      <alignment horizontal="center" vertical="center"/>
    </xf>
    <xf numFmtId="169" fontId="149" fillId="33" borderId="128" xfId="45273" applyNumberFormat="true" applyFont="true" applyFill="true" applyBorder="true" applyAlignment="true">
      <alignment horizontal="center" vertical="center"/>
    </xf>
    <xf numFmtId="169" fontId="149" fillId="33" borderId="105" xfId="45274" applyNumberFormat="true" applyFont="true" applyFill="true" applyBorder="true" applyAlignment="true">
      <alignment horizontal="center" vertical="center"/>
    </xf>
    <xf numFmtId="169" fontId="149" fillId="33" borderId="99" xfId="45273" applyNumberFormat="true" applyFont="true" applyFill="true" applyBorder="true" applyAlignment="true">
      <alignment horizontal="center" vertical="center"/>
    </xf>
    <xf numFmtId="169" fontId="149" fillId="33" borderId="99" xfId="45278" applyNumberFormat="true" applyFont="true" applyFill="true" applyBorder="true" applyAlignment="true">
      <alignment horizontal="center" vertical="center"/>
    </xf>
    <xf numFmtId="169" fontId="149" fillId="33" borderId="123" xfId="45279" applyNumberFormat="true" applyFont="true" applyFill="true" applyBorder="true" applyAlignment="true">
      <alignment horizontal="center" vertical="center"/>
    </xf>
    <xf numFmtId="169" fontId="149" fillId="33" borderId="124" xfId="45280" applyNumberFormat="true" applyFont="true" applyFill="true" applyBorder="true" applyAlignment="true">
      <alignment horizontal="center" vertical="center"/>
    </xf>
    <xf numFmtId="169" fontId="149" fillId="33" borderId="128" xfId="45279" applyNumberFormat="true" applyFont="true" applyFill="true" applyBorder="true" applyAlignment="true">
      <alignment horizontal="center" vertical="center"/>
    </xf>
    <xf numFmtId="169" fontId="149" fillId="33" borderId="105" xfId="45280" applyNumberFormat="true" applyFont="true" applyFill="true" applyBorder="true" applyAlignment="true">
      <alignment horizontal="center" vertical="center"/>
    </xf>
    <xf numFmtId="169" fontId="149" fillId="33" borderId="99" xfId="45279" applyNumberFormat="true" applyFont="true" applyFill="true" applyBorder="true" applyAlignment="true">
      <alignment horizontal="center" vertical="center"/>
    </xf>
    <xf numFmtId="169" fontId="149" fillId="33" borderId="100" xfId="45296" applyNumberFormat="true" applyFont="true" applyFill="true" applyBorder="true" applyAlignment="true">
      <alignment horizontal="center" vertical="center"/>
    </xf>
    <xf numFmtId="169" fontId="149" fillId="33" borderId="121" xfId="45297" applyNumberFormat="true" applyFont="true" applyFill="true" applyBorder="true" applyAlignment="true">
      <alignment horizontal="center" vertical="center"/>
    </xf>
    <xf numFmtId="169" fontId="149" fillId="33" borderId="122" xfId="45298" applyNumberFormat="true" applyFont="true" applyFill="true" applyBorder="true" applyAlignment="true">
      <alignment horizontal="center" vertical="center"/>
    </xf>
    <xf numFmtId="169" fontId="149" fillId="33" borderId="127" xfId="45297" applyNumberFormat="true" applyFont="true" applyFill="true" applyBorder="true" applyAlignment="true">
      <alignment horizontal="center" vertical="center"/>
    </xf>
    <xf numFmtId="169" fontId="149" fillId="33" borderId="104" xfId="45298" applyNumberFormat="true" applyFont="true" applyFill="true" applyBorder="true" applyAlignment="true">
      <alignment horizontal="center" vertical="center"/>
    </xf>
    <xf numFmtId="169" fontId="149" fillId="33" borderId="100" xfId="45297" applyNumberFormat="true" applyFont="true" applyFill="true" applyBorder="true" applyAlignment="true">
      <alignment horizontal="center" vertical="center"/>
    </xf>
    <xf numFmtId="169" fontId="149" fillId="33" borderId="99" xfId="45302" applyNumberFormat="true" applyFont="true" applyFill="true" applyBorder="true" applyAlignment="true">
      <alignment horizontal="center" vertical="center"/>
    </xf>
    <xf numFmtId="169" fontId="149" fillId="33" borderId="123" xfId="45303" applyNumberFormat="true" applyFont="true" applyFill="true" applyBorder="true" applyAlignment="true">
      <alignment horizontal="center" vertical="center"/>
    </xf>
    <xf numFmtId="169" fontId="149" fillId="33" borderId="124" xfId="45304" applyNumberFormat="true" applyFont="true" applyFill="true" applyBorder="true" applyAlignment="true">
      <alignment horizontal="center" vertical="center"/>
    </xf>
    <xf numFmtId="169" fontId="149" fillId="33" borderId="128" xfId="45303" applyNumberFormat="true" applyFont="true" applyFill="true" applyBorder="true" applyAlignment="true">
      <alignment horizontal="center" vertical="center"/>
    </xf>
    <xf numFmtId="169" fontId="149" fillId="33" borderId="105" xfId="45304" applyNumberFormat="true" applyFont="true" applyFill="true" applyBorder="true" applyAlignment="true">
      <alignment horizontal="center" vertical="center"/>
    </xf>
    <xf numFmtId="169" fontId="149" fillId="33" borderId="99" xfId="45303" applyNumberFormat="true" applyFont="true" applyFill="true" applyBorder="true" applyAlignment="true">
      <alignment horizontal="center" vertical="center"/>
    </xf>
    <xf numFmtId="169" fontId="149" fillId="33" borderId="103" xfId="45308" applyNumberFormat="true" applyFont="true" applyFill="true" applyBorder="true" applyAlignment="true">
      <alignment horizontal="center" vertical="center"/>
    </xf>
    <xf numFmtId="169" fontId="149" fillId="33" borderId="125" xfId="45309" applyNumberFormat="true" applyFont="true" applyFill="true" applyBorder="true" applyAlignment="true">
      <alignment horizontal="center" vertical="center"/>
    </xf>
    <xf numFmtId="169" fontId="149" fillId="33" borderId="126" xfId="45310" applyNumberFormat="true" applyFont="true" applyFill="true" applyBorder="true" applyAlignment="true">
      <alignment horizontal="center" vertical="center"/>
    </xf>
    <xf numFmtId="169" fontId="149" fillId="33" borderId="129" xfId="45309" applyNumberFormat="true" applyFont="true" applyFill="true" applyBorder="true" applyAlignment="true">
      <alignment horizontal="center" vertical="center"/>
    </xf>
    <xf numFmtId="169" fontId="149" fillId="33" borderId="106" xfId="45310" applyNumberFormat="true" applyFont="true" applyFill="true" applyBorder="true" applyAlignment="true">
      <alignment horizontal="center" vertical="center"/>
    </xf>
    <xf numFmtId="169" fontId="149" fillId="33" borderId="103" xfId="45309" applyNumberFormat="true" applyFont="true" applyFill="true" applyBorder="true" applyAlignment="true">
      <alignment horizontal="center" vertical="center"/>
    </xf>
    <xf numFmtId="169" fontId="149" fillId="33" borderId="100" xfId="45326" applyNumberFormat="true" applyFont="true" applyFill="true" applyBorder="true" applyAlignment="true">
      <alignment horizontal="center" vertical="center"/>
    </xf>
    <xf numFmtId="169" fontId="149" fillId="33" borderId="121" xfId="45327" applyNumberFormat="true" applyFont="true" applyFill="true" applyBorder="true" applyAlignment="true">
      <alignment horizontal="center" vertical="center"/>
    </xf>
    <xf numFmtId="169" fontId="149" fillId="33" borderId="122" xfId="45328" applyNumberFormat="true" applyFont="true" applyFill="true" applyBorder="true" applyAlignment="true">
      <alignment horizontal="center" vertical="center"/>
    </xf>
    <xf numFmtId="169" fontId="149" fillId="33" borderId="127" xfId="45327" applyNumberFormat="true" applyFont="true" applyFill="true" applyBorder="true" applyAlignment="true">
      <alignment horizontal="center" vertical="center"/>
    </xf>
    <xf numFmtId="169" fontId="149" fillId="33" borderId="104" xfId="45328" applyNumberFormat="true" applyFont="true" applyFill="true" applyBorder="true" applyAlignment="true">
      <alignment horizontal="center" vertical="center"/>
    </xf>
    <xf numFmtId="169" fontId="149" fillId="33" borderId="100" xfId="45327" applyNumberFormat="true" applyFont="true" applyFill="true" applyBorder="true" applyAlignment="true">
      <alignment horizontal="center" vertical="center"/>
    </xf>
    <xf numFmtId="169" fontId="149" fillId="33" borderId="99" xfId="45332" applyNumberFormat="true" applyFont="true" applyFill="true" applyBorder="true" applyAlignment="true">
      <alignment horizontal="center" vertical="center"/>
    </xf>
    <xf numFmtId="169" fontId="149" fillId="33" borderId="123" xfId="45333" applyNumberFormat="true" applyFont="true" applyFill="true" applyBorder="true" applyAlignment="true">
      <alignment horizontal="center" vertical="center"/>
    </xf>
    <xf numFmtId="169" fontId="149" fillId="33" borderId="124" xfId="45334" applyNumberFormat="true" applyFont="true" applyFill="true" applyBorder="true" applyAlignment="true">
      <alignment horizontal="center" vertical="center"/>
    </xf>
    <xf numFmtId="169" fontId="149" fillId="33" borderId="128" xfId="45333" applyNumberFormat="true" applyFont="true" applyFill="true" applyBorder="true" applyAlignment="true">
      <alignment horizontal="center" vertical="center"/>
    </xf>
    <xf numFmtId="169" fontId="149" fillId="33" borderId="105" xfId="45334" applyNumberFormat="true" applyFont="true" applyFill="true" applyBorder="true" applyAlignment="true">
      <alignment horizontal="center" vertical="center"/>
    </xf>
    <xf numFmtId="169" fontId="149" fillId="33" borderId="99" xfId="45333" applyNumberFormat="true" applyFont="true" applyFill="true" applyBorder="true" applyAlignment="true">
      <alignment horizontal="center" vertical="center"/>
    </xf>
    <xf numFmtId="168" fontId="149" fillId="33" borderId="99" xfId="45342" applyNumberFormat="true" applyFont="true" applyFill="true" applyBorder="true" applyAlignment="true">
      <alignment horizontal="center" vertical="center"/>
    </xf>
    <xf numFmtId="168" fontId="149" fillId="33" borderId="123" xfId="45343" applyNumberFormat="true" applyFont="true" applyFill="true" applyBorder="true" applyAlignment="true">
      <alignment horizontal="center" vertical="center"/>
    </xf>
    <xf numFmtId="168" fontId="149" fillId="33" borderId="124" xfId="45344" applyNumberFormat="true" applyFont="true" applyFill="true" applyBorder="true" applyAlignment="true">
      <alignment horizontal="center" vertical="center"/>
    </xf>
    <xf numFmtId="168" fontId="149" fillId="33" borderId="128" xfId="45343" applyNumberFormat="true" applyFont="true" applyFill="true" applyBorder="true" applyAlignment="true">
      <alignment horizontal="center" vertical="center"/>
    </xf>
    <xf numFmtId="168" fontId="149" fillId="33" borderId="105" xfId="45344" applyNumberFormat="true" applyFont="true" applyFill="true" applyBorder="true" applyAlignment="true">
      <alignment horizontal="center" vertical="center"/>
    </xf>
    <xf numFmtId="168" fontId="149" fillId="33" borderId="99" xfId="45343" applyNumberFormat="true" applyFont="true" applyFill="true" applyBorder="true" applyAlignment="true">
      <alignment horizontal="center" vertical="center"/>
    </xf>
    <xf numFmtId="168" fontId="149" fillId="33" borderId="99" xfId="45346" applyNumberFormat="true" applyFont="true" applyFill="true" applyBorder="true" applyAlignment="true">
      <alignment horizontal="center" vertical="center"/>
    </xf>
    <xf numFmtId="168" fontId="149" fillId="33" borderId="123" xfId="45347" applyNumberFormat="true" applyFont="true" applyFill="true" applyBorder="true" applyAlignment="true">
      <alignment horizontal="center" vertical="center"/>
    </xf>
    <xf numFmtId="168" fontId="149" fillId="33" borderId="124" xfId="45348" applyNumberFormat="true" applyFont="true" applyFill="true" applyBorder="true" applyAlignment="true">
      <alignment horizontal="center" vertical="center"/>
    </xf>
    <xf numFmtId="168" fontId="149" fillId="33" borderId="128" xfId="45347" applyNumberFormat="true" applyFont="true" applyFill="true" applyBorder="true" applyAlignment="true">
      <alignment horizontal="center" vertical="center"/>
    </xf>
    <xf numFmtId="168" fontId="149" fillId="33" borderId="105" xfId="45348" applyNumberFormat="true" applyFont="true" applyFill="true" applyBorder="true" applyAlignment="true">
      <alignment horizontal="center" vertical="center"/>
    </xf>
    <xf numFmtId="168" fontId="149" fillId="33" borderId="99" xfId="45347" applyNumberFormat="true" applyFont="true" applyFill="true" applyBorder="true" applyAlignment="true">
      <alignment horizontal="center" vertical="center"/>
    </xf>
    <xf numFmtId="168" fontId="149" fillId="33" borderId="99" xfId="45350" applyNumberFormat="true" applyFont="true" applyFill="true" applyBorder="true" applyAlignment="true">
      <alignment horizontal="center" vertical="center"/>
    </xf>
    <xf numFmtId="168" fontId="149" fillId="33" borderId="123" xfId="45351" applyNumberFormat="true" applyFont="true" applyFill="true" applyBorder="true" applyAlignment="true">
      <alignment horizontal="center" vertical="center"/>
    </xf>
    <xf numFmtId="168" fontId="149" fillId="33" borderId="124" xfId="45352" applyNumberFormat="true" applyFont="true" applyFill="true" applyBorder="true" applyAlignment="true">
      <alignment horizontal="center" vertical="center"/>
    </xf>
    <xf numFmtId="168" fontId="149" fillId="33" borderId="128" xfId="45351" applyNumberFormat="true" applyFont="true" applyFill="true" applyBorder="true" applyAlignment="true">
      <alignment horizontal="center" vertical="center"/>
    </xf>
    <xf numFmtId="168" fontId="149" fillId="33" borderId="105" xfId="45352" applyNumberFormat="true" applyFont="true" applyFill="true" applyBorder="true" applyAlignment="true">
      <alignment horizontal="center" vertical="center"/>
    </xf>
    <xf numFmtId="168" fontId="149" fillId="33" borderId="99" xfId="45351" applyNumberFormat="true" applyFont="true" applyFill="true" applyBorder="true" applyAlignment="true">
      <alignment horizontal="center" vertical="center"/>
    </xf>
    <xf numFmtId="169" fontId="149" fillId="33" borderId="103" xfId="45332" applyNumberFormat="true" applyFont="true" applyFill="true" applyBorder="true" applyAlignment="true">
      <alignment horizontal="center" vertical="center"/>
    </xf>
    <xf numFmtId="169" fontId="149" fillId="33" borderId="125" xfId="45333" applyNumberFormat="true" applyFont="true" applyFill="true" applyBorder="true" applyAlignment="true">
      <alignment horizontal="center" vertical="center"/>
    </xf>
    <xf numFmtId="169" fontId="149" fillId="33" borderId="126" xfId="45334" applyNumberFormat="true" applyFont="true" applyFill="true" applyBorder="true" applyAlignment="true">
      <alignment horizontal="center" vertical="center"/>
    </xf>
    <xf numFmtId="169" fontId="149" fillId="33" borderId="129" xfId="45333" applyNumberFormat="true" applyFont="true" applyFill="true" applyBorder="true" applyAlignment="true">
      <alignment horizontal="center" vertical="center"/>
    </xf>
    <xf numFmtId="169" fontId="149" fillId="33" borderId="106" xfId="45334" applyNumberFormat="true" applyFont="true" applyFill="true" applyBorder="true" applyAlignment="true">
      <alignment horizontal="center" vertical="center"/>
    </xf>
    <xf numFmtId="169" fontId="149" fillId="33" borderId="103" xfId="45333" applyNumberFormat="true" applyFont="true" applyFill="true" applyBorder="true" applyAlignment="true">
      <alignment horizontal="center" vertical="center"/>
    </xf>
    <xf numFmtId="0" fontId="150" fillId="26" borderId="104" xfId="45209" applyFont="true" applyFill="true" applyBorder="true" applyAlignment="true">
      <alignment horizontal="left" vertical="center"/>
    </xf>
    <xf numFmtId="0" fontId="150" fillId="26" borderId="105" xfId="45215" applyFont="true" applyFill="true" applyBorder="true" applyAlignment="true">
      <alignment horizontal="left" vertical="center"/>
    </xf>
    <xf numFmtId="0" fontId="150" fillId="26" borderId="106" xfId="45221" applyFont="true" applyFill="true" applyBorder="true" applyAlignment="true">
      <alignment horizontal="left" vertical="center"/>
    </xf>
    <xf numFmtId="0" fontId="150" fillId="26" borderId="104" xfId="45245" applyFont="true" applyFill="true" applyBorder="true" applyAlignment="true">
      <alignment horizontal="left" vertical="center"/>
    </xf>
    <xf numFmtId="0" fontId="150" fillId="26" borderId="105" xfId="45245" applyFont="true" applyFill="true" applyBorder="true" applyAlignment="true">
      <alignment horizontal="left" vertical="center"/>
    </xf>
    <xf numFmtId="0" fontId="150" fillId="26" borderId="104" xfId="45265" applyFont="true" applyFill="true" applyBorder="true" applyAlignment="true">
      <alignment horizontal="left" vertical="center"/>
    </xf>
    <xf numFmtId="0" fontId="150" fillId="26" borderId="105" xfId="45271" applyFont="true" applyFill="true" applyBorder="true" applyAlignment="true">
      <alignment horizontal="left" vertical="center"/>
    </xf>
    <xf numFmtId="0" fontId="150" fillId="0" borderId="105" xfId="45271" applyFont="true" applyFill="true" applyBorder="true" applyAlignment="true">
      <alignment horizontal="left" vertical="center"/>
    </xf>
    <xf numFmtId="0" fontId="150" fillId="0" borderId="105" xfId="45277" applyFont="true" applyFill="true" applyBorder="true" applyAlignment="true">
      <alignment horizontal="left" vertical="center"/>
    </xf>
    <xf numFmtId="0" fontId="150" fillId="26" borderId="104" xfId="45295" applyFont="true" applyFill="true" applyBorder="true" applyAlignment="true">
      <alignment horizontal="left" vertical="center"/>
    </xf>
    <xf numFmtId="0" fontId="150" fillId="26" borderId="105" xfId="45301" applyFont="true" applyFill="true" applyBorder="true" applyAlignment="true">
      <alignment horizontal="left" vertical="center"/>
    </xf>
    <xf numFmtId="0" fontId="150" fillId="26" borderId="106" xfId="45307" applyFont="true" applyFill="true" applyBorder="true" applyAlignment="true">
      <alignment horizontal="left" vertical="center"/>
    </xf>
    <xf numFmtId="0" fontId="150" fillId="26" borderId="104" xfId="45325" applyFont="true" applyFill="true" applyBorder="true" applyAlignment="true">
      <alignment horizontal="left" vertical="center"/>
    </xf>
    <xf numFmtId="0" fontId="150" fillId="26" borderId="105" xfId="45331" applyFont="true" applyFill="true" applyBorder="true" applyAlignment="true">
      <alignment horizontal="left" vertical="center"/>
    </xf>
    <xf numFmtId="0" fontId="150" fillId="26" borderId="106" xfId="45331" applyFont="true" applyFill="true" applyBorder="true" applyAlignment="true">
      <alignment horizontal="left" vertical="center"/>
    </xf>
    <xf numFmtId="0" fontId="150" fillId="0" borderId="105" xfId="45313" applyFont="true" applyFill="true" applyBorder="true" applyAlignment="true">
      <alignment horizontal="left" vertical="center"/>
    </xf>
    <xf numFmtId="0" fontId="150" fillId="0" borderId="105" xfId="45319" applyFont="true" applyFill="true" applyBorder="true" applyAlignment="true">
      <alignment horizontal="left" vertical="center"/>
    </xf>
    <xf numFmtId="0" fontId="150" fillId="0" borderId="105" xfId="45325" applyFont="true" applyFill="true" applyBorder="true" applyAlignment="true">
      <alignment horizontal="left" vertical="center"/>
    </xf>
    <xf numFmtId="0" fontId="150" fillId="0" borderId="105" xfId="45331" applyFont="true" applyFill="true" applyBorder="true" applyAlignment="true">
      <alignment horizontal="left" vertical="center"/>
    </xf>
    <xf numFmtId="0" fontId="150" fillId="0" borderId="105" xfId="45337" applyFont="true" applyFill="true" applyBorder="true" applyAlignment="true">
      <alignment horizontal="left" vertical="center"/>
    </xf>
    <xf numFmtId="0" fontId="150" fillId="0" borderId="106" xfId="45331" applyFont="true" applyFill="true" applyBorder="true" applyAlignment="true">
      <alignment horizontal="left" vertical="center"/>
    </xf>
    <xf numFmtId="0" fontId="150" fillId="26" borderId="104" xfId="45367" applyFont="true" applyFill="true" applyBorder="true" applyAlignment="true">
      <alignment horizontal="left" vertical="center"/>
    </xf>
    <xf numFmtId="0" fontId="150" fillId="26" borderId="105" xfId="45369" applyFont="true" applyFill="true" applyBorder="true" applyAlignment="true">
      <alignment horizontal="left" vertical="center"/>
    </xf>
    <xf numFmtId="0" fontId="150" fillId="26" borderId="106" xfId="45371" applyFont="true" applyFill="true" applyBorder="true" applyAlignment="true">
      <alignment horizontal="left" vertical="center"/>
    </xf>
    <xf numFmtId="0" fontId="150" fillId="0" borderId="105" xfId="45355" applyFont="true" applyFill="true" applyBorder="true" applyAlignment="true">
      <alignment horizontal="left" vertical="center"/>
    </xf>
    <xf numFmtId="0" fontId="150" fillId="0" borderId="105" xfId="45361" applyFont="true" applyFill="true" applyBorder="true" applyAlignment="true">
      <alignment horizontal="left" vertical="center"/>
    </xf>
    <xf numFmtId="0" fontId="150" fillId="0" borderId="105" xfId="45367" applyFont="true" applyFill="true" applyBorder="true" applyAlignment="true">
      <alignment horizontal="left" vertical="center"/>
    </xf>
    <xf numFmtId="0" fontId="150" fillId="0" borderId="105" xfId="45369" applyFont="true" applyFill="true" applyBorder="true" applyAlignment="true">
      <alignment horizontal="left" vertical="center"/>
    </xf>
    <xf numFmtId="0" fontId="150" fillId="0" borderId="105" xfId="45371" applyFont="true" applyFill="true" applyBorder="true" applyAlignment="true">
      <alignment horizontal="left" vertical="center"/>
    </xf>
    <xf numFmtId="169" fontId="179" fillId="33" borderId="123" xfId="36822" applyNumberFormat="true" applyFont="true" applyFill="true" applyBorder="true" applyAlignment="true">
      <alignment horizontal="center" vertical="center"/>
    </xf>
    <xf numFmtId="169" fontId="179" fillId="33" borderId="124" xfId="36823" applyNumberFormat="true" applyFont="true" applyFill="true" applyBorder="true" applyAlignment="true">
      <alignment horizontal="center" vertical="center"/>
    </xf>
    <xf numFmtId="169" fontId="179" fillId="33" borderId="128" xfId="36822" applyNumberFormat="true" applyFont="true" applyFill="true" applyBorder="true" applyAlignment="true">
      <alignment horizontal="center" vertical="center"/>
    </xf>
    <xf numFmtId="169" fontId="179" fillId="33" borderId="105" xfId="36823" applyNumberFormat="true" applyFont="true" applyFill="true" applyBorder="true" applyAlignment="true">
      <alignment horizontal="center" vertical="center"/>
    </xf>
    <xf numFmtId="169" fontId="179" fillId="33" borderId="99" xfId="36822" applyNumberFormat="true" applyFont="true" applyFill="true" applyBorder="true" applyAlignment="true">
      <alignment horizontal="center" vertical="center"/>
    </xf>
    <xf numFmtId="0" fontId="179" fillId="3" borderId="10" xfId="44931" applyFont="true" applyBorder="true" applyAlignment="true">
      <alignment horizontal="center" vertical="center"/>
    </xf>
    <xf numFmtId="0" fontId="179" fillId="3" borderId="10" xfId="44961" applyFont="true" applyBorder="true" applyAlignment="true">
      <alignment horizontal="center" vertical="center"/>
    </xf>
    <xf numFmtId="0" fontId="179" fillId="3" borderId="10" xfId="44987" applyFont="true" applyBorder="true" applyAlignment="true">
      <alignment horizontal="center" vertical="center"/>
    </xf>
    <xf numFmtId="0" fontId="179" fillId="3" borderId="10" xfId="45017" applyFont="true" applyBorder="true" applyAlignment="true">
      <alignment horizontal="center" vertical="center"/>
    </xf>
    <xf numFmtId="0" fontId="179" fillId="3" borderId="10" xfId="45047" applyFont="true" applyBorder="true" applyAlignment="true">
      <alignment horizontal="center" vertical="center"/>
    </xf>
    <xf numFmtId="0" fontId="179" fillId="3" borderId="10" xfId="45089"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1" xfId="19344" applyNumberFormat="true" applyFont="true" applyFill="true" applyBorder="true" applyAlignment="true">
      <alignment horizontal="center" vertical="center"/>
    </xf>
    <xf numFmtId="170" fontId="154" fillId="27" borderId="132" xfId="19344" applyNumberFormat="true" applyFont="true" applyFill="true" applyBorder="true" applyAlignment="true">
      <alignment horizontal="center" vertical="center"/>
    </xf>
    <xf numFmtId="169" fontId="179" fillId="33" borderId="130" xfId="40072" applyNumberFormat="true" applyFont="true" applyFill="true" applyBorder="true" applyAlignment="true">
      <alignment horizontal="center" vertical="center"/>
    </xf>
    <xf numFmtId="169" fontId="179" fillId="33" borderId="133" xfId="40072" applyNumberFormat="true" applyFont="true" applyFill="true" applyBorder="true" applyAlignment="true">
      <alignment horizontal="center" vertical="center"/>
    </xf>
    <xf numFmtId="168" fontId="179" fillId="28" borderId="134" xfId="40077" applyNumberFormat="true" applyFont="true" applyFill="true" applyBorder="true" applyAlignment="true">
      <alignment horizontal="center" vertical="center"/>
    </xf>
    <xf numFmtId="168" fontId="179" fillId="28" borderId="120"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60" applyFont="true" applyBorder="true" applyAlignment="true">
      <alignment horizontal="center" vertical="center"/>
    </xf>
    <xf numFmtId="0" fontId="150" fillId="3" borderId="10" xfId="44962" applyFont="true" applyBorder="true" applyAlignment="true">
      <alignment horizontal="center" vertical="center"/>
    </xf>
    <xf numFmtId="0" fontId="150" fillId="3" borderId="10" xfId="44986" applyFont="true" applyBorder="true" applyAlignment="true">
      <alignment horizontal="center" vertical="center"/>
    </xf>
    <xf numFmtId="0" fontId="150" fillId="3" borderId="10" xfId="44988" applyFont="true" applyBorder="true" applyAlignment="true">
      <alignment horizontal="center" vertical="center"/>
    </xf>
    <xf numFmtId="0" fontId="150" fillId="3" borderId="10" xfId="45016" applyFont="true" applyBorder="true" applyAlignment="true">
      <alignment horizontal="center" vertical="center"/>
    </xf>
    <xf numFmtId="0" fontId="150" fillId="3" borderId="10" xfId="45018" applyFont="true" applyBorder="true" applyAlignment="true">
      <alignment horizontal="center" vertical="center"/>
    </xf>
    <xf numFmtId="0" fontId="150" fillId="3" borderId="10" xfId="45046" applyFont="true" applyBorder="true" applyAlignment="true">
      <alignment horizontal="center" vertical="center"/>
    </xf>
    <xf numFmtId="0" fontId="150" fillId="3" borderId="10" xfId="45048" applyFont="true" applyBorder="true" applyAlignment="true">
      <alignment horizontal="center" vertical="center"/>
    </xf>
    <xf numFmtId="0" fontId="150" fillId="3" borderId="10" xfId="45088" applyFont="true" applyBorder="true" applyAlignment="true">
      <alignment horizontal="center" vertical="center"/>
    </xf>
    <xf numFmtId="0" fontId="150" fillId="3" borderId="10" xfId="45090" applyFont="true" applyBorder="true" applyAlignment="true">
      <alignment horizontal="center" vertical="center"/>
    </xf>
    <xf numFmtId="169" fontId="149" fillId="33" borderId="104" xfId="44944" applyNumberFormat="true" applyFont="true" applyFill="true" applyBorder="true" applyAlignment="true">
      <alignment horizontal="center" vertical="center"/>
    </xf>
    <xf numFmtId="169" fontId="149" fillId="33" borderId="105" xfId="44950" applyNumberFormat="true" applyFont="true" applyFill="true" applyBorder="true" applyAlignment="true">
      <alignment horizontal="center" vertical="center"/>
    </xf>
    <xf numFmtId="169" fontId="149" fillId="33" borderId="106" xfId="44956" applyNumberFormat="true" applyFont="true" applyFill="true" applyBorder="true" applyAlignment="true">
      <alignment horizontal="center" vertical="center"/>
    </xf>
    <xf numFmtId="170" fontId="154" fillId="27" borderId="135" xfId="19344" applyNumberFormat="true" applyFont="true" applyFill="true" applyBorder="true" applyAlignment="true">
      <alignment horizontal="center" vertical="center"/>
    </xf>
    <xf numFmtId="169" fontId="149" fillId="33" borderId="104" xfId="44980" applyNumberFormat="true" applyFont="true" applyFill="true" applyBorder="true" applyAlignment="true">
      <alignment horizontal="center" vertical="center"/>
    </xf>
    <xf numFmtId="169" fontId="149" fillId="33" borderId="105" xfId="44980" applyNumberFormat="true" applyFont="true" applyFill="true" applyBorder="true" applyAlignment="true">
      <alignment horizontal="center" vertical="center"/>
    </xf>
    <xf numFmtId="169" fontId="149" fillId="33" borderId="105" xfId="44974" applyNumberFormat="true" applyFont="true" applyFill="true" applyBorder="true" applyAlignment="true">
      <alignment horizontal="center" vertical="center"/>
    </xf>
    <xf numFmtId="169" fontId="179" fillId="33" borderId="105" xfId="40058" applyNumberFormat="true" applyFont="true" applyFill="true" applyBorder="true" applyAlignment="true">
      <alignment horizontal="center" vertical="center"/>
    </xf>
    <xf numFmtId="169" fontId="179" fillId="33" borderId="114" xfId="40072" applyNumberFormat="true" applyFont="true" applyFill="true" applyBorder="true" applyAlignment="true">
      <alignment horizontal="center" vertical="center"/>
    </xf>
    <xf numFmtId="169" fontId="149" fillId="33" borderId="104" xfId="45000" applyNumberFormat="true" applyFont="true" applyFill="true" applyBorder="true" applyAlignment="true">
      <alignment horizontal="center" vertical="center"/>
    </xf>
    <xf numFmtId="169" fontId="149" fillId="33" borderId="105" xfId="45006" applyNumberFormat="true" applyFont="true" applyFill="true" applyBorder="true" applyAlignment="true">
      <alignment horizontal="center" vertical="center"/>
    </xf>
    <xf numFmtId="169" fontId="149" fillId="33" borderId="105" xfId="45012" applyNumberFormat="true" applyFont="true" applyFill="true" applyBorder="true" applyAlignment="true">
      <alignment horizontal="center" vertical="center"/>
    </xf>
    <xf numFmtId="168" fontId="149" fillId="33" borderId="105" xfId="19367" applyNumberFormat="true" applyFont="true" applyFill="true" applyBorder="true" applyAlignment="true">
      <alignment horizontal="center" vertical="center"/>
    </xf>
    <xf numFmtId="168" fontId="149" fillId="33" borderId="105" xfId="19371" applyNumberFormat="true" applyFont="true" applyFill="true" applyBorder="true" applyAlignment="true">
      <alignment horizontal="center" vertical="center"/>
    </xf>
    <xf numFmtId="169" fontId="149" fillId="33" borderId="104" xfId="45030" applyNumberFormat="true" applyFont="true" applyFill="true" applyBorder="true" applyAlignment="true">
      <alignment horizontal="center" vertical="center"/>
    </xf>
    <xf numFmtId="169" fontId="149" fillId="33" borderId="105" xfId="45036" applyNumberFormat="true" applyFont="true" applyFill="true" applyBorder="true" applyAlignment="true">
      <alignment horizontal="center" vertical="center"/>
    </xf>
    <xf numFmtId="169" fontId="149" fillId="33" borderId="106" xfId="45042" applyNumberFormat="true" applyFont="true" applyFill="true" applyBorder="true" applyAlignment="true">
      <alignment horizontal="center" vertical="center"/>
    </xf>
    <xf numFmtId="169" fontId="149" fillId="33" borderId="104" xfId="45060" applyNumberFormat="true" applyFont="true" applyFill="true" applyBorder="true" applyAlignment="true">
      <alignment horizontal="center" vertical="center"/>
    </xf>
    <xf numFmtId="169" fontId="149" fillId="33" borderId="105" xfId="45066" applyNumberFormat="true" applyFont="true" applyFill="true" applyBorder="true" applyAlignment="true">
      <alignment horizontal="center" vertical="center"/>
    </xf>
    <xf numFmtId="169" fontId="179" fillId="33" borderId="105" xfId="40238" applyNumberFormat="true" applyFont="true" applyFill="true" applyBorder="true" applyAlignment="true">
      <alignment horizontal="center" vertical="center"/>
    </xf>
    <xf numFmtId="169" fontId="114" fillId="33" borderId="105" xfId="40238" applyNumberFormat="true" applyFont="true" applyFill="true" applyBorder="true" applyAlignment="true">
      <alignment horizontal="center" vertical="center"/>
    </xf>
    <xf numFmtId="169" fontId="114" fillId="33" borderId="105" xfId="40250" applyNumberFormat="true" applyFont="true" applyFill="true" applyBorder="true" applyAlignment="true">
      <alignment horizontal="center" vertical="center"/>
    </xf>
    <xf numFmtId="169" fontId="149" fillId="33" borderId="105" xfId="19389" applyNumberFormat="true" applyFont="true" applyFill="true" applyBorder="true" applyAlignment="true">
      <alignment horizontal="center" vertical="center" wrapText="true"/>
    </xf>
    <xf numFmtId="0" fontId="150" fillId="33" borderId="105" xfId="45048" applyFont="true" applyFill="true" applyBorder="true" applyAlignment="true">
      <alignment horizontal="center" vertical="center" wrapText="true"/>
    </xf>
    <xf numFmtId="0" fontId="150" fillId="33" borderId="105" xfId="45054" applyFont="true" applyFill="true" applyBorder="true" applyAlignment="true">
      <alignment horizontal="center" vertical="center" wrapText="true"/>
    </xf>
    <xf numFmtId="168" fontId="149" fillId="33" borderId="105" xfId="45076" applyNumberFormat="true" applyFont="true" applyFill="true" applyBorder="true" applyAlignment="true">
      <alignment horizontal="center" vertical="center"/>
    </xf>
    <xf numFmtId="168" fontId="149" fillId="33" borderId="105" xfId="45080" applyNumberFormat="true" applyFont="true" applyFill="true" applyBorder="true" applyAlignment="true">
      <alignment horizontal="center" vertical="center"/>
    </xf>
    <xf numFmtId="168" fontId="149" fillId="33" borderId="105" xfId="45084" applyNumberFormat="true" applyFont="true" applyFill="true" applyBorder="true" applyAlignment="true">
      <alignment horizontal="center" vertical="center"/>
    </xf>
    <xf numFmtId="168" fontId="149" fillId="33" borderId="105" xfId="19398" applyNumberFormat="true" applyFont="true" applyFill="true" applyBorder="true" applyAlignment="true">
      <alignment horizontal="center" vertical="center" wrapText="true"/>
    </xf>
    <xf numFmtId="168" fontId="149" fillId="33" borderId="105" xfId="19402" applyNumberFormat="true" applyFont="true" applyFill="true" applyBorder="true" applyAlignment="true">
      <alignment horizontal="center" vertical="center" wrapText="true"/>
    </xf>
    <xf numFmtId="169" fontId="149" fillId="33" borderId="106" xfId="45066" applyNumberFormat="true" applyFont="true" applyFill="true" applyBorder="true" applyAlignment="true">
      <alignment horizontal="center" vertical="center"/>
    </xf>
    <xf numFmtId="169" fontId="149" fillId="33" borderId="105" xfId="19425" applyNumberFormat="true" applyFont="true" applyFill="true" applyBorder="true" applyAlignment="true">
      <alignment horizontal="center" vertical="center" wrapText="true"/>
    </xf>
    <xf numFmtId="0" fontId="150" fillId="33" borderId="105" xfId="45090" applyFont="true" applyFill="true" applyBorder="true" applyAlignment="true">
      <alignment horizontal="center" vertical="center" wrapText="true"/>
    </xf>
    <xf numFmtId="0" fontId="150" fillId="33" borderId="105" xfId="45096" applyFont="true" applyFill="true" applyBorder="true" applyAlignment="true">
      <alignment horizontal="center" vertical="center" wrapText="true"/>
    </xf>
    <xf numFmtId="0" fontId="150" fillId="33" borderId="105" xfId="19409" applyFont="true" applyFill="true" applyBorder="true" applyAlignment="true">
      <alignment horizontal="center" vertical="center" wrapText="true"/>
    </xf>
    <xf numFmtId="0" fontId="150" fillId="33" borderId="105" xfId="19414" applyFont="true" applyFill="true" applyBorder="true" applyAlignment="true">
      <alignment horizontal="center" vertical="center" wrapText="true"/>
    </xf>
    <xf numFmtId="168" fontId="149" fillId="33" borderId="105" xfId="19431" applyNumberFormat="true" applyFont="true" applyFill="true" applyBorder="true" applyAlignment="true">
      <alignment horizontal="center" vertical="center" wrapText="true"/>
    </xf>
    <xf numFmtId="168" fontId="149" fillId="33" borderId="105" xfId="19435" applyNumberFormat="true" applyFont="true" applyFill="true" applyBorder="true" applyAlignment="true">
      <alignment horizontal="center" vertical="center" wrapText="true"/>
    </xf>
    <xf numFmtId="168" fontId="149" fillId="33" borderId="105" xfId="19439" applyNumberFormat="true" applyFont="true" applyFill="true" applyBorder="true" applyAlignment="true">
      <alignment horizontal="center" vertical="center" wrapText="true"/>
    </xf>
    <xf numFmtId="169" fontId="179" fillId="0" borderId="10" xfId="40060" applyNumberFormat="true" applyFont="true" applyFill="true" applyBorder="true" applyAlignment="true">
      <alignment horizontal="center" vertical="center"/>
    </xf>
    <xf numFmtId="169" fontId="179" fillId="0" borderId="10" xfId="40072" applyNumberFormat="true" applyFont="true" applyFill="true" applyBorder="true" applyAlignment="true">
      <alignment horizontal="center" vertical="center"/>
    </xf>
    <xf numFmtId="169" fontId="179" fillId="0" borderId="10" xfId="40240"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150" fillId="3" borderId="55" xfId="39980" applyFont="true" applyBorder="true" applyAlignment="true">
      <alignment horizontal="center" vertical="center" wrapText="true"/>
    </xf>
    <xf numFmtId="168" fontId="179" fillId="28" borderId="62" xfId="39992" applyNumberFormat="true" applyFont="true" applyFill="true" applyBorder="true" applyAlignment="true">
      <alignment horizontal="center" vertical="center"/>
    </xf>
    <xf numFmtId="168" fontId="179" fillId="28" borderId="64" xfId="40004" applyNumberFormat="true" applyFont="true" applyFill="true" applyBorder="true" applyAlignment="true">
      <alignment horizontal="center" vertical="center"/>
    </xf>
    <xf numFmtId="168" fontId="179" fillId="28" borderId="85" xfId="40016" applyNumberFormat="true" applyFont="true" applyFill="true" applyBorder="true" applyAlignment="true">
      <alignment horizontal="center" vertical="center"/>
    </xf>
    <xf numFmtId="0" fontId="150" fillId="3" borderId="55" xfId="40040" applyFont="true" applyBorder="true" applyAlignment="true">
      <alignment horizontal="center" vertical="center" wrapText="true"/>
    </xf>
    <xf numFmtId="168" fontId="179" fillId="28" borderId="62" xfId="40052" applyNumberFormat="true" applyFont="true" applyFill="true" applyBorder="true" applyAlignment="true">
      <alignment horizontal="center" vertical="center"/>
    </xf>
    <xf numFmtId="168" fontId="179" fillId="28" borderId="64" xfId="40064" applyNumberFormat="true" applyFont="true" applyFill="true" applyBorder="true" applyAlignment="true">
      <alignment horizontal="center" vertical="center"/>
    </xf>
    <xf numFmtId="0" fontId="150" fillId="3" borderId="55" xfId="40100" applyFont="true" applyBorder="true" applyAlignment="true">
      <alignment horizontal="center" vertical="center" wrapText="true"/>
    </xf>
    <xf numFmtId="168" fontId="149" fillId="28" borderId="62" xfId="40112" applyNumberFormat="true" applyFont="true" applyFill="true" applyBorder="true" applyAlignment="true">
      <alignment horizontal="center" vertical="center"/>
    </xf>
    <xf numFmtId="168" fontId="149" fillId="28" borderId="64" xfId="40124" applyNumberFormat="true" applyFont="true" applyFill="true" applyBorder="true" applyAlignment="true">
      <alignment horizontal="center" vertical="center"/>
    </xf>
    <xf numFmtId="168" fontId="149" fillId="28" borderId="85" xfId="40124" applyNumberFormat="true" applyFont="true" applyFill="true" applyBorder="true" applyAlignment="true">
      <alignment horizontal="center" vertical="center"/>
    </xf>
    <xf numFmtId="0" fontId="150" fillId="3" borderId="55" xfId="40160" applyFont="true" applyBorder="true" applyAlignment="true">
      <alignment horizontal="center" vertical="center" wrapText="true"/>
    </xf>
    <xf numFmtId="168" fontId="114" fillId="28" borderId="62" xfId="40172" applyNumberFormat="true" applyFont="true" applyFill="true" applyBorder="true" applyAlignment="true">
      <alignment horizontal="center" vertical="center"/>
    </xf>
    <xf numFmtId="168" fontId="114" fillId="28" borderId="64" xfId="40184" applyNumberFormat="true" applyFont="true" applyFill="true" applyBorder="true" applyAlignment="true">
      <alignment horizontal="center" vertical="center"/>
    </xf>
    <xf numFmtId="168" fontId="179" fillId="28" borderId="64" xfId="40184" applyNumberFormat="true" applyFont="true" applyFill="true" applyBorder="true" applyAlignment="true">
      <alignment horizontal="center" vertical="center"/>
    </xf>
    <xf numFmtId="168" fontId="179" fillId="28" borderId="85" xfId="40196" applyNumberFormat="true" applyFont="true" applyFill="true" applyBorder="true" applyAlignment="true">
      <alignment horizontal="center" vertical="center"/>
    </xf>
    <xf numFmtId="0" fontId="150" fillId="3" borderId="55" xfId="40220" applyFont="true" applyBorder="true" applyAlignment="true">
      <alignment horizontal="center" vertical="center" wrapText="true"/>
    </xf>
    <xf numFmtId="168" fontId="179" fillId="28" borderId="62" xfId="40232" applyNumberFormat="true" applyFont="true" applyFill="true" applyBorder="true" applyAlignment="true">
      <alignment horizontal="center" vertical="center"/>
    </xf>
    <xf numFmtId="168" fontId="179" fillId="28" borderId="64" xfId="40244" applyNumberFormat="true" applyFont="true" applyFill="true" applyBorder="true" applyAlignment="true">
      <alignment horizontal="center" vertical="center"/>
    </xf>
    <xf numFmtId="168" fontId="179" fillId="28" borderId="64" xfId="40256" applyNumberFormat="true" applyFont="true" applyFill="true" applyBorder="true" applyAlignment="true">
      <alignment horizontal="center" vertical="center"/>
    </xf>
    <xf numFmtId="168" fontId="149" fillId="28" borderId="71" xfId="40244" applyNumberFormat="true" applyFont="true" applyFill="true" applyBorder="true" applyAlignment="true">
      <alignment horizontal="center" vertical="center"/>
    </xf>
    <xf numFmtId="168" fontId="149" fillId="28" borderId="64" xfId="40244" applyNumberFormat="true" applyFont="true" applyFill="true" applyBorder="true" applyAlignment="true">
      <alignment horizontal="center" vertical="center"/>
    </xf>
    <xf numFmtId="168" fontId="149" fillId="28" borderId="85" xfId="40244" applyNumberFormat="true" applyFont="true" applyFill="true" applyBorder="true" applyAlignment="true">
      <alignment horizontal="center" vertical="center"/>
    </xf>
    <xf numFmtId="0" fontId="150" fillId="3" borderId="55" xfId="40280" applyFont="true" applyBorder="true" applyAlignment="true">
      <alignment horizontal="center" vertical="center" wrapText="true"/>
    </xf>
    <xf numFmtId="168" fontId="179" fillId="28" borderId="62" xfId="40292" applyNumberFormat="true" applyFont="true" applyFill="true" applyBorder="true" applyAlignment="true">
      <alignment horizontal="center" vertical="center"/>
    </xf>
    <xf numFmtId="168" fontId="179" fillId="28" borderId="64" xfId="40304" applyNumberFormat="true" applyFont="true" applyFill="true" applyBorder="true" applyAlignment="true">
      <alignment horizontal="center" vertical="center"/>
    </xf>
    <xf numFmtId="168" fontId="149" fillId="28" borderId="64" xfId="40304" applyNumberFormat="true" applyFont="true" applyFill="true" applyBorder="true" applyAlignment="true">
      <alignment horizontal="center" vertical="center"/>
    </xf>
    <xf numFmtId="168" fontId="149" fillId="28" borderId="85" xfId="40304" applyNumberFormat="true" applyFont="true" applyFill="true" applyBorder="true" applyAlignment="true">
      <alignment horizontal="center" vertical="center"/>
    </xf>
    <xf numFmtId="0" fontId="150" fillId="3" borderId="55" xfId="40340" applyFont="true" applyBorder="true" applyAlignment="true">
      <alignment horizontal="center" vertical="center" wrapText="true"/>
    </xf>
    <xf numFmtId="168" fontId="179" fillId="28" borderId="62" xfId="40534" applyNumberFormat="true" applyFont="true" applyFill="true" applyBorder="true" applyAlignment="true">
      <alignment horizontal="center" vertical="center"/>
    </xf>
    <xf numFmtId="168" fontId="179" fillId="28" borderId="64" xfId="40540" applyNumberFormat="true" applyFont="true" applyFill="true" applyBorder="true" applyAlignment="true">
      <alignment horizontal="center" vertical="center"/>
    </xf>
    <xf numFmtId="168" fontId="179" fillId="28" borderId="85" xfId="40546" applyNumberFormat="true" applyFont="true" applyFill="true" applyBorder="true" applyAlignment="true">
      <alignment horizontal="center" vertical="center"/>
    </xf>
    <xf numFmtId="0" fontId="150" fillId="3" borderId="55" xfId="40408" applyFont="true" applyBorder="true" applyAlignment="true">
      <alignment horizontal="center" vertical="center" wrapText="true"/>
    </xf>
    <xf numFmtId="168" fontId="179" fillId="28" borderId="62" xfId="40420" applyNumberFormat="true" applyFont="true" applyFill="true" applyBorder="true" applyAlignment="true">
      <alignment horizontal="center" vertical="center"/>
    </xf>
    <xf numFmtId="168" fontId="179" fillId="28" borderId="64" xfId="40432" applyNumberFormat="true" applyFont="true" applyFill="true" applyBorder="true" applyAlignment="true">
      <alignment horizontal="center" vertical="center"/>
    </xf>
    <xf numFmtId="168" fontId="179" fillId="28" borderId="85" xfId="40444" applyNumberFormat="true" applyFont="true" applyFill="true" applyBorder="true" applyAlignment="true">
      <alignment horizontal="center" vertical="center"/>
    </xf>
    <xf numFmtId="0" fontId="150" fillId="0" borderId="10" xfId="39970" applyFont="true" applyFill="true" applyBorder="true" applyAlignment="true">
      <alignment horizontal="center" vertical="center"/>
    </xf>
    <xf numFmtId="0" fontId="150" fillId="0" borderId="10" xfId="39982" applyFont="true" applyFill="true" applyBorder="true" applyAlignment="true">
      <alignment horizontal="center" vertical="center" wrapText="true"/>
    </xf>
    <xf numFmtId="168" fontId="179" fillId="0" borderId="10" xfId="39994" applyNumberFormat="true" applyFont="true" applyFill="true" applyBorder="true" applyAlignment="true">
      <alignment horizontal="center" vertical="center"/>
    </xf>
    <xf numFmtId="168" fontId="179" fillId="0" borderId="10" xfId="40006" applyNumberFormat="true" applyFont="true" applyFill="true" applyBorder="true" applyAlignment="true">
      <alignment horizontal="center" vertical="center"/>
    </xf>
    <xf numFmtId="168" fontId="179" fillId="0" borderId="10" xfId="40018" applyNumberFormat="true" applyFont="true" applyFill="true" applyBorder="true" applyAlignment="true">
      <alignment horizontal="center" vertical="center"/>
    </xf>
    <xf numFmtId="0" fontId="150" fillId="0" borderId="10" xfId="40030" applyFont="true" applyFill="true" applyBorder="true" applyAlignment="true">
      <alignment horizontal="center" vertical="center"/>
    </xf>
    <xf numFmtId="0" fontId="150" fillId="0" borderId="10" xfId="40042" applyFont="true" applyFill="true" applyBorder="true" applyAlignment="true">
      <alignment horizontal="center" vertical="center" wrapText="true"/>
    </xf>
    <xf numFmtId="168" fontId="179" fillId="0" borderId="10" xfId="40054" applyNumberFormat="true" applyFont="true" applyFill="true" applyBorder="true" applyAlignment="true">
      <alignment horizontal="center" vertical="center"/>
    </xf>
    <xf numFmtId="168" fontId="179" fillId="0" borderId="10" xfId="40066" applyNumberFormat="true" applyFont="true" applyFill="true" applyBorder="true" applyAlignment="true">
      <alignment horizontal="center" vertical="center"/>
    </xf>
    <xf numFmtId="168" fontId="179" fillId="0" borderId="10" xfId="40077" applyNumberFormat="true" applyFont="true" applyFill="true" applyBorder="true" applyAlignment="true">
      <alignment horizontal="center" vertical="center"/>
    </xf>
    <xf numFmtId="168" fontId="179" fillId="0" borderId="10" xfId="40078" applyNumberFormat="true" applyFont="true" applyFill="true" applyBorder="true" applyAlignment="true">
      <alignment horizontal="center" vertical="center"/>
    </xf>
    <xf numFmtId="0" fontId="150" fillId="0" borderId="10" xfId="40090" applyFont="true" applyFill="true" applyBorder="true" applyAlignment="true">
      <alignment horizontal="center" vertical="center"/>
    </xf>
    <xf numFmtId="0" fontId="150" fillId="0" borderId="10" xfId="40102" applyFont="true" applyFill="true" applyBorder="true" applyAlignment="true">
      <alignment horizontal="center" vertical="center" wrapText="true"/>
    </xf>
    <xf numFmtId="168" fontId="149" fillId="0" borderId="10" xfId="4011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50" applyFont="true" applyFill="true" applyBorder="true" applyAlignment="true">
      <alignment horizontal="center" vertical="center"/>
    </xf>
    <xf numFmtId="0" fontId="150" fillId="0" borderId="10" xfId="40162" applyFont="true" applyFill="true" applyBorder="true" applyAlignment="true">
      <alignment horizontal="center" vertical="center" wrapText="true"/>
    </xf>
    <xf numFmtId="168" fontId="114" fillId="0" borderId="10" xfId="40174" applyNumberFormat="true" applyFont="true" applyFill="true" applyBorder="true" applyAlignment="true">
      <alignment horizontal="center" vertical="center"/>
    </xf>
    <xf numFmtId="168" fontId="179" fillId="0" borderId="10" xfId="4017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168" fontId="179" fillId="0" borderId="10" xfId="40186" applyNumberFormat="true" applyFont="true" applyFill="true" applyBorder="true" applyAlignment="true">
      <alignment horizontal="center" vertical="center"/>
    </xf>
    <xf numFmtId="168" fontId="179" fillId="0" borderId="10" xfId="40198" applyNumberFormat="true" applyFont="true" applyFill="true" applyBorder="true" applyAlignment="true">
      <alignment horizontal="center" vertical="center"/>
    </xf>
    <xf numFmtId="0" fontId="150" fillId="0" borderId="10" xfId="40210" applyFont="true" applyFill="true" applyBorder="true" applyAlignment="true">
      <alignment horizontal="center" vertical="center"/>
    </xf>
    <xf numFmtId="0" fontId="150" fillId="0" borderId="10" xfId="40222" applyFont="true" applyFill="true" applyBorder="true" applyAlignment="true">
      <alignment horizontal="center" vertical="center" wrapText="true"/>
    </xf>
    <xf numFmtId="168" fontId="179" fillId="0" borderId="10" xfId="40234" applyNumberFormat="true" applyFont="true" applyFill="true" applyBorder="true" applyAlignment="true">
      <alignment horizontal="center" vertical="center"/>
    </xf>
    <xf numFmtId="168" fontId="179" fillId="0" borderId="10" xfId="40246" applyNumberFormat="true" applyFont="true" applyFill="true" applyBorder="true" applyAlignment="true">
      <alignment horizontal="center" vertical="center"/>
    </xf>
    <xf numFmtId="168" fontId="179" fillId="0" borderId="10" xfId="40258"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70" applyFont="true" applyFill="true" applyBorder="true" applyAlignment="true">
      <alignment horizontal="center" vertical="center"/>
    </xf>
    <xf numFmtId="0" fontId="150" fillId="0" borderId="10" xfId="40282" applyFont="true" applyFill="true" applyBorder="true" applyAlignment="true">
      <alignment horizontal="center" vertical="center" wrapText="true"/>
    </xf>
    <xf numFmtId="168" fontId="114" fillId="0" borderId="10" xfId="40294" applyNumberFormat="true" applyFont="true" applyFill="true" applyBorder="true" applyAlignment="true">
      <alignment horizontal="center" vertical="center"/>
    </xf>
    <xf numFmtId="168" fontId="179" fillId="0" borderId="10" xfId="4029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79" fillId="0" borderId="10" xfId="40306"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30" applyFont="true" applyFill="true" applyBorder="true" applyAlignment="true">
      <alignment horizontal="center" vertical="center"/>
    </xf>
    <xf numFmtId="0" fontId="150" fillId="0" borderId="10" xfId="40342" applyFont="true" applyFill="true" applyBorder="true" applyAlignment="true">
      <alignment horizontal="center" vertical="center" wrapText="true"/>
    </xf>
    <xf numFmtId="168" fontId="179" fillId="0" borderId="10" xfId="40536" applyNumberFormat="true" applyFont="true" applyFill="true" applyBorder="true" applyAlignment="true">
      <alignment horizontal="center" vertical="center"/>
    </xf>
    <xf numFmtId="168" fontId="179" fillId="0" borderId="10" xfId="40542" applyNumberFormat="true" applyFont="true" applyFill="true" applyBorder="true" applyAlignment="true">
      <alignment horizontal="center" vertical="center"/>
    </xf>
    <xf numFmtId="168" fontId="179" fillId="0" borderId="10" xfId="40539" applyNumberFormat="true" applyFont="true" applyFill="true" applyBorder="true" applyAlignment="true">
      <alignment horizontal="center" vertical="center"/>
    </xf>
    <xf numFmtId="168" fontId="179" fillId="0" borderId="10" xfId="40548" applyNumberFormat="true" applyFont="true" applyFill="true" applyBorder="true" applyAlignment="true">
      <alignment horizontal="center" vertical="center"/>
    </xf>
    <xf numFmtId="0" fontId="150" fillId="0" borderId="10" xfId="40398" applyFont="true" applyFill="true" applyBorder="true" applyAlignment="true">
      <alignment horizontal="center" vertical="center"/>
    </xf>
    <xf numFmtId="0" fontId="150" fillId="0" borderId="10" xfId="40410" applyFont="true" applyFill="true" applyBorder="true" applyAlignment="true">
      <alignment horizontal="center" vertical="center" wrapText="true"/>
    </xf>
    <xf numFmtId="168" fontId="179" fillId="0" borderId="10" xfId="40422" applyNumberFormat="true" applyFont="true" applyFill="true" applyBorder="true" applyAlignment="true">
      <alignment horizontal="center" vertical="center"/>
    </xf>
    <xf numFmtId="168" fontId="179" fillId="0" borderId="10" xfId="40434" applyNumberFormat="true" applyFont="true" applyFill="true" applyBorder="true" applyAlignment="true">
      <alignment horizontal="center" vertical="center"/>
    </xf>
    <xf numFmtId="168" fontId="179" fillId="0" borderId="10" xfId="40446" applyNumberFormat="true" applyFont="true" applyFill="true" applyBorder="true" applyAlignment="true">
      <alignment horizontal="center" vertical="center"/>
    </xf>
    <xf numFmtId="0" fontId="179" fillId="3" borderId="10" xfId="45200" applyFont="true" applyBorder="true" applyAlignment="true">
      <alignment horizontal="center" vertical="center"/>
    </xf>
    <xf numFmtId="0" fontId="179" fillId="3" borderId="10" xfId="45230" applyFont="true" applyBorder="true" applyAlignment="true">
      <alignment horizontal="center" vertical="center"/>
    </xf>
    <xf numFmtId="0" fontId="179" fillId="3" borderId="10" xfId="45256" applyFont="true" applyBorder="true" applyAlignment="true">
      <alignment horizontal="center" vertical="center"/>
    </xf>
    <xf numFmtId="0" fontId="179" fillId="3" borderId="10" xfId="45286" applyFont="true" applyBorder="true" applyAlignment="true">
      <alignment horizontal="center" vertical="center"/>
    </xf>
    <xf numFmtId="0" fontId="179" fillId="3" borderId="10" xfId="45316" applyFont="true" applyBorder="true" applyAlignment="true">
      <alignment horizontal="center" vertical="center"/>
    </xf>
    <xf numFmtId="0" fontId="179" fillId="3" borderId="10" xfId="45358" applyFont="true" applyBorder="true" applyAlignment="true">
      <alignment horizontal="center" vertical="center"/>
    </xf>
    <xf numFmtId="0" fontId="150" fillId="3" borderId="10" xfId="45199" applyFont="true" applyBorder="true" applyAlignment="true">
      <alignment horizontal="center" vertical="center"/>
    </xf>
    <xf numFmtId="0" fontId="150" fillId="3" borderId="10" xfId="45201" applyFont="true" applyBorder="true" applyAlignment="true">
      <alignment horizontal="center" vertical="center"/>
    </xf>
    <xf numFmtId="0" fontId="150" fillId="3" borderId="10" xfId="45229" applyFont="true" applyBorder="true" applyAlignment="true">
      <alignment horizontal="center" vertical="center"/>
    </xf>
    <xf numFmtId="0" fontId="150" fillId="3" borderId="10" xfId="45231" applyFont="true" applyBorder="true" applyAlignment="true">
      <alignment horizontal="center" vertical="center"/>
    </xf>
    <xf numFmtId="0" fontId="150" fillId="3" borderId="10" xfId="45255" applyFont="true" applyBorder="true" applyAlignment="true">
      <alignment horizontal="center" vertical="center"/>
    </xf>
    <xf numFmtId="0" fontId="150" fillId="3" borderId="10" xfId="45257" applyFont="true" applyBorder="true" applyAlignment="true">
      <alignment horizontal="center" vertical="center"/>
    </xf>
    <xf numFmtId="0" fontId="150" fillId="3" borderId="10" xfId="45285" applyFont="true" applyBorder="true" applyAlignment="true">
      <alignment horizontal="center" vertical="center"/>
    </xf>
    <xf numFmtId="0" fontId="150" fillId="3" borderId="10" xfId="45287" applyFont="true" applyBorder="true" applyAlignment="true">
      <alignment horizontal="center" vertical="center"/>
    </xf>
    <xf numFmtId="0" fontId="150" fillId="3" borderId="10" xfId="45315" applyFont="true" applyBorder="true" applyAlignment="true">
      <alignment horizontal="center" vertical="center"/>
    </xf>
    <xf numFmtId="0" fontId="150" fillId="3" borderId="10" xfId="45317" applyFont="true" applyBorder="true" applyAlignment="true">
      <alignment horizontal="center" vertical="center"/>
    </xf>
    <xf numFmtId="0" fontId="150" fillId="3" borderId="10" xfId="45357" applyFont="true" applyBorder="true" applyAlignment="true">
      <alignment horizontal="center" vertical="center"/>
    </xf>
    <xf numFmtId="0" fontId="150" fillId="3" borderId="10" xfId="45359" applyFont="true" applyBorder="true" applyAlignment="true">
      <alignment horizontal="center" vertical="center"/>
    </xf>
    <xf numFmtId="169" fontId="149" fillId="33" borderId="104" xfId="45213" applyNumberFormat="true" applyFont="true" applyFill="true" applyBorder="true" applyAlignment="true">
      <alignment horizontal="center" vertical="center"/>
    </xf>
    <xf numFmtId="169" fontId="149" fillId="33" borderId="105" xfId="45219" applyNumberFormat="true" applyFont="true" applyFill="true" applyBorder="true" applyAlignment="true">
      <alignment horizontal="center" vertical="center"/>
    </xf>
    <xf numFmtId="169" fontId="149" fillId="33" borderId="106" xfId="45225" applyNumberFormat="true" applyFont="true" applyFill="true" applyBorder="true" applyAlignment="true">
      <alignment horizontal="center" vertical="center"/>
    </xf>
    <xf numFmtId="169" fontId="149" fillId="33" borderId="104" xfId="45249" applyNumberFormat="true" applyFont="true" applyFill="true" applyBorder="true" applyAlignment="true">
      <alignment horizontal="center" vertical="center"/>
    </xf>
    <xf numFmtId="169" fontId="149" fillId="33" borderId="105" xfId="45249" applyNumberFormat="true" applyFont="true" applyFill="true" applyBorder="true" applyAlignment="true">
      <alignment horizontal="center" vertical="center"/>
    </xf>
    <xf numFmtId="169" fontId="149" fillId="33" borderId="105" xfId="45243" applyNumberFormat="true" applyFont="true" applyFill="true" applyBorder="true" applyAlignment="true">
      <alignment horizontal="center" vertical="center"/>
    </xf>
    <xf numFmtId="169" fontId="179" fillId="33" borderId="105" xfId="36822" applyNumberFormat="true" applyFont="true" applyFill="true" applyBorder="true" applyAlignment="true">
      <alignment horizontal="center" vertical="center"/>
    </xf>
    <xf numFmtId="169" fontId="149" fillId="33" borderId="104" xfId="45269" applyNumberFormat="true" applyFont="true" applyFill="true" applyBorder="true" applyAlignment="true">
      <alignment horizontal="center" vertical="center"/>
    </xf>
    <xf numFmtId="169" fontId="149" fillId="33" borderId="105" xfId="45275" applyNumberFormat="true" applyFont="true" applyFill="true" applyBorder="true" applyAlignment="true">
      <alignment horizontal="center" vertical="center"/>
    </xf>
    <xf numFmtId="169" fontId="149" fillId="33" borderId="105" xfId="45281" applyNumberFormat="true" applyFont="true" applyFill="true" applyBorder="true" applyAlignment="true">
      <alignment horizontal="center" vertical="center"/>
    </xf>
    <xf numFmtId="169" fontId="149" fillId="33" borderId="104" xfId="45299" applyNumberFormat="true" applyFont="true" applyFill="true" applyBorder="true" applyAlignment="true">
      <alignment horizontal="center" vertical="center"/>
    </xf>
    <xf numFmtId="169" fontId="149" fillId="33" borderId="105" xfId="45305" applyNumberFormat="true" applyFont="true" applyFill="true" applyBorder="true" applyAlignment="true">
      <alignment horizontal="center" vertical="center"/>
    </xf>
    <xf numFmtId="169" fontId="149" fillId="33" borderId="106" xfId="45311" applyNumberFormat="true" applyFont="true" applyFill="true" applyBorder="true" applyAlignment="true">
      <alignment horizontal="center" vertical="center"/>
    </xf>
    <xf numFmtId="169" fontId="149" fillId="33" borderId="104" xfId="45329" applyNumberFormat="true" applyFont="true" applyFill="true" applyBorder="true" applyAlignment="true">
      <alignment horizontal="center" vertical="center"/>
    </xf>
    <xf numFmtId="169" fontId="149" fillId="33" borderId="105" xfId="45335" applyNumberFormat="true" applyFont="true" applyFill="true" applyBorder="true" applyAlignment="true">
      <alignment horizontal="center" vertical="center"/>
    </xf>
    <xf numFmtId="0" fontId="150" fillId="33" borderId="105" xfId="45317" applyFont="true" applyFill="true" applyBorder="true" applyAlignment="true">
      <alignment horizontal="center" vertical="center" wrapText="true"/>
    </xf>
    <xf numFmtId="0" fontId="150" fillId="33" borderId="105" xfId="45323" applyFont="true" applyFill="true" applyBorder="true" applyAlignment="true">
      <alignment horizontal="center" vertical="center" wrapText="true"/>
    </xf>
    <xf numFmtId="168" fontId="149" fillId="33" borderId="105" xfId="45345" applyNumberFormat="true" applyFont="true" applyFill="true" applyBorder="true" applyAlignment="true">
      <alignment horizontal="center" vertical="center"/>
    </xf>
    <xf numFmtId="168" fontId="149" fillId="33" borderId="105" xfId="45349" applyNumberFormat="true" applyFont="true" applyFill="true" applyBorder="true" applyAlignment="true">
      <alignment horizontal="center" vertical="center"/>
    </xf>
    <xf numFmtId="168" fontId="149" fillId="33" borderId="105" xfId="45353" applyNumberFormat="true" applyFont="true" applyFill="true" applyBorder="true" applyAlignment="true">
      <alignment horizontal="center" vertical="center"/>
    </xf>
    <xf numFmtId="169" fontId="149" fillId="33" borderId="106" xfId="45335" applyNumberFormat="true" applyFont="true" applyFill="true" applyBorder="true" applyAlignment="true">
      <alignment horizontal="center" vertical="center"/>
    </xf>
    <xf numFmtId="0" fontId="150" fillId="33" borderId="105" xfId="45359" applyFont="true" applyFill="true" applyBorder="true" applyAlignment="true">
      <alignment horizontal="center" vertical="center" wrapText="true"/>
    </xf>
    <xf numFmtId="0" fontId="150" fillId="33" borderId="105" xfId="45365" applyFont="true" applyFill="true" applyBorder="true" applyAlignment="true">
      <alignment horizontal="center" vertical="center" wrapText="true"/>
    </xf>
    <xf numFmtId="0" fontId="112" fillId="4" borderId="15" xfId="19344" applyFont="true" applyFill="true" applyBorder="true" applyAlignment="true" applyProtection="true">
      <alignment horizontal="center" wrapText="true"/>
      <protection locked="fals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3" borderId="10" xfId="19344" applyAlignment="true">
      <alignment horizontal="right" vertical="top" wrapText="true"/>
    </xf>
    <xf numFmtId="0" fontId="23" fillId="15" borderId="10" xfId="19344" applyFill="true" applyAlignment="true">
      <alignment horizontal="right" vertical="top" wrapText="true"/>
    </xf>
    <xf numFmtId="0" fontId="150" fillId="3" borderId="10" xfId="45193" applyFont="true" applyAlignment="true">
      <alignment horizontal="right" vertical="top" wrapText="true"/>
    </xf>
    <xf numFmtId="0" fontId="150" fillId="26" borderId="10" xfId="45183" applyFont="true" applyFill="true" applyAlignment="true">
      <alignment horizontal="right" vertical="top" wrapText="true"/>
    </xf>
    <xf numFmtId="0" fontId="150" fillId="26" borderId="10" xfId="45176" applyFont="true" applyFill="true" applyAlignment="true">
      <alignment horizontal="right" vertical="top" wrapText="true"/>
    </xf>
    <xf numFmtId="0" fontId="176" fillId="3" borderId="10" xfId="45121" applyFont="true" applyAlignment="true">
      <alignment horizontal="right" vertical="top" wrapText="true"/>
    </xf>
    <xf numFmtId="0" fontId="150" fillId="26" borderId="10" xfId="45146" applyFont="true" applyFill="true" applyAlignment="true">
      <alignment horizontal="right" vertical="top" wrapText="true"/>
    </xf>
    <xf numFmtId="0" fontId="176" fillId="3" borderId="10" xfId="45122" applyFont="true" applyAlignment="true">
      <alignment horizontal="right" vertical="top" wrapText="true"/>
    </xf>
    <xf numFmtId="0" fontId="150" fillId="3" borderId="10" xfId="45190" applyFont="true" applyAlignment="true">
      <alignment horizontal="right" vertical="top" wrapText="true"/>
    </xf>
    <xf numFmtId="0" fontId="150" fillId="26" borderId="10" xfId="45136" applyFont="true" applyFill="true" applyAlignment="true">
      <alignment horizontal="right" vertical="top" wrapText="true"/>
    </xf>
    <xf numFmtId="0" fontId="150" fillId="3" borderId="10" xfId="45187" applyFont="true" applyAlignment="true">
      <alignment horizontal="right" vertical="top" wrapText="true"/>
    </xf>
    <xf numFmtId="0" fontId="150" fillId="26" borderId="10" xfId="45165" applyFont="true" applyFill="true" applyAlignment="true">
      <alignment horizontal="right" vertical="top" wrapText="true"/>
    </xf>
    <xf numFmtId="0" fontId="150" fillId="26" borderId="10" xfId="45138" applyFont="true" applyFill="true" applyAlignment="true">
      <alignment horizontal="right" vertical="top" wrapText="true"/>
    </xf>
    <xf numFmtId="0" fontId="150" fillId="26" borderId="10" xfId="45144" applyFont="true" applyFill="true" applyAlignment="true">
      <alignment horizontal="right" vertical="top" wrapText="true"/>
    </xf>
    <xf numFmtId="0" fontId="176" fillId="3" borderId="10" xfId="45123" applyFont="true" applyAlignment="true">
      <alignment horizontal="right" vertical="top" wrapText="true"/>
    </xf>
    <xf numFmtId="0" fontId="150" fillId="26" borderId="10" xfId="45142" applyFont="true" applyFill="true" applyAlignment="true">
      <alignment horizontal="right" vertical="top" wrapText="true"/>
    </xf>
    <xf numFmtId="0" fontId="150" fillId="26" borderId="10" xfId="45140" applyFont="true" applyFill="true" applyAlignment="true">
      <alignment horizontal="right" vertical="top" wrapText="true"/>
    </xf>
    <xf numFmtId="0" fontId="150" fillId="26" borderId="10" xfId="45132" applyFont="true" applyFill="true" applyAlignment="true">
      <alignment horizontal="right" vertical="top" wrapText="true"/>
    </xf>
    <xf numFmtId="0" fontId="150" fillId="26" borderId="10" xfId="45130" applyFont="true" applyFill="true" applyAlignment="true">
      <alignment horizontal="right" vertical="top" wrapText="true"/>
    </xf>
    <xf numFmtId="0" fontId="150" fillId="26" borderId="10" xfId="45134" applyFont="true" applyFill="true" applyAlignment="true">
      <alignment horizontal="right" vertical="top" wrapText="true"/>
    </xf>
    <xf numFmtId="0" fontId="150" fillId="3" borderId="10" xfId="45172" applyFont="true" applyAlignment="true">
      <alignment horizontal="right" vertical="top" wrapText="true"/>
    </xf>
    <xf numFmtId="0" fontId="150" fillId="3" borderId="10" xfId="45173" applyFont="true" applyAlignment="true">
      <alignment horizontal="right" vertical="top" wrapText="true"/>
    </xf>
    <xf numFmtId="0" fontId="150" fillId="3" borderId="52" xfId="45174" applyFont="true" applyBorder="true" applyAlignment="true">
      <alignment horizontal="right" vertical="top" wrapText="true"/>
    </xf>
    <xf numFmtId="0" fontId="150" fillId="3" borderId="53" xfId="45175" applyFont="true" applyBorder="true" applyAlignment="true">
      <alignment horizontal="right" vertical="top" wrapText="true"/>
    </xf>
    <xf numFmtId="0" fontId="150" fillId="3" borderId="10" xfId="45161" applyFont="true" applyAlignment="true">
      <alignment horizontal="right" vertical="top" wrapText="true"/>
    </xf>
    <xf numFmtId="0" fontId="150" fillId="3" borderId="10" xfId="45162" applyFont="true" applyAlignment="true">
      <alignment horizontal="right" vertical="top" wrapText="true"/>
    </xf>
    <xf numFmtId="0" fontId="150" fillId="3" borderId="52" xfId="45163" applyFont="true" applyBorder="true" applyAlignment="true">
      <alignment horizontal="right" vertical="top" wrapText="true"/>
    </xf>
    <xf numFmtId="0" fontId="150" fillId="3" borderId="53" xfId="45164" applyFont="true" applyBorder="true" applyAlignment="true">
      <alignment horizontal="right" vertical="top" wrapText="true"/>
    </xf>
    <xf numFmtId="0" fontId="150" fillId="3" borderId="10" xfId="45154" applyFont="true" applyAlignment="true">
      <alignment horizontal="right" vertical="top" wrapText="true"/>
    </xf>
    <xf numFmtId="0" fontId="150" fillId="3" borderId="10" xfId="45155" applyFont="true" applyAlignment="true">
      <alignment horizontal="right" vertical="top" wrapText="true"/>
    </xf>
    <xf numFmtId="0" fontId="150" fillId="3" borderId="52" xfId="45156" applyFont="true" applyBorder="true" applyAlignment="true">
      <alignment horizontal="right" vertical="top" wrapText="true"/>
    </xf>
    <xf numFmtId="0" fontId="150" fillId="3" borderId="53" xfId="45157" applyFont="true" applyBorder="true" applyAlignment="true">
      <alignment horizontal="right" vertical="top" wrapText="true"/>
    </xf>
    <xf numFmtId="0" fontId="23" fillId="15" borderId="10" xfId="19344" applyFill="true" applyAlignment="true">
      <alignment wrapText="true"/>
    </xf>
    <xf numFmtId="0" fontId="23" fillId="3" borderId="10" xfId="19344" applyAlignment="true">
      <alignment wrapText="true"/>
    </xf>
    <xf numFmtId="0" fontId="162" fillId="27" borderId="1" xfId="19344" applyFont="true" applyFill="true" applyBorder="true" applyAlignment="true"/>
    <xf numFmtId="0" fontId="135" fillId="3" borderId="2" xfId="19344" applyFont="true" applyBorder="true" applyAlignment="true"/>
    <xf numFmtId="0" fontId="150" fillId="26" borderId="99" xfId="45061" applyFont="true" applyFill="true" applyBorder="true" applyAlignment="true">
      <alignment horizontal="left" vertical="center" wrapText="true"/>
    </xf>
    <xf numFmtId="0" fontId="150" fillId="26" borderId="103" xfId="45061" applyFont="true" applyFill="true" applyBorder="true" applyAlignment="true">
      <alignment horizontal="lef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5" xfId="40203" applyFont="true" applyBorder="true" applyAlignment="true">
      <alignment horizontal="center" vertical="center"/>
    </xf>
    <xf numFmtId="0" fontId="150" fillId="3" borderId="10" xfId="45047" applyFont="true" applyBorder="true" applyAlignment="true">
      <alignment horizontal="center" vertical="center" wrapText="true"/>
    </xf>
    <xf numFmtId="0" fontId="150" fillId="3" borderId="52" xfId="45046" applyFont="true" applyBorder="true" applyAlignment="true">
      <alignment horizontal="center" vertical="center" wrapText="true"/>
    </xf>
    <xf numFmtId="0" fontId="150" fillId="3" borderId="53" xfId="45047" applyFont="true" applyBorder="true" applyAlignment="true">
      <alignment horizontal="center" vertical="center" wrapText="true"/>
    </xf>
    <xf numFmtId="0" fontId="150" fillId="3" borderId="3" xfId="45047" applyFont="true" applyBorder="true" applyAlignment="true">
      <alignment horizontal="center" vertical="center" wrapText="true"/>
    </xf>
    <xf numFmtId="0" fontId="150" fillId="26" borderId="100" xfId="45055" applyFont="true" applyFill="true" applyBorder="true" applyAlignment="true">
      <alignment horizontal="left" vertical="center" wrapText="true"/>
    </xf>
    <xf numFmtId="0" fontId="176" fillId="3" borderId="10" xfId="45103" applyFont="true" applyAlignment="true">
      <alignment horizontal="center" vertical="center" wrapText="true"/>
    </xf>
    <xf numFmtId="0" fontId="176" fillId="3" borderId="10" xfId="45104" applyFont="true" applyAlignment="true">
      <alignment horizontal="center" vertical="center" wrapText="true"/>
    </xf>
    <xf numFmtId="0" fontId="176" fillId="3" borderId="10" xfId="45105" applyFont="true" applyAlignment="true">
      <alignment horizontal="center" vertical="center" wrapText="true"/>
    </xf>
    <xf numFmtId="0" fontId="177" fillId="3" borderId="57" xfId="45106" applyFont="true" applyBorder="true" applyAlignment="true">
      <alignment horizontal="left" wrapText="true"/>
    </xf>
    <xf numFmtId="0" fontId="177" fillId="3" borderId="57" xfId="45107" applyFont="true" applyBorder="true" applyAlignment="true">
      <alignment horizontal="left" wrapText="true"/>
    </xf>
    <xf numFmtId="0" fontId="150" fillId="26" borderId="59" xfId="45112" applyFont="true" applyFill="true" applyBorder="true" applyAlignment="true">
      <alignment horizontal="left" vertical="top" wrapText="true"/>
    </xf>
    <xf numFmtId="0" fontId="150" fillId="26" borderId="60" xfId="45115" applyFont="true" applyFill="true" applyBorder="true" applyAlignment="true">
      <alignment horizontal="left" vertical="top" wrapText="true"/>
    </xf>
    <xf numFmtId="0" fontId="149" fillId="3" borderId="10" xfId="45118" applyFont="true" applyAlignment="true">
      <alignment horizontal="left" vertical="top" wrapText="true"/>
    </xf>
    <xf numFmtId="0" fontId="149" fillId="3" borderId="10" xfId="45119" applyFont="true" applyAlignment="true">
      <alignment horizontal="left" vertical="top" wrapText="true"/>
    </xf>
    <xf numFmtId="0" fontId="149" fillId="3" borderId="10" xfId="45120" applyFont="true" applyAlignment="true">
      <alignment horizontal="left" vertical="top" wrapText="true"/>
    </xf>
    <xf numFmtId="0" fontId="69" fillId="15" borderId="10" xfId="19344" applyFont="true" applyFill="true" applyAlignment="true"/>
    <xf numFmtId="0" fontId="69" fillId="3" borderId="10" xfId="19344" applyFont="true" applyAlignment="true"/>
    <xf numFmtId="0" fontId="150" fillId="26" borderId="100" xfId="45097" applyFont="true" applyFill="true" applyBorder="true" applyAlignment="true">
      <alignment horizontal="left" vertical="center" wrapText="true"/>
    </xf>
    <xf numFmtId="0" fontId="150" fillId="26" borderId="99" xfId="45099" applyFont="true" applyFill="true" applyBorder="true" applyAlignment="true">
      <alignment horizontal="left" vertical="center" wrapText="true"/>
    </xf>
    <xf numFmtId="0" fontId="150" fillId="26" borderId="103" xfId="45101" applyFont="true" applyFill="true" applyBorder="true" applyAlignment="true">
      <alignment horizontal="left" vertical="center" wrapText="true"/>
    </xf>
    <xf numFmtId="0" fontId="150" fillId="3" borderId="1" xfId="40261" applyFont="true" applyBorder="true" applyAlignment="true">
      <alignment horizontal="center" vertical="center"/>
    </xf>
    <xf numFmtId="0" fontId="150" fillId="3" borderId="81" xfId="40262" applyFont="true" applyBorder="true" applyAlignment="true">
      <alignment horizontal="center" vertical="center"/>
    </xf>
    <xf numFmtId="0" fontId="150" fillId="3" borderId="88" xfId="40263" applyFont="true" applyBorder="true" applyAlignment="true">
      <alignment horizontal="center" vertical="center"/>
    </xf>
    <xf numFmtId="0" fontId="150" fillId="3" borderId="10" xfId="45089" applyFont="true" applyBorder="true" applyAlignment="true">
      <alignment horizontal="center" vertical="center" wrapText="true"/>
    </xf>
    <xf numFmtId="0" fontId="150" fillId="3" borderId="52" xfId="45088" applyFont="true" applyBorder="true" applyAlignment="true">
      <alignment horizontal="center" vertical="center" wrapText="true"/>
    </xf>
    <xf numFmtId="0" fontId="150" fillId="3" borderId="53" xfId="45089" applyFont="true" applyBorder="true" applyAlignment="true">
      <alignment horizontal="center" vertical="center" wrapText="true"/>
    </xf>
    <xf numFmtId="0" fontId="150" fillId="3" borderId="1" xfId="45089" applyFont="true" applyBorder="true" applyAlignment="true">
      <alignment horizontal="center" vertical="center" wrapText="true"/>
    </xf>
    <xf numFmtId="0" fontId="150" fillId="3" borderId="81" xfId="45088" applyFont="true" applyBorder="true" applyAlignment="true">
      <alignment horizontal="center" vertical="center" wrapText="true"/>
    </xf>
    <xf numFmtId="0" fontId="150" fillId="3" borderId="82" xfId="45089" applyFont="true" applyBorder="true" applyAlignment="true">
      <alignment horizontal="center" vertical="center" wrapText="true"/>
    </xf>
    <xf numFmtId="0" fontId="23" fillId="15" borderId="10" xfId="19344" applyFill="true" applyAlignment="true">
      <alignment vertical="top" wrapText="true"/>
    </xf>
    <xf numFmtId="0" fontId="69" fillId="15" borderId="10" xfId="19344" applyFont="true" applyFill="true"/>
    <xf numFmtId="0" fontId="69" fillId="3" borderId="10" xfId="19344" applyFont="true"/>
    <xf numFmtId="0" fontId="176" fillId="3" borderId="10" xfId="45121" applyFont="true" applyAlignment="true">
      <alignment horizontal="center" vertical="center" wrapText="true"/>
    </xf>
    <xf numFmtId="0" fontId="176" fillId="3" borderId="10" xfId="45122" applyFont="true" applyAlignment="true">
      <alignment horizontal="center" vertical="center" wrapText="true"/>
    </xf>
    <xf numFmtId="0" fontId="176" fillId="3" borderId="10" xfId="45123" applyFont="true" applyAlignment="true">
      <alignment horizontal="center"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5" xfId="40083" applyFont="true" applyBorder="true" applyAlignment="true">
      <alignment horizontal="center" vertical="center"/>
    </xf>
    <xf numFmtId="0" fontId="150" fillId="3" borderId="10" xfId="44987" applyFont="true" applyBorder="true" applyAlignment="true">
      <alignment horizontal="center" vertical="center" wrapText="true"/>
    </xf>
    <xf numFmtId="0" fontId="150" fillId="3" borderId="52" xfId="44986" applyFont="true" applyBorder="true" applyAlignment="true">
      <alignment horizontal="center" vertical="center" wrapText="true"/>
    </xf>
    <xf numFmtId="0" fontId="150" fillId="3" borderId="53" xfId="44987" applyFont="true" applyBorder="true" applyAlignment="true">
      <alignment horizontal="center" vertical="center" wrapText="true"/>
    </xf>
    <xf numFmtId="0" fontId="150" fillId="3" borderId="3" xfId="44987" applyFont="true" applyBorder="true" applyAlignment="true">
      <alignment horizontal="center" vertical="center" wrapText="true"/>
    </xf>
    <xf numFmtId="0" fontId="150" fillId="26" borderId="100" xfId="44975" applyFont="true" applyFill="true" applyBorder="true" applyAlignment="true">
      <alignment horizontal="left" vertical="center" wrapText="true"/>
    </xf>
    <xf numFmtId="0" fontId="150" fillId="26" borderId="99" xfId="44975"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5" xfId="40023" applyFont="true" applyBorder="true" applyAlignment="true">
      <alignment horizontal="center" vertical="center"/>
    </xf>
    <xf numFmtId="0" fontId="150" fillId="3" borderId="10" xfId="44961" applyFont="true" applyBorder="true" applyAlignment="true">
      <alignment horizontal="center" vertical="center" wrapText="true"/>
    </xf>
    <xf numFmtId="0" fontId="150" fillId="3" borderId="52" xfId="44960" applyFont="true" applyBorder="true" applyAlignment="true">
      <alignment horizontal="center" vertical="center" wrapText="true"/>
    </xf>
    <xf numFmtId="0" fontId="150" fillId="3" borderId="53" xfId="44961" applyFont="true" applyBorder="true" applyAlignment="true">
      <alignment horizontal="center" vertical="center" wrapText="true"/>
    </xf>
    <xf numFmtId="0" fontId="150" fillId="3" borderId="3" xfId="44961" applyFont="true" applyBorder="true" applyAlignment="true">
      <alignment horizontal="center" vertical="center" wrapText="true"/>
    </xf>
    <xf numFmtId="0" fontId="150" fillId="26" borderId="99" xfId="40235" applyFont="true" applyFill="true" applyBorder="true" applyAlignment="true">
      <alignment horizontal="left" vertical="center" wrapText="true"/>
    </xf>
    <xf numFmtId="0" fontId="150" fillId="3" borderId="1" xfId="45017" applyFont="true" applyBorder="true" applyAlignment="true">
      <alignment horizontal="center" vertical="center" wrapText="true"/>
    </xf>
    <xf numFmtId="0" fontId="150" fillId="3" borderId="81" xfId="45016" applyFont="true" applyBorder="true" applyAlignment="true">
      <alignment horizontal="center" vertical="center" wrapText="true"/>
    </xf>
    <xf numFmtId="0" fontId="150" fillId="3" borderId="82" xfId="45017" applyFont="true" applyBorder="true" applyAlignment="true">
      <alignment horizontal="center" vertical="center" wrapText="true"/>
    </xf>
    <xf numFmtId="0" fontId="150" fillId="26" borderId="100" xfId="45025" applyFont="true" applyFill="true" applyBorder="true" applyAlignment="true">
      <alignment horizontal="left" vertical="center" wrapText="true"/>
    </xf>
    <xf numFmtId="0" fontId="150" fillId="26" borderId="99" xfId="45031" applyFont="true" applyFill="true" applyBorder="true" applyAlignment="true">
      <alignment horizontal="left" vertical="center" wrapText="true"/>
    </xf>
    <xf numFmtId="0" fontId="150" fillId="26" borderId="103" xfId="45037" applyFont="true" applyFill="true" applyBorder="true" applyAlignment="true">
      <alignment horizontal="left" vertical="center" wrapText="true"/>
    </xf>
    <xf numFmtId="170" fontId="155" fillId="2" borderId="101" xfId="19344" applyNumberFormat="true" applyFont="true" applyFill="true" applyBorder="true" applyAlignment="true">
      <alignment vertical="center" wrapText="true"/>
    </xf>
    <xf numFmtId="0" fontId="156" fillId="2" borderId="10" xfId="19344" applyFont="true" applyFill="true" applyAlignment="true">
      <alignment vertical="center" wrapText="true"/>
    </xf>
    <xf numFmtId="0" fontId="156" fillId="2" borderId="8" xfId="19344" applyFont="true" applyFill="true" applyBorder="true" applyAlignment="true">
      <alignment vertical="center" wrapText="true"/>
    </xf>
    <xf numFmtId="0" fontId="150" fillId="3" borderId="1" xfId="40141" applyFont="true" applyBorder="true" applyAlignment="true">
      <alignment horizontal="center" vertical="center"/>
    </xf>
    <xf numFmtId="0" fontId="150" fillId="3" borderId="81" xfId="40142" applyFont="true" applyBorder="true" applyAlignment="true">
      <alignment horizontal="center" vertical="center"/>
    </xf>
    <xf numFmtId="0" fontId="150" fillId="3" borderId="88" xfId="40143" applyFont="true" applyBorder="true" applyAlignment="true">
      <alignment horizontal="center" vertical="center"/>
    </xf>
    <xf numFmtId="0" fontId="150" fillId="3" borderId="10" xfId="45017" applyFont="true" applyBorder="true" applyAlignment="true">
      <alignment horizontal="center" vertical="center" wrapText="true"/>
    </xf>
    <xf numFmtId="0" fontId="150" fillId="3" borderId="52" xfId="45016" applyFont="true" applyBorder="true" applyAlignment="true">
      <alignment horizontal="center" vertical="center" wrapText="true"/>
    </xf>
    <xf numFmtId="0" fontId="150" fillId="3" borderId="53" xfId="45017" applyFont="true" applyBorder="true" applyAlignment="true">
      <alignment horizontal="center" vertical="center" wrapText="true"/>
    </xf>
    <xf numFmtId="0" fontId="150" fillId="26" borderId="100" xfId="44995" applyFont="true" applyFill="true" applyBorder="true" applyAlignment="true">
      <alignment horizontal="left" vertical="center" wrapText="true"/>
    </xf>
    <xf numFmtId="0" fontId="150" fillId="26" borderId="99" xfId="45001"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26" borderId="99" xfId="40055" applyFont="true" applyFill="true" applyBorder="true" applyAlignment="true">
      <alignment horizontal="left" vertical="center" wrapText="true"/>
    </xf>
    <xf numFmtId="0" fontId="150" fillId="26" borderId="103"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3" borderId="1" xfId="44931" applyFont="true" applyBorder="true" applyAlignment="true">
      <alignment horizontal="center" vertical="center" wrapText="true"/>
    </xf>
    <xf numFmtId="0" fontId="150" fillId="3" borderId="81" xfId="44930" applyFont="true" applyBorder="true" applyAlignment="true">
      <alignment horizontal="center" vertical="center" wrapText="true"/>
    </xf>
    <xf numFmtId="0" fontId="150" fillId="3" borderId="82" xfId="44931" applyFont="true" applyBorder="true" applyAlignment="true">
      <alignment horizontal="center" vertical="center" wrapText="true"/>
    </xf>
    <xf numFmtId="0" fontId="150" fillId="26" borderId="100" xfId="44939" applyFont="true" applyFill="true" applyBorder="true" applyAlignment="true">
      <alignment horizontal="left" vertical="center" wrapText="true"/>
    </xf>
    <xf numFmtId="0" fontId="150" fillId="26" borderId="99" xfId="44945" applyFont="true" applyFill="true" applyBorder="true" applyAlignment="true">
      <alignment horizontal="left" vertical="center" wrapText="true"/>
    </xf>
    <xf numFmtId="0" fontId="150" fillId="26" borderId="103" xfId="44951"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1" xfId="39962" applyFont="true" applyBorder="true" applyAlignment="true">
      <alignment horizontal="center" vertical="center"/>
    </xf>
    <xf numFmtId="0" fontId="150" fillId="3" borderId="88" xfId="39963" applyFont="true" applyBorder="true" applyAlignment="true">
      <alignment horizontal="center" vertical="center"/>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99"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1" xfId="39968" applyFont="true" applyBorder="true" applyAlignment="true">
      <alignment horizontal="center" vertical="center" wrapText="true"/>
    </xf>
    <xf numFmtId="0" fontId="150" fillId="3" borderId="88"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82"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1" xfId="40028" applyFont="true" applyBorder="true" applyAlignment="true">
      <alignment horizontal="center" vertical="center" wrapText="true"/>
    </xf>
    <xf numFmtId="0" fontId="150" fillId="3" borderId="88"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2"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5"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1" xfId="40148" applyFont="true" applyBorder="true" applyAlignment="true">
      <alignment horizontal="center" vertical="center" wrapText="true"/>
    </xf>
    <xf numFmtId="0" fontId="150" fillId="3" borderId="88"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3" borderId="82"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1" xfId="40208" applyFont="true" applyBorder="true" applyAlignment="true">
      <alignment horizontal="center" vertical="center" wrapText="true"/>
    </xf>
    <xf numFmtId="0" fontId="150" fillId="3" borderId="88"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2"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9" xfId="45061" applyFont="true" applyFill="true" applyBorder="true" applyAlignment="true">
      <alignment horizontal="left" vertical="center" wrapText="true"/>
    </xf>
    <xf numFmtId="0" fontId="150" fillId="26" borderId="60" xfId="45067"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1" xfId="40268" applyFont="true" applyBorder="true" applyAlignment="true">
      <alignment horizontal="center" vertical="center" wrapText="true"/>
    </xf>
    <xf numFmtId="0" fontId="150" fillId="3" borderId="88"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2" xfId="40269" applyFont="true" applyBorder="true" applyAlignment="true">
      <alignment horizontal="center"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1" xfId="40328" applyFont="true" applyBorder="true" applyAlignment="true">
      <alignment horizontal="center" vertical="center" wrapText="true"/>
    </xf>
    <xf numFmtId="0" fontId="150" fillId="3" borderId="88"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2"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50" fillId="3" borderId="1" xfId="40395" applyFont="true" applyBorder="true" applyAlignment="true">
      <alignment horizontal="center" vertical="center" wrapText="true"/>
    </xf>
    <xf numFmtId="0" fontId="150" fillId="3" borderId="81" xfId="40396" applyFont="true" applyBorder="true" applyAlignment="true">
      <alignment horizontal="center" vertical="center" wrapText="true"/>
    </xf>
    <xf numFmtId="0" fontId="150" fillId="3" borderId="88" xfId="40397"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7" applyFont="true" applyBorder="true" applyAlignment="true">
      <alignment horizontal="center" vertical="center" wrapText="true"/>
    </xf>
    <xf numFmtId="0" fontId="150" fillId="3" borderId="10" xfId="45459" applyFont="true" applyAlignment="true">
      <alignment horizontal="right" vertical="top" wrapText="true"/>
    </xf>
    <xf numFmtId="0" fontId="150" fillId="3" borderId="10" xfId="45461" applyFont="true" applyAlignment="true">
      <alignment horizontal="right" vertical="top" wrapText="true"/>
    </xf>
    <xf numFmtId="0" fontId="150" fillId="26" borderId="10" xfId="45448" applyFont="true" applyFill="true" applyAlignment="true">
      <alignment horizontal="right" vertical="top" wrapText="true"/>
    </xf>
    <xf numFmtId="0" fontId="150" fillId="26" borderId="10" xfId="45452" applyFont="true" applyFill="true" applyAlignment="true">
      <alignment horizontal="right" vertical="top" wrapText="true"/>
    </xf>
    <xf numFmtId="0" fontId="176" fillId="3" borderId="10" xfId="45391" applyFont="true" applyAlignment="true">
      <alignment horizontal="right" vertical="top" wrapText="true"/>
    </xf>
    <xf numFmtId="0" fontId="176" fillId="3" borderId="10" xfId="45392" applyFont="true" applyAlignment="true">
      <alignment horizontal="right" vertical="top" wrapText="true"/>
    </xf>
    <xf numFmtId="0" fontId="150" fillId="26" borderId="10" xfId="45414" applyFont="true" applyFill="true" applyAlignment="true">
      <alignment horizontal="right" vertical="top" wrapText="true"/>
    </xf>
    <xf numFmtId="0" fontId="150" fillId="26" borderId="10" xfId="45416" applyFont="true" applyFill="true" applyAlignment="true">
      <alignment horizontal="right" vertical="top" wrapText="true"/>
    </xf>
    <xf numFmtId="0" fontId="150" fillId="26" borderId="10" xfId="45407" applyFont="true" applyFill="true" applyAlignment="true">
      <alignment horizontal="right" vertical="top" wrapText="true"/>
    </xf>
    <xf numFmtId="0" fontId="150" fillId="26" borderId="10" xfId="45409" applyFont="true" applyFill="true" applyAlignment="true">
      <alignment horizontal="right" vertical="top" wrapText="true"/>
    </xf>
    <xf numFmtId="0" fontId="150" fillId="3" borderId="10" xfId="45456" applyFont="true" applyAlignment="true">
      <alignment horizontal="right" vertical="top" wrapText="true"/>
    </xf>
    <xf numFmtId="0" fontId="150" fillId="26" borderId="10" xfId="45430" applyFont="true" applyFill="true" applyAlignment="true">
      <alignment horizontal="right" vertical="top" wrapText="true"/>
    </xf>
    <xf numFmtId="0" fontId="176" fillId="3" borderId="10" xfId="45390" applyFont="true" applyAlignment="true">
      <alignment horizontal="right" vertical="top" wrapText="true"/>
    </xf>
    <xf numFmtId="0" fontId="150" fillId="26" borderId="10" xfId="45411" applyFont="true" applyFill="true" applyAlignment="true">
      <alignment horizontal="right" vertical="top" wrapText="true"/>
    </xf>
    <xf numFmtId="0" fontId="150" fillId="26" borderId="10" xfId="45405" applyFont="true" applyFill="true" applyAlignment="true">
      <alignment horizontal="right" vertical="top" wrapText="true"/>
    </xf>
    <xf numFmtId="0" fontId="150" fillId="26" borderId="10" xfId="45401" applyFont="true" applyFill="true" applyAlignment="true">
      <alignment horizontal="right" vertical="top" wrapText="true"/>
    </xf>
    <xf numFmtId="0" fontId="150" fillId="26" borderId="10" xfId="45403" applyFont="true" applyFill="true" applyAlignment="true">
      <alignment horizontal="right" vertical="top" wrapText="true"/>
    </xf>
    <xf numFmtId="0" fontId="150" fillId="3" borderId="10" xfId="45434" applyFont="true" applyAlignment="true">
      <alignment horizontal="right" vertical="top" wrapText="true"/>
    </xf>
    <xf numFmtId="0" fontId="150" fillId="3" borderId="10" xfId="45435" applyFont="true" applyAlignment="true">
      <alignment horizontal="right" vertical="top" wrapText="true"/>
    </xf>
    <xf numFmtId="0" fontId="150" fillId="3" borderId="52" xfId="45436" applyFont="true" applyBorder="true" applyAlignment="true">
      <alignment horizontal="right" vertical="top" wrapText="true"/>
    </xf>
    <xf numFmtId="0" fontId="150" fillId="3" borderId="53" xfId="45437" applyFont="true" applyBorder="true" applyAlignment="true">
      <alignment horizontal="right" vertical="top" wrapText="true"/>
    </xf>
    <xf numFmtId="0" fontId="150" fillId="3" borderId="10" xfId="45438" applyFont="true" applyAlignment="true">
      <alignment horizontal="right" vertical="top" wrapText="true"/>
    </xf>
    <xf numFmtId="0" fontId="150" fillId="3" borderId="10" xfId="45439" applyFont="true" applyAlignment="true">
      <alignment horizontal="right" vertical="top" wrapText="true"/>
    </xf>
    <xf numFmtId="0" fontId="150" fillId="3" borderId="52" xfId="45440" applyFont="true" applyBorder="true" applyAlignment="true">
      <alignment horizontal="right" vertical="top" wrapText="true"/>
    </xf>
    <xf numFmtId="0" fontId="150" fillId="3" borderId="53" xfId="45441" applyFont="true" applyBorder="true" applyAlignment="true">
      <alignment horizontal="right" vertical="top" wrapText="true"/>
    </xf>
    <xf numFmtId="0" fontId="150" fillId="26" borderId="10" xfId="45399" applyFont="true" applyFill="true" applyAlignment="true">
      <alignment horizontal="right" vertical="top" wrapText="true"/>
    </xf>
    <xf numFmtId="0" fontId="150" fillId="3" borderId="10" xfId="45423" applyFont="true" applyAlignment="true">
      <alignment horizontal="right" vertical="top" wrapText="true"/>
    </xf>
    <xf numFmtId="0" fontId="150" fillId="3" borderId="10" xfId="45424" applyFont="true" applyAlignment="true">
      <alignment horizontal="right" vertical="top" wrapText="true"/>
    </xf>
    <xf numFmtId="0" fontId="150" fillId="3" borderId="52" xfId="45425" applyFont="true" applyBorder="true" applyAlignment="true">
      <alignment horizontal="right" vertical="top" wrapText="true"/>
    </xf>
    <xf numFmtId="0" fontId="150" fillId="3" borderId="53" xfId="45426" applyFont="true" applyBorder="true" applyAlignment="true">
      <alignment horizontal="right" vertical="top" wrapText="true"/>
    </xf>
    <xf numFmtId="0" fontId="150" fillId="26" borderId="59" xfId="45381" applyFont="true" applyFill="true" applyBorder="true" applyAlignment="true">
      <alignment horizontal="left" vertical="top" wrapText="true"/>
    </xf>
    <xf numFmtId="0" fontId="150" fillId="26" borderId="60" xfId="45384" applyFont="true" applyFill="true" applyBorder="true" applyAlignment="true">
      <alignment horizontal="left" vertical="top" wrapText="true"/>
    </xf>
    <xf numFmtId="0" fontId="149" fillId="3" borderId="10" xfId="45387" applyFont="true" applyAlignment="true">
      <alignment horizontal="left" vertical="top" wrapText="true"/>
    </xf>
    <xf numFmtId="0" fontId="149" fillId="3" borderId="10" xfId="45388" applyFont="true" applyAlignment="true">
      <alignment horizontal="left" vertical="top" wrapText="true"/>
    </xf>
    <xf numFmtId="0" fontId="149" fillId="3" borderId="10" xfId="45389" applyFont="true" applyAlignment="true">
      <alignment horizontal="left" vertical="top" wrapText="true"/>
    </xf>
    <xf numFmtId="0" fontId="150" fillId="26" borderId="100" xfId="45366" applyFont="true" applyFill="true" applyBorder="true" applyAlignment="true">
      <alignment horizontal="left" vertical="center" wrapText="true"/>
    </xf>
    <xf numFmtId="0" fontId="150" fillId="26" borderId="99" xfId="45368" applyFont="true" applyFill="true" applyBorder="true" applyAlignment="true">
      <alignment horizontal="left" vertical="center" wrapText="true"/>
    </xf>
    <xf numFmtId="0" fontId="150" fillId="26" borderId="103" xfId="45370" applyFont="true" applyFill="true" applyBorder="true" applyAlignment="true">
      <alignment horizontal="left" vertical="center" wrapText="true"/>
    </xf>
    <xf numFmtId="0" fontId="176" fillId="3" borderId="10" xfId="45390" applyFont="true" applyAlignment="true">
      <alignment horizontal="center" vertical="center" wrapText="true"/>
    </xf>
    <xf numFmtId="0" fontId="176" fillId="3" borderId="10" xfId="45391" applyFont="true" applyAlignment="true">
      <alignment horizontal="center" vertical="center" wrapText="true"/>
    </xf>
    <xf numFmtId="0" fontId="176" fillId="3" borderId="10" xfId="45392" applyFont="true" applyAlignment="true">
      <alignment horizontal="center" vertical="center" wrapText="true"/>
    </xf>
    <xf numFmtId="0" fontId="150" fillId="26" borderId="99" xfId="45330" applyFont="true" applyFill="true" applyBorder="true" applyAlignment="true">
      <alignment horizontal="left" vertical="center" wrapText="true"/>
    </xf>
    <xf numFmtId="0" fontId="150" fillId="26" borderId="103" xfId="45330" applyFont="true" applyFill="true" applyBorder="true" applyAlignment="true">
      <alignment horizontal="left" vertical="center" wrapText="true"/>
    </xf>
    <xf numFmtId="0" fontId="150" fillId="3" borderId="10" xfId="45316" applyFont="true" applyBorder="true" applyAlignment="true">
      <alignment horizontal="center" vertical="center" wrapText="true"/>
    </xf>
    <xf numFmtId="0" fontId="150" fillId="3" borderId="52" xfId="45315" applyFont="true" applyBorder="true" applyAlignment="true">
      <alignment horizontal="center" vertical="center" wrapText="true"/>
    </xf>
    <xf numFmtId="0" fontId="150" fillId="3" borderId="53" xfId="45316" applyFont="true" applyBorder="true" applyAlignment="true">
      <alignment horizontal="center" vertical="center" wrapText="true"/>
    </xf>
    <xf numFmtId="0" fontId="150" fillId="3" borderId="10" xfId="45358" applyFont="true" applyBorder="true" applyAlignment="true">
      <alignment horizontal="center" vertical="center" wrapText="true"/>
    </xf>
    <xf numFmtId="0" fontId="150" fillId="3" borderId="52" xfId="45357" applyFont="true" applyBorder="true" applyAlignment="true">
      <alignment horizontal="center" vertical="center" wrapText="true"/>
    </xf>
    <xf numFmtId="0" fontId="150" fillId="3" borderId="53" xfId="45358" applyFont="true" applyBorder="true" applyAlignment="true">
      <alignment horizontal="center" vertical="center" wrapText="true"/>
    </xf>
    <xf numFmtId="0" fontId="150" fillId="3" borderId="1" xfId="45358" applyFont="true" applyBorder="true" applyAlignment="true">
      <alignment horizontal="center" vertical="center" wrapText="true"/>
    </xf>
    <xf numFmtId="0" fontId="150" fillId="3" borderId="81" xfId="45357" applyFont="true" applyBorder="true" applyAlignment="true">
      <alignment horizontal="center" vertical="center" wrapText="true"/>
    </xf>
    <xf numFmtId="0" fontId="150" fillId="3" borderId="82" xfId="45358" applyFont="true" applyBorder="true" applyAlignment="true">
      <alignment horizontal="center" vertical="center" wrapText="true"/>
    </xf>
    <xf numFmtId="0" fontId="176" fillId="3" borderId="10" xfId="45372" applyFont="true" applyAlignment="true">
      <alignment horizontal="center" vertical="center" wrapText="true"/>
    </xf>
    <xf numFmtId="0" fontId="176" fillId="3" borderId="10" xfId="45373" applyFont="true" applyAlignment="true">
      <alignment horizontal="center" vertical="center" wrapText="true"/>
    </xf>
    <xf numFmtId="0" fontId="176" fillId="3" borderId="10" xfId="45374" applyFont="true" applyAlignment="true">
      <alignment horizontal="center" vertical="center" wrapText="true"/>
    </xf>
    <xf numFmtId="0" fontId="177" fillId="3" borderId="57" xfId="45375" applyFont="true" applyBorder="true" applyAlignment="true">
      <alignment horizontal="left" wrapText="true"/>
    </xf>
    <xf numFmtId="0" fontId="177" fillId="3" borderId="57" xfId="45376" applyFont="true" applyBorder="true" applyAlignment="true">
      <alignment horizontal="left" wrapText="true"/>
    </xf>
    <xf numFmtId="0" fontId="150" fillId="3" borderId="10" xfId="45286" applyFont="true" applyBorder="true" applyAlignment="true">
      <alignment horizontal="center" vertical="center" wrapText="true"/>
    </xf>
    <xf numFmtId="0" fontId="150" fillId="3" borderId="52" xfId="45285" applyFont="true" applyBorder="true" applyAlignment="true">
      <alignment horizontal="center" vertical="center" wrapText="true"/>
    </xf>
    <xf numFmtId="0" fontId="150" fillId="3" borderId="53" xfId="45286" applyFont="true" applyBorder="true" applyAlignment="true">
      <alignment horizontal="center" vertical="center" wrapText="true"/>
    </xf>
    <xf numFmtId="0" fontId="150" fillId="26" borderId="100" xfId="45264" applyFont="true" applyFill="true" applyBorder="true" applyAlignment="true">
      <alignment horizontal="left" vertical="center" wrapText="true"/>
    </xf>
    <xf numFmtId="0" fontId="150" fillId="26" borderId="99" xfId="45270" applyFont="true" applyFill="true" applyBorder="true" applyAlignment="true">
      <alignment horizontal="left" vertical="center" wrapText="true"/>
    </xf>
    <xf numFmtId="0" fontId="150" fillId="3" borderId="3" xfId="45316" applyFont="true" applyBorder="true" applyAlignment="true">
      <alignment horizontal="center" vertical="center" wrapText="true"/>
    </xf>
    <xf numFmtId="0" fontId="150" fillId="26" borderId="100" xfId="45324" applyFont="true" applyFill="true" applyBorder="true" applyAlignment="true">
      <alignment horizontal="left" vertical="center" wrapText="true"/>
    </xf>
    <xf numFmtId="0" fontId="150" fillId="3" borderId="1" xfId="45286" applyFont="true" applyBorder="true" applyAlignment="true">
      <alignment horizontal="center" vertical="center" wrapText="true"/>
    </xf>
    <xf numFmtId="0" fontId="150" fillId="3" borderId="81" xfId="45285" applyFont="true" applyBorder="true" applyAlignment="true">
      <alignment horizontal="center" vertical="center" wrapText="true"/>
    </xf>
    <xf numFmtId="0" fontId="150" fillId="3" borderId="82" xfId="45286" applyFont="true" applyBorder="true" applyAlignment="true">
      <alignment horizontal="center" vertical="center" wrapText="true"/>
    </xf>
    <xf numFmtId="0" fontId="150" fillId="26" borderId="100" xfId="45294" applyFont="true" applyFill="true" applyBorder="true" applyAlignment="true">
      <alignment horizontal="left" vertical="center" wrapText="true"/>
    </xf>
    <xf numFmtId="0" fontId="150" fillId="26" borderId="99" xfId="45300" applyFont="true" applyFill="true" applyBorder="true" applyAlignment="true">
      <alignment horizontal="left" vertical="center" wrapText="true"/>
    </xf>
    <xf numFmtId="0" fontId="150" fillId="26" borderId="103" xfId="45306" applyFont="true" applyFill="true" applyBorder="true" applyAlignment="true">
      <alignment horizontal="left" vertical="center" wrapText="true"/>
    </xf>
    <xf numFmtId="0" fontId="150" fillId="3" borderId="10" xfId="45256" applyFont="true" applyBorder="true" applyAlignment="true">
      <alignment horizontal="center" vertical="center" wrapText="true"/>
    </xf>
    <xf numFmtId="0" fontId="150" fillId="3" borderId="52" xfId="45255" applyFont="true" applyBorder="true" applyAlignment="true">
      <alignment horizontal="center" vertical="center" wrapText="true"/>
    </xf>
    <xf numFmtId="0" fontId="150" fillId="3" borderId="53" xfId="45256" applyFont="true" applyBorder="true" applyAlignment="true">
      <alignment horizontal="center" vertical="center" wrapText="true"/>
    </xf>
    <xf numFmtId="0" fontId="150" fillId="3" borderId="3" xfId="45256" applyFont="true" applyBorder="true" applyAlignment="true">
      <alignment horizontal="center" vertical="center" wrapText="true"/>
    </xf>
    <xf numFmtId="0" fontId="150" fillId="26" borderId="100" xfId="45244" applyFont="true" applyFill="true" applyBorder="true" applyAlignment="true">
      <alignment horizontal="left" vertical="center" wrapText="true"/>
    </xf>
    <xf numFmtId="0" fontId="150" fillId="26" borderId="99" xfId="45244" applyFont="true" applyFill="true" applyBorder="true" applyAlignment="true">
      <alignment horizontal="left" vertical="center" wrapText="true"/>
    </xf>
    <xf numFmtId="0" fontId="150" fillId="3" borderId="10" xfId="45200" applyFont="true" applyBorder="true" applyAlignment="true">
      <alignment horizontal="center" vertical="center" wrapText="true"/>
    </xf>
    <xf numFmtId="0" fontId="150" fillId="3" borderId="52" xfId="45199" applyFont="true" applyBorder="true" applyAlignment="true">
      <alignment horizontal="center" vertical="center" wrapText="true"/>
    </xf>
    <xf numFmtId="0" fontId="150" fillId="3" borderId="53" xfId="45200" applyFont="true" applyBorder="true" applyAlignment="true">
      <alignment horizontal="center" vertical="center" wrapText="true"/>
    </xf>
    <xf numFmtId="0" fontId="150" fillId="3" borderId="10" xfId="45230" applyFont="true" applyBorder="true" applyAlignment="true">
      <alignment horizontal="center" vertical="center" wrapText="true"/>
    </xf>
    <xf numFmtId="0" fontId="150" fillId="3" borderId="52" xfId="45229" applyFont="true" applyBorder="true" applyAlignment="true">
      <alignment horizontal="center" vertical="center" wrapText="true"/>
    </xf>
    <xf numFmtId="0" fontId="150" fillId="3" borderId="53" xfId="45230" applyFont="true" applyBorder="true" applyAlignment="true">
      <alignment horizontal="center" vertical="center" wrapText="true"/>
    </xf>
    <xf numFmtId="0" fontId="150" fillId="3" borderId="3" xfId="45230" applyFont="true" applyBorder="true" applyAlignment="true">
      <alignment horizontal="center" vertical="center" wrapText="true"/>
    </xf>
    <xf numFmtId="0" fontId="150" fillId="3" borderId="1" xfId="45200" applyFont="true" applyBorder="true" applyAlignment="true">
      <alignment horizontal="center" vertical="center" wrapText="true"/>
    </xf>
    <xf numFmtId="0" fontId="150" fillId="3" borderId="81" xfId="45199" applyFont="true" applyBorder="true" applyAlignment="true">
      <alignment horizontal="center" vertical="center" wrapText="true"/>
    </xf>
    <xf numFmtId="0" fontId="150" fillId="3" borderId="82" xfId="45200" applyFont="true" applyBorder="true" applyAlignment="true">
      <alignment horizontal="center" vertical="center" wrapText="true"/>
    </xf>
    <xf numFmtId="0" fontId="150" fillId="26" borderId="100" xfId="45208" applyFont="true" applyFill="true" applyBorder="true" applyAlignment="true">
      <alignment horizontal="left" vertical="center" wrapText="true"/>
    </xf>
    <xf numFmtId="0" fontId="150" fillId="26" borderId="99" xfId="45214" applyFont="true" applyFill="true" applyBorder="true" applyAlignment="true">
      <alignment horizontal="left" vertical="center" wrapText="true"/>
    </xf>
    <xf numFmtId="0" fontId="150" fillId="26" borderId="103" xfId="45220" applyFont="true" applyFill="true" applyBorder="true" applyAlignment="true">
      <alignment horizontal="left" vertical="center" wrapText="true"/>
    </xf>
    <xf numFmtId="0" fontId="150" fillId="26" borderId="59" xfId="45330" applyFont="true" applyFill="true" applyBorder="true" applyAlignment="true">
      <alignment horizontal="left" vertical="center" wrapText="true"/>
    </xf>
    <xf numFmtId="0" fontId="150" fillId="26" borderId="60" xfId="45336" applyFont="true" applyFill="true" applyBorder="true" applyAlignment="true">
      <alignment horizontal="left" vertical="center" wrapText="true"/>
    </xf>
  </cellXfs>
  <cellStyles count="45465">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1931903273" xfId="45390" xr:uid="{40470FDE-CA6A-4250-82FE-2F9EE4424E29}"/>
    <cellStyle name="style1491931903588" xfId="45423" xr:uid="{FA53EF9A-FFC5-4FF0-94E4-B43EDCE8BECD}"/>
    <cellStyle name="style1491931903912" xfId="45393" xr:uid="{F5632487-16BD-48B8-A8AE-3A100719E823}"/>
    <cellStyle name="style1491931904205" xfId="45396" xr:uid="{A9AD9BEA-66D2-4EF1-9021-60D17C7421A0}"/>
    <cellStyle name="style1491931904307" xfId="45399" xr:uid="{F8CCC1A0-C2A2-47FA-804B-BAF1CF519B73}"/>
    <cellStyle name="style1491931904544" xfId="45405" xr:uid="{36093D27-8D5E-40F8-9CEA-20441EA555DF}"/>
    <cellStyle name="style1491931904706" xfId="45411" xr:uid="{C44A10B9-C73E-498F-A068-22CB94CA5745}"/>
    <cellStyle name="style1491931904894" xfId="45400" xr:uid="{845F89B3-DBCA-4B49-B6B5-E28A03B91A71}"/>
    <cellStyle name="style1491931904989" xfId="45406" xr:uid="{A6DFA210-AFDA-4AF1-8CD3-8289C95FD3D8}"/>
    <cellStyle name="style1491931905099" xfId="45412" xr:uid="{A8AC735F-AC49-4B5E-8875-CFAA43BEF7E1}"/>
    <cellStyle name="style1491931905197" xfId="45456" xr:uid="{509F427A-F507-42FB-86AB-C5B9118E598E}"/>
    <cellStyle name="style1491931905327" xfId="45413" xr:uid="{E6884778-CABA-4136-B385-F50F73589381}"/>
    <cellStyle name="style1491931905458" xfId="45418" xr:uid="{3F922F67-1B1D-4F58-877D-7FDC4BE6F742}"/>
    <cellStyle name="style1491931905874" xfId="45425" xr:uid="{0CC21ADD-1680-403D-8D31-8DED934BABA1}"/>
    <cellStyle name="style1491931906013" xfId="45426" xr:uid="{9CCE7838-9D33-4EAF-8871-199D7582E57B}"/>
    <cellStyle name="style1491931906151" xfId="45424" xr:uid="{41C311FF-2273-4162-B1C5-C8CCFB6CEAB0}"/>
    <cellStyle name="style1491931906279" xfId="45427" xr:uid="{765388D5-16EA-4B97-8D64-9E7423752E5C}"/>
    <cellStyle name="style1491931906421" xfId="45428" xr:uid="{405E8008-DABD-465C-9701-AE7415B77F00}"/>
    <cellStyle name="style1491931906556" xfId="45429" xr:uid="{924E3856-4024-4F80-BA96-F5A9A7628686}"/>
    <cellStyle name="style1491931906856" xfId="45430" xr:uid="{9E7EE47E-8320-4836-8B71-F31AAD1977EB}"/>
    <cellStyle name="style1491931906958" xfId="45431" xr:uid="{27CBE824-8270-4181-BA0D-C724CAC1296A}"/>
    <cellStyle name="style1491931907097" xfId="45432" xr:uid="{3FDC39BA-4CF0-40E3-ACB3-04D19394B554}"/>
    <cellStyle name="style1491931907247" xfId="45433" xr:uid="{B28C3BBE-A7F0-47BA-A9E1-7DE08FA4876C}"/>
    <cellStyle name="style1491931907446" xfId="45457" xr:uid="{4DDA3550-6C94-4FA1-8B4C-9C3DCBC14534}"/>
    <cellStyle name="style1491931907557" xfId="45458" xr:uid="{BAF635AA-67D0-4698-8842-C067FB8C4F77}"/>
    <cellStyle name="style1491931955154" xfId="45391" xr:uid="{7FB3FAE1-2EAE-4303-9727-87F2CB1456C0}"/>
    <cellStyle name="style1491931955283" xfId="45434" xr:uid="{DF312DB2-89D9-45FE-BC38-173B6EBE518A}"/>
    <cellStyle name="style1491931955556" xfId="45394" xr:uid="{DD023823-C765-4C32-88EF-1C67EFE210FD}"/>
    <cellStyle name="style1491931955855" xfId="45397" xr:uid="{CF581138-7F5F-4F5F-9EB5-7F4FB24EC2C7}"/>
    <cellStyle name="style1491931955981" xfId="45401" xr:uid="{5FC98813-7BEC-426E-AB97-0EA4699DDF0A}"/>
    <cellStyle name="style1491931956126" xfId="45407" xr:uid="{0AA9F74E-8E07-4A40-B8D1-78CA605F147C}"/>
    <cellStyle name="style1491931956296" xfId="45414" xr:uid="{25A7DA62-0EA3-40CA-8C35-BDA118951D1C}"/>
    <cellStyle name="style1491931956505" xfId="45402" xr:uid="{B0CBE365-1814-4B7F-A863-7680C5F83556}"/>
    <cellStyle name="style1491931956623" xfId="45408" xr:uid="{3464AEB4-1B17-4DAC-B06A-2443EECEDD82}"/>
    <cellStyle name="style1491931956779" xfId="45415" xr:uid="{034C8F07-959E-4674-9CCE-1FECFB9A959D}"/>
    <cellStyle name="style1491931956914" xfId="45459" xr:uid="{A7A096C2-0896-49A8-A7D2-07F28E7D2B2D}"/>
    <cellStyle name="style1491931957039" xfId="45419" xr:uid="{CD3F2B6E-CFA2-4398-8B6C-6836A596EBB7}"/>
    <cellStyle name="style1491931957190" xfId="45421" xr:uid="{5B1E1368-8AA8-45A6-A10C-9112374E21A4}"/>
    <cellStyle name="style1491931957641" xfId="45436" xr:uid="{0322750B-8DB0-4ADE-BAEE-1E3C3BDFC35E}"/>
    <cellStyle name="style1491931957788" xfId="45437" xr:uid="{92E9BE66-99EA-4F2C-9153-F00278BDB4C8}"/>
    <cellStyle name="style1491931957938" xfId="45435" xr:uid="{D28EC9C0-F56D-4F66-8CA4-0D24A4241E4A}"/>
    <cellStyle name="style1491931958050" xfId="45442" xr:uid="{4BE73F80-6537-4FF1-A681-F621AEF96B0D}"/>
    <cellStyle name="style1491931958172" xfId="45443" xr:uid="{90CE4CDC-D369-41C4-9FE5-3079A70CB28C}"/>
    <cellStyle name="style1491931958289" xfId="45444" xr:uid="{4053202A-A521-4CD9-8056-FF7530942F51}"/>
    <cellStyle name="style1491931958545" xfId="45448" xr:uid="{60E59CEF-BE6B-4821-BF6D-97B2D73FA9F0}"/>
    <cellStyle name="style1491931958648" xfId="45449" xr:uid="{65E65EBA-3886-45EC-BB0E-1DE66A76DC2B}"/>
    <cellStyle name="style1491931958772" xfId="45450" xr:uid="{879AC48C-DD01-4DA4-BA03-C8067EF4D0D8}"/>
    <cellStyle name="style1491931958904" xfId="45451" xr:uid="{77BE90BA-7048-42F0-BC59-E52403903C3E}"/>
    <cellStyle name="style1491931959087" xfId="45460" xr:uid="{BBAFC51C-C453-4232-BCBF-B59464631582}"/>
    <cellStyle name="style1491931959200" xfId="45463" xr:uid="{7CBC1EC3-AA76-4929-8F62-0783A318F2A2}"/>
    <cellStyle name="style1491932007486" xfId="45392" xr:uid="{21B11BB6-CDE2-458B-8592-5F942E4EE816}"/>
    <cellStyle name="style1491932007616" xfId="45438" xr:uid="{8413F4EC-1635-4FD1-A163-2E41096FD72E}"/>
    <cellStyle name="style1491932007855" xfId="45395" xr:uid="{24166B79-2798-40AB-BC9A-ED296BAC4875}"/>
    <cellStyle name="style1491932008086" xfId="45398" xr:uid="{5A7A9127-D96F-416C-B761-16ED98C1C50A}"/>
    <cellStyle name="style1491932008195" xfId="45403" xr:uid="{D6D54A1A-FAD2-465F-A287-9A2561177064}"/>
    <cellStyle name="style1491932008338" xfId="45409" xr:uid="{A39B6052-BBA5-4273-9142-12445C07066E}"/>
    <cellStyle name="style1491932008493" xfId="45416" xr:uid="{BCD077E1-E1B7-4BC1-9DF9-14AB90D39DE1}"/>
    <cellStyle name="style1491932008610" xfId="45404" xr:uid="{7F348486-BAC4-44F9-B7D2-28A90E33D89B}"/>
    <cellStyle name="style1491932008710" xfId="45410" xr:uid="{6FB3B228-B2CB-438F-A174-6E805B9195EF}"/>
    <cellStyle name="style1491932008897" xfId="45417" xr:uid="{36848B34-07E5-45AD-891A-3E486C5728D3}"/>
    <cellStyle name="style1491932009012" xfId="45461" xr:uid="{CA586064-5EA6-478A-9D63-BC7318273CBC}"/>
    <cellStyle name="style1491932009148" xfId="45420" xr:uid="{AD72ED90-2DFA-4D27-80B3-41DF6E02B6AE}"/>
    <cellStyle name="style1491932009293" xfId="45422" xr:uid="{0926CF9D-24F9-4057-9D8C-1A65DC954FD5}"/>
    <cellStyle name="style1491932009674" xfId="45440" xr:uid="{A45BCD28-1805-4971-ACC2-A565D0400F9D}"/>
    <cellStyle name="style1491932009804" xfId="45441" xr:uid="{3B6A2710-39F8-466C-978F-DE64A24C8BA1}"/>
    <cellStyle name="style1491932009921" xfId="45439" xr:uid="{8A2171FA-F7D0-4442-81BD-4601D6E22B99}"/>
    <cellStyle name="style1491932010044" xfId="45445" xr:uid="{CCE7175A-0693-44A3-917A-7625A44F30E1}"/>
    <cellStyle name="style1491932010173" xfId="45446" xr:uid="{7A5628B1-6950-4BF9-B8FB-8B7F2B9C9F82}"/>
    <cellStyle name="style1491932010300" xfId="45447" xr:uid="{78C4F0A2-7241-485C-83EF-148778D1E561}"/>
    <cellStyle name="style1491932010548" xfId="45452" xr:uid="{5A38089B-AFE6-48F7-92E7-CA793F30D810}"/>
    <cellStyle name="style1491932010654" xfId="45453" xr:uid="{55087B30-E49D-4126-9DBC-403A1AAC0ECE}"/>
    <cellStyle name="style1491932010801" xfId="45454" xr:uid="{085C879A-2050-46DA-A9C7-368AA5E40EF5}"/>
    <cellStyle name="style1491932010920" xfId="45455" xr:uid="{A44DE7E1-D111-457E-AB48-CFDDD42BB203}"/>
    <cellStyle name="style1491932011108" xfId="45462" xr:uid="{E0CB2C21-552C-4751-A27C-08942646670F}"/>
    <cellStyle name="style1491932011216" xfId="45464" xr:uid="{67DE2F3B-DF96-4059-BD95-8FA5FE9164C6}"/>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26201104978" xfId="45196" xr:uid="{64618AD6-3652-41CA-BF1A-29833228182A}"/>
    <cellStyle name="style1526201105128" xfId="45197" xr:uid="{BC3D2CA8-9292-47E8-B667-319FC89DD964}"/>
    <cellStyle name="style1526201105248" xfId="45202" xr:uid="{D6B62EA6-3212-4665-8272-A8068BF1CD8C}"/>
    <cellStyle name="style1526201105362" xfId="45203" xr:uid="{01F9E245-D817-49D2-B402-3D18B9BEDA17}"/>
    <cellStyle name="style1526201105611" xfId="45199" xr:uid="{E4276132-0C55-4880-ABA1-4547657DA3F0}"/>
    <cellStyle name="style1526201105721" xfId="45200" xr:uid="{DA6810FC-EF5B-4C21-AC13-A325D148BD30}"/>
    <cellStyle name="style1526201105834" xfId="45198" xr:uid="{2DA40A04-FB78-4CCB-91D9-DDB7AAD0413B}"/>
    <cellStyle name="style1526201105946" xfId="45201" xr:uid="{C8637D0B-41B7-476C-AE72-611A406339C9}"/>
    <cellStyle name="style1526201106054" xfId="45204" xr:uid="{BBB2B417-D8C0-426B-9A8D-403A864AB2D3}"/>
    <cellStyle name="style1526201106164" xfId="45205" xr:uid="{D6C7691E-AADD-4875-BCDE-0A532A6CFE2E}"/>
    <cellStyle name="style1526201106281" xfId="45206" xr:uid="{C406E6C8-050D-4BBB-B4C5-7C03AF49B000}"/>
    <cellStyle name="style1526201106397" xfId="45207" xr:uid="{69D08C35-BEF2-4B35-BFB4-9B56A2F89B85}"/>
    <cellStyle name="style1526201106507" xfId="45208" xr:uid="{5A733B5D-446B-4C30-B4C3-28AA1A1EA08C}"/>
    <cellStyle name="style1526201106643" xfId="45214" xr:uid="{3F5A90F0-76A7-439F-A230-40E07E1C62EC}"/>
    <cellStyle name="style1526201106751" xfId="45209" xr:uid="{7FF7CDA7-9494-437B-93C1-12792637DD49}"/>
    <cellStyle name="style1526201106864" xfId="45215" xr:uid="{8D28D3E3-4D9E-4BB6-AE49-6F0E0B276751}"/>
    <cellStyle name="style1526201106978" xfId="45220" xr:uid="{B9BB63E2-8E81-46B0-9A54-A6A6622B11F4}"/>
    <cellStyle name="style1526201107090" xfId="45221" xr:uid="{A6E8B1D7-CCF6-4D28-9CFA-F8F2CA160280}"/>
    <cellStyle name="style1526201107243" xfId="45210" xr:uid="{F6D1BCC6-6940-4AD1-B7AA-338F0808EE39}"/>
    <cellStyle name="style1526201107366" xfId="45211" xr:uid="{99CB73FA-BFBA-43F2-B7E0-CFD60F3C45A2}"/>
    <cellStyle name="style1526201107490" xfId="45212" xr:uid="{A451C6FC-5B25-442E-B753-6AE159DF1D2E}"/>
    <cellStyle name="style1526201107671" xfId="45213" xr:uid="{99CD9292-C838-43DC-8077-5DBDD6CFB03C}"/>
    <cellStyle name="style1526201107822" xfId="45216" xr:uid="{E231994C-C36A-47FF-987F-E5067918F96D}"/>
    <cellStyle name="style1526201107958" xfId="45217" xr:uid="{DBC8B8FF-DA13-46FC-8D06-DBBAB1E2DA2F}"/>
    <cellStyle name="style1526201108107" xfId="45218" xr:uid="{CF7E06EE-8B13-4C7A-97DE-CDA655B1F537}"/>
    <cellStyle name="style1526201108225" xfId="45219" xr:uid="{AE030488-2AB3-40A4-AC0B-3834ABE4A6FA}"/>
    <cellStyle name="style1526201108349" xfId="45222" xr:uid="{42FC7D48-3135-4CEE-B5B4-3D3B986A78F3}"/>
    <cellStyle name="style1526201108458" xfId="45223" xr:uid="{A9481B11-9E0C-4EF0-8310-3FBA45AA8F3C}"/>
    <cellStyle name="style1526201108676" xfId="45224" xr:uid="{EC9ED7EB-4400-4F38-902A-DAE5F4EAA0F9}"/>
    <cellStyle name="style1526201108793" xfId="45225" xr:uid="{092DDC3A-CF05-4FF0-860E-6B92D66B5AE0}"/>
    <cellStyle name="style1526201150411" xfId="45226" xr:uid="{B1FC53E4-8EE7-411A-A1AE-2B1219E2C418}"/>
    <cellStyle name="style1526201150514" xfId="45227" xr:uid="{069E7B3A-9370-4092-8BE4-D9D2673996F6}"/>
    <cellStyle name="style1526201150609" xfId="45232" xr:uid="{6E6E9559-F712-423E-BF90-3577BFAC1574}"/>
    <cellStyle name="style1526201150704" xfId="45233" xr:uid="{E6B81AA2-64B3-4D6E-85F6-8497F2D3C38D}"/>
    <cellStyle name="style1526201150897" xfId="45229" xr:uid="{272A9DA7-BF27-4915-BBAE-7412D5C9B41B}"/>
    <cellStyle name="style1526201150993" xfId="45230" xr:uid="{2DFBB0F0-1CCE-4EF8-9098-F5978E72B9F3}"/>
    <cellStyle name="style1526201151089" xfId="45228" xr:uid="{3C604475-D3D9-4336-BFDC-10487DDD0BD6}"/>
    <cellStyle name="style1526201151190" xfId="45231" xr:uid="{CF333E8C-AC1E-427C-8D6F-C385AF893BA2}"/>
    <cellStyle name="style1526201151290" xfId="45234" xr:uid="{3B9A3D4F-B681-4C9D-BC90-5322CA21C5FA}"/>
    <cellStyle name="style1526201151388" xfId="45235" xr:uid="{52F40184-F728-4641-9CEF-9403627137B2}"/>
    <cellStyle name="style1526201151485" xfId="45236" xr:uid="{214B8987-1DE5-4E78-8BFD-3F65F23E81FB}"/>
    <cellStyle name="style1526201151584" xfId="45237" xr:uid="{C5395BC8-9568-49F3-B2BC-9F4FEB125DB8}"/>
    <cellStyle name="style1526201151685" xfId="45238" xr:uid="{CF216A0F-F53E-4FE6-8C1C-3F91289FFAF7}"/>
    <cellStyle name="style1526201151788" xfId="45244" xr:uid="{8F41CE0A-BFBE-4E91-AFB8-F9AA31B48630}"/>
    <cellStyle name="style1526201151884" xfId="45239" xr:uid="{56FA9FC1-74B1-4C4D-9219-8921B0C8AA12}"/>
    <cellStyle name="style1526201151988" xfId="45245" xr:uid="{12DE853D-0858-48EB-88FA-1A0540C0651A}"/>
    <cellStyle name="style1526201152090" xfId="45250" xr:uid="{9DFB0F67-FA79-496B-8B5B-099F16C8B3EC}"/>
    <cellStyle name="style1526201152188" xfId="45251" xr:uid="{A452B978-0899-46FD-81FB-B6C00EF61954}"/>
    <cellStyle name="style1526201152306" xfId="45240" xr:uid="{4B6187BD-C306-447B-AD39-DA8A3B105C1E}"/>
    <cellStyle name="style1526201152401" xfId="45241" xr:uid="{17AEA102-5882-4F8E-8A36-B0D51B371EEB}"/>
    <cellStyle name="style1526201152497" xfId="45242" xr:uid="{1936A5AA-BE9B-46CB-9CA4-0ED6472E8D24}"/>
    <cellStyle name="style1526201152592" xfId="45243" xr:uid="{F89B75E0-3EDC-4C60-B0C3-8574E1329AFD}"/>
    <cellStyle name="style1526201152705" xfId="45246" xr:uid="{16DA5403-4964-44A5-9441-73AC225A617E}"/>
    <cellStyle name="style1526201152828" xfId="45247" xr:uid="{6B4386AE-AC47-440F-91D0-EDDD3A20658B}"/>
    <cellStyle name="style1526201152950" xfId="45248" xr:uid="{C9D7AE48-04CE-408C-825A-5225502279EB}"/>
    <cellStyle name="style1526201153068" xfId="45249" xr:uid="{1B6D3FAA-0C63-4683-B925-6A15CC94E6A9}"/>
    <cellStyle name="style1526201195059" xfId="45252" xr:uid="{10DF6B84-5770-48D9-ACF1-1B887419487D}"/>
    <cellStyle name="style1526201195189" xfId="45253" xr:uid="{897C4998-C04A-4F7C-ADEE-B611E6BBFCEE}"/>
    <cellStyle name="style1526201195306" xfId="45258" xr:uid="{34090630-8C5F-4EA6-A704-82284B9BD4AC}"/>
    <cellStyle name="style1526201195403" xfId="45259" xr:uid="{695C5216-E219-4BD4-8AB0-D5F781F1FC23}"/>
    <cellStyle name="style1526201195593" xfId="45255" xr:uid="{CBC9F01D-8969-485F-8FF2-96F7FBD341DD}"/>
    <cellStyle name="style1526201195692" xfId="45256" xr:uid="{8108A10F-E91E-4384-8479-248ADB202A0D}"/>
    <cellStyle name="style1526201195785" xfId="45254" xr:uid="{362DCDEC-C952-4532-BDDB-742359AFBD2B}"/>
    <cellStyle name="style1526201195881" xfId="45257" xr:uid="{B8D0921E-17E0-4938-9F57-058C3B0B343B}"/>
    <cellStyle name="style1526201195975" xfId="45260" xr:uid="{AC819C6F-BB0E-488F-8D93-1AD8DA8D656D}"/>
    <cellStyle name="style1526201196070" xfId="45261" xr:uid="{0B174228-FC48-45B1-8300-1E6793812531}"/>
    <cellStyle name="style1526201196175" xfId="45262" xr:uid="{82C9E1AE-EAE8-43B2-8F9F-31DEB82217AB}"/>
    <cellStyle name="style1526201196278" xfId="45263" xr:uid="{2A874DA0-6370-4779-9154-4F45BDFB973E}"/>
    <cellStyle name="style1526201196373" xfId="45264" xr:uid="{2CF0C37C-78C8-4358-A9FE-16CAAD6DD676}"/>
    <cellStyle name="style1526201196475" xfId="45270" xr:uid="{C9FE5343-ACDE-497D-8A7D-654F84B175C8}"/>
    <cellStyle name="style1526201196577" xfId="45265" xr:uid="{A82258D0-18E1-4B9B-AE58-53E29EB7325E}"/>
    <cellStyle name="style1526201196672" xfId="45271" xr:uid="{67FE0125-C735-4198-8179-DCCE54248B66}"/>
    <cellStyle name="style1526201196772" xfId="45276" xr:uid="{64F562FF-939C-4826-A63C-6FA43D2FAFDF}"/>
    <cellStyle name="style1526201196867" xfId="45277" xr:uid="{E34762F4-B9C6-46F7-A3C8-440EE6845376}"/>
    <cellStyle name="style1526201196961" xfId="45266" xr:uid="{6CE37FE7-1B38-4356-B75E-7D74623DE7D4}"/>
    <cellStyle name="style1526201197059" xfId="45267" xr:uid="{CB95A7F2-4384-416A-9DD6-F88F8BA5D0ED}"/>
    <cellStyle name="style1526201197155" xfId="45268" xr:uid="{360DF3CB-E262-44EE-BA4E-DA03B432B9AF}"/>
    <cellStyle name="style1526201197262" xfId="45269" xr:uid="{94F0BC28-734E-4828-B217-37A7883EE051}"/>
    <cellStyle name="style1526201197358" xfId="45272" xr:uid="{8C28309F-7E70-4B57-9F13-D0B6897440BC}"/>
    <cellStyle name="style1526201197462" xfId="45273" xr:uid="{7E5CD379-7B99-4C37-AF1E-F4B93E8E7DFD}"/>
    <cellStyle name="style1526201197558" xfId="45274" xr:uid="{66276DBA-A9B6-4352-B419-B798C0B441BC}"/>
    <cellStyle name="style1526201197655" xfId="45275" xr:uid="{49411694-7970-4E3C-930F-ED3E346BEC00}"/>
    <cellStyle name="style1526201197818" xfId="45278" xr:uid="{20698D4F-4777-4D21-907E-048BE2170AC9}"/>
    <cellStyle name="style1526201197945" xfId="45279" xr:uid="{C9188335-C886-4909-87F8-329CBC120942}"/>
    <cellStyle name="style1526201198057" xfId="45280" xr:uid="{6AEF3AAC-9844-4CF0-865E-A263A8AF263B}"/>
    <cellStyle name="style1526201198193" xfId="45281" xr:uid="{E451FA9A-495D-4880-902B-07863AA1CB3B}"/>
    <cellStyle name="style1526201240222" xfId="45282" xr:uid="{2DED2560-27F0-4586-90BC-E01806C9ADB6}"/>
    <cellStyle name="style1526201240354" xfId="45283" xr:uid="{9C83328F-DE07-4E85-9B52-C6F92E80A152}"/>
    <cellStyle name="style1526201240468" xfId="45288" xr:uid="{2F9F593B-470C-413E-84BE-11F44D15CB8C}"/>
    <cellStyle name="style1526201240565" xfId="45289" xr:uid="{EC6FC5A1-5F45-45AD-A186-E0289CC05DAE}"/>
    <cellStyle name="style1526201240755" xfId="45285" xr:uid="{32F6710F-0B64-4CAD-9A12-EEF1034DCE5E}"/>
    <cellStyle name="style1526201240849" xfId="45286" xr:uid="{987FAF92-2070-4245-AE3A-991130DC4045}"/>
    <cellStyle name="style1526201240944" xfId="45284" xr:uid="{B6E589D2-016D-4AC2-A12B-58F3CF30E9CF}"/>
    <cellStyle name="style1526201241042" xfId="45287" xr:uid="{A75F4DC0-F612-428A-B4F2-57B7B76F38B1}"/>
    <cellStyle name="style1526201241143" xfId="45290" xr:uid="{B4236F66-077A-4FEB-8AA7-E5C8E4F0BD74}"/>
    <cellStyle name="style1526201241244" xfId="45291" xr:uid="{6313584C-1F06-4177-BF42-581437AD1476}"/>
    <cellStyle name="style1526201241338" xfId="45292" xr:uid="{A34388D2-1E23-4DDF-B25B-A8D85B6DDA9D}"/>
    <cellStyle name="style1526201241435" xfId="45293" xr:uid="{4E1A303E-69EE-42C4-92F8-6DA737B7DAFA}"/>
    <cellStyle name="style1526201241529" xfId="45294" xr:uid="{325CA220-5227-4A56-9B1E-FC026C173A64}"/>
    <cellStyle name="style1526201241632" xfId="45300" xr:uid="{A1BD8914-0CE3-4940-977B-26341C20F782}"/>
    <cellStyle name="style1526201241728" xfId="45295" xr:uid="{20CC7243-86B3-4CEA-A837-4C425A6FD3F6}"/>
    <cellStyle name="style1526201241822" xfId="45301" xr:uid="{9381B045-DA6D-454C-B7A6-4037B131FD8E}"/>
    <cellStyle name="style1526201241919" xfId="45306" xr:uid="{7FA0E56C-CF24-443B-89F9-3418DE097262}"/>
    <cellStyle name="style1526201242014" xfId="45307" xr:uid="{72BF51DF-08DA-4C6A-88D3-4B51ED532C9F}"/>
    <cellStyle name="style1526201242110" xfId="45296" xr:uid="{12BE5468-2C3B-477C-B0F7-D2DBC97567D6}"/>
    <cellStyle name="style1526201242209" xfId="45297" xr:uid="{0403E160-11B9-4D6C-9EEF-3DEAB3C461D6}"/>
    <cellStyle name="style1526201242307" xfId="45298" xr:uid="{D7840B7E-3694-4F68-8C45-C02315BC1A61}"/>
    <cellStyle name="style1526201242417" xfId="45299" xr:uid="{FAF2BBC8-4A85-4FDF-A2D7-DD319ADE0693}"/>
    <cellStyle name="style1526201242516" xfId="45302" xr:uid="{6AB6F98C-E652-4035-B780-8E13AF394508}"/>
    <cellStyle name="style1526201242622" xfId="45303" xr:uid="{F109BE7E-06A8-4898-9466-FE16EDB923D6}"/>
    <cellStyle name="style1526201242718" xfId="45304" xr:uid="{43859BEF-19BA-41BA-BBA9-A5B87F8E374B}"/>
    <cellStyle name="style1526201242819" xfId="45305" xr:uid="{8426B8FF-EC60-4608-B0BE-6612B569CA17}"/>
    <cellStyle name="style1526201242938" xfId="45308" xr:uid="{B0DCA00D-B81A-4840-8A44-9DBF6D9757D3}"/>
    <cellStyle name="style1526201243060" xfId="45309" xr:uid="{A47EDF69-CDC6-44CB-8979-E23CF1155E28}"/>
    <cellStyle name="style1526201243179" xfId="45310" xr:uid="{C8D17B3F-BEBF-46C4-842B-0EBCDE55BB67}"/>
    <cellStyle name="style1526201243312" xfId="45311" xr:uid="{EB87547B-5DC6-419E-9736-B8988F34B5AB}"/>
    <cellStyle name="style1526201339297" xfId="45312" xr:uid="{EA615C42-2337-494B-92EF-1B45C6A067B0}"/>
    <cellStyle name="style1526201339430" xfId="45313" xr:uid="{C8ADBFD2-BBF2-49B8-AB2E-A05915AEAE0E}"/>
    <cellStyle name="style1526201339555" xfId="45318" xr:uid="{82457F65-6429-4503-AE7C-91877276BBF4}"/>
    <cellStyle name="style1526201339681" xfId="45319" xr:uid="{5A2A79CE-5C2A-4454-9093-0DAE61A6B1D8}"/>
    <cellStyle name="style1526201339893" xfId="45315" xr:uid="{8377EF2F-A15F-4A40-92FA-169FFFCA61DE}"/>
    <cellStyle name="style1526201339990" xfId="45316" xr:uid="{D2A62198-22E6-49C5-94D6-E6E86535A65A}"/>
    <cellStyle name="style1526201340103" xfId="45314" xr:uid="{7F0E902F-9184-443A-9CD6-30D616F280CB}"/>
    <cellStyle name="style1526201340211" xfId="45317" xr:uid="{DD9342F8-CF96-4A61-A168-E78D13243323}"/>
    <cellStyle name="style1526201340314" xfId="45320" xr:uid="{27E37647-81BF-480B-9BEA-A60E45C39486}"/>
    <cellStyle name="style1526201340426" xfId="45321" xr:uid="{E159748C-D4B1-4958-91E2-96767E766100}"/>
    <cellStyle name="style1526201340551" xfId="45322" xr:uid="{F0D6D039-7273-44AF-843B-071BFAFE7568}"/>
    <cellStyle name="style1526201340656" xfId="45323" xr:uid="{BECE2C46-2C77-4253-97C8-741917E47AD0}"/>
    <cellStyle name="style1526201340751" xfId="45324" xr:uid="{C5DC3405-63E0-4E20-B058-CDE8C107A87A}"/>
    <cellStyle name="style1526201340853" xfId="45330" xr:uid="{EEF798DD-29D5-46BE-B9E4-221800BFA30B}"/>
    <cellStyle name="style1526201340946" xfId="45325" xr:uid="{33013108-79B5-4B63-99EA-401327F52B4F}"/>
    <cellStyle name="style1526201341041" xfId="45331" xr:uid="{04658C0D-FE01-4CE9-B7A5-A7A9E3466D84}"/>
    <cellStyle name="style1526201341140" xfId="45336" xr:uid="{9641B9CA-F9D1-4819-B0A2-2D0810673B7C}"/>
    <cellStyle name="style1526201341243" xfId="45337" xr:uid="{8B2C4A12-AD7A-450A-9455-81F512A340EB}"/>
    <cellStyle name="style1526201341341" xfId="45326" xr:uid="{6C9DC3C3-4DAB-41A1-B36E-CC395F0DF15F}"/>
    <cellStyle name="style1526201341434" xfId="45327" xr:uid="{B7A7E7D0-9CE3-4229-801E-C953A1B731F8}"/>
    <cellStyle name="style1526201341528" xfId="45328" xr:uid="{A945B64D-3D0F-4BED-AEE1-56F3E4394FB9}"/>
    <cellStyle name="style1526201341628" xfId="45329" xr:uid="{440AF01C-0465-4CDF-815D-49D63768861D}"/>
    <cellStyle name="style1526201341725" xfId="45332" xr:uid="{BA5DEB8E-338A-41E0-942A-FE1A50D30D70}"/>
    <cellStyle name="style1526201341828" xfId="45333" xr:uid="{DADFA0AD-C630-4177-955C-0445186DA593}"/>
    <cellStyle name="style1526201341924" xfId="45334" xr:uid="{091F26E8-B545-45B9-A3ED-C2CF49AD94C2}"/>
    <cellStyle name="style1526201342046" xfId="45335" xr:uid="{5EBC1B7C-5FE7-4AF7-AEF1-AF1D3BD8D19A}"/>
    <cellStyle name="style1526201342204" xfId="45338" xr:uid="{B59CFC92-FB66-4291-B76F-6CA17BEC8825}"/>
    <cellStyle name="style1526201342380" xfId="45339" xr:uid="{13CA6106-3F10-485B-847D-EAC42217224A}"/>
    <cellStyle name="style1526201342503" xfId="45340" xr:uid="{CEA4CBA1-FA6A-4BC4-B732-B2FDD90D1E7C}"/>
    <cellStyle name="style1526201342627" xfId="45341" xr:uid="{85330C55-02A9-4646-B3C8-D248DE50ABCE}"/>
    <cellStyle name="style1526201342767" xfId="45342" xr:uid="{324B9E07-7387-48B9-8280-E2F65D6FE397}"/>
    <cellStyle name="style1526201342856" xfId="45343" xr:uid="{C4CB57DB-1CEE-403D-A188-30D7C2B5C91D}"/>
    <cellStyle name="style1526201342938" xfId="45344" xr:uid="{343ED053-AC74-4336-AE84-590430FA1F0E}"/>
    <cellStyle name="style1526201343023" xfId="45345" xr:uid="{483034CB-60AB-4307-A43C-7BCA33E70BBC}"/>
    <cellStyle name="style1526201343103" xfId="45346" xr:uid="{A139C281-699F-45CE-9728-486E5974F39A}"/>
    <cellStyle name="style1526201343184" xfId="45347" xr:uid="{183F0CFC-1C5C-4966-A43E-FF540E8B814C}"/>
    <cellStyle name="style1526201343275" xfId="45348" xr:uid="{7C459FBD-9D1B-4BF9-BBFA-0CE39107E2DF}"/>
    <cellStyle name="style1526201343356" xfId="45349" xr:uid="{17BAE6D8-712F-49A0-B062-56B7893F0C06}"/>
    <cellStyle name="style1526201343466" xfId="45350" xr:uid="{03A179EC-D225-4135-B500-9A4D7DAB3C0B}"/>
    <cellStyle name="style1526201343545" xfId="45351" xr:uid="{F3690A89-EB34-4584-B637-E251602952B8}"/>
    <cellStyle name="style1526201343627" xfId="45352" xr:uid="{CB14D223-AFDE-42B2-B513-2A66E4D69E2C}"/>
    <cellStyle name="style1526201343708" xfId="45353" xr:uid="{55811641-AF39-46F8-98E4-86D70F2EF4CE}"/>
    <cellStyle name="style1526201385998" xfId="45354" xr:uid="{DAC05125-9EEB-437E-A789-9C36FD316BB0}"/>
    <cellStyle name="style1526201386102" xfId="45355" xr:uid="{05F93D01-7D52-47BA-8065-D73612E3B0E5}"/>
    <cellStyle name="style1526201386198" xfId="45360" xr:uid="{13837C20-7DA6-4C32-947B-29ABA13EE600}"/>
    <cellStyle name="style1526201386304" xfId="45361" xr:uid="{6D106D72-EB65-4903-8DF4-7989F6E0D5A6}"/>
    <cellStyle name="style1526201386495" xfId="45357" xr:uid="{FD940B13-CD8D-48CA-849E-4B75D96F3065}"/>
    <cellStyle name="style1526201386594" xfId="45358" xr:uid="{A9368CE6-A995-4B5C-8E0A-E5957E9925BF}"/>
    <cellStyle name="style1526201386688" xfId="45356" xr:uid="{8CA11E5C-8D34-40EE-AD96-8A9755392C61}"/>
    <cellStyle name="style1526201386790" xfId="45359" xr:uid="{FF435836-5348-4FF4-8FA4-E11F3B5D15D3}"/>
    <cellStyle name="style1526201386890" xfId="45362" xr:uid="{9C1C0574-2986-4FB7-A94A-56F1AFC3D55B}"/>
    <cellStyle name="style1526201386998" xfId="45363" xr:uid="{6E441C3D-2058-4B6F-8335-B4D743C728E2}"/>
    <cellStyle name="style1526201387097" xfId="45364" xr:uid="{606FD495-7398-4A41-85DE-DEBF13B8EA46}"/>
    <cellStyle name="style1526201387197" xfId="45365" xr:uid="{148C9645-F549-4967-9933-003E53ACA729}"/>
    <cellStyle name="style1526201387298" xfId="45366" xr:uid="{2FEE8F93-3BC1-4372-B5AB-42100B15A200}"/>
    <cellStyle name="style1526201387416" xfId="45368" xr:uid="{5867ED94-667B-413C-BF70-485B7AC92AE0}"/>
    <cellStyle name="style1526201387544" xfId="45370" xr:uid="{849BA3CA-5ED1-495D-B093-F5A3B921B4FF}"/>
    <cellStyle name="style1526201387661" xfId="45367" xr:uid="{A9B3D1D1-D959-4FBF-A69B-D8400D6EC963}"/>
    <cellStyle name="style1526201387789" xfId="45369" xr:uid="{8DEA7FF1-26CE-4789-B074-DBEC1190B3F6}"/>
    <cellStyle name="style1526201387902" xfId="45371" xr:uid="{F457A418-B67F-414F-B6AA-88269FD50EAB}"/>
    <cellStyle name="style1526201431542" xfId="45373" xr:uid="{B5E902AD-1634-4291-876C-EB42A4DDB692}"/>
    <cellStyle name="style1526201431652" xfId="45374" xr:uid="{F801F9EB-FD0B-43BE-91C6-09FCEE6F07C4}"/>
    <cellStyle name="style1526201431749" xfId="45372" xr:uid="{CD73DAE0-DE00-431A-B1F5-CD0C1E659766}"/>
    <cellStyle name="style1526201431860" xfId="45375" xr:uid="{E82BDA37-AB4A-4AD7-8CEE-A68991925CEC}"/>
    <cellStyle name="style1526201431968" xfId="45376" xr:uid="{FD690712-8B4D-412B-BAFD-CE478EC01461}"/>
    <cellStyle name="style1526201432081" xfId="45377" xr:uid="{F4D70B1A-DE08-45C2-8FF9-2A3C02C6F503}"/>
    <cellStyle name="style1526201432194" xfId="45378" xr:uid="{0836C058-9BA7-411B-9BB7-9060A4AC5EEC}"/>
    <cellStyle name="style1526201432322" xfId="45379" xr:uid="{1156B9EE-8FB2-45F3-96A3-3FE1F4762822}"/>
    <cellStyle name="style1526201432427" xfId="45381" xr:uid="{1396B072-A39C-41D3-9BA2-DBECE072A0B4}"/>
    <cellStyle name="style1526201432528" xfId="45382" xr:uid="{051E7F39-7CDD-4CF6-A952-26F8D9A66CE4}"/>
    <cellStyle name="style1526201432648" xfId="45384" xr:uid="{FC50641D-B1AF-4454-8DBC-CA6439DFE7CE}"/>
    <cellStyle name="style1526201432765" xfId="45385" xr:uid="{20528866-03D9-4024-AE7E-F74C78305993}"/>
    <cellStyle name="style1526201432891" xfId="45380" xr:uid="{E1044707-121B-4610-868B-503A29C74FA2}"/>
    <cellStyle name="style1526201433023" xfId="45383" xr:uid="{42D986DD-458A-48C9-82DA-B70661D7D556}"/>
    <cellStyle name="style1526201433138" xfId="45386" xr:uid="{A65EFCFA-8EAE-4CAA-93A4-50A7E1326ADB}"/>
    <cellStyle name="style1526201433371" xfId="45388" xr:uid="{D7D3EF64-0752-45AE-B6FA-A34B860AC8CC}"/>
    <cellStyle name="style1526201433480" xfId="45389" xr:uid="{26A2BDD5-E41A-48AE-A7D4-A71FCDA74237}"/>
    <cellStyle name="style1526201433590" xfId="45387" xr:uid="{27FCE3E6-B43F-4A56-8FD9-D0ADAB307930}"/>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3137183474" xfId="45121" xr:uid="{C3C34964-D1CC-4C61-A457-A2A1F63CDD28}"/>
    <cellStyle name="style1533137183573" xfId="45172" xr:uid="{28542323-9DAB-4D79-85D2-7C590E695AAC}"/>
    <cellStyle name="style1533137183771" xfId="45124" xr:uid="{FD413535-A678-40B3-889D-3DC624E0DFDD}"/>
    <cellStyle name="style1533137183967" xfId="45127" xr:uid="{D5DDB141-D5DF-40BE-B152-846680F01FB4}"/>
    <cellStyle name="style1533137184051" xfId="45130" xr:uid="{2A7BB929-4FCD-4F91-B55E-AC28FFA265D3}"/>
    <cellStyle name="style1533137184157" xfId="45136" xr:uid="{72DE7F4E-ED55-48EB-9240-619E28358E91}"/>
    <cellStyle name="style1533137184270" xfId="45146" xr:uid="{8E3DE160-C409-4E0C-977B-691935FC06F7}"/>
    <cellStyle name="style1533137184368" xfId="45131" xr:uid="{2F2ACDDC-05FE-435E-97AE-C3FE481EE9EB}"/>
    <cellStyle name="style1533137184450" xfId="45137" xr:uid="{626E50BC-89FE-4FDD-9AE5-AB523F487F43}"/>
    <cellStyle name="style1533137184550" xfId="45147" xr:uid="{BFF7BBE0-6652-4AA7-B1FE-7796EFF2A60B}"/>
    <cellStyle name="style1533137184657" xfId="45193" xr:uid="{CCCF495E-346B-40A4-84D2-D042184D076D}"/>
    <cellStyle name="style1533137184755" xfId="45150" xr:uid="{BFD5B588-CA2C-49E5-A6CC-5EC9AAAE8B9C}"/>
    <cellStyle name="style1533137184861" xfId="45153" xr:uid="{7ACA4556-3A76-4E37-8FA1-0D157B0A4DC7}"/>
    <cellStyle name="style1533137185153" xfId="45174" xr:uid="{D9F1B199-F335-4BAD-B2B0-B1A7280F86B1}"/>
    <cellStyle name="style1533137185249" xfId="45175" xr:uid="{FE8EA762-7236-491D-8B7B-FCA03207DF37}"/>
    <cellStyle name="style1533137185357" xfId="45173" xr:uid="{2B847053-EDD5-43AC-9A9C-20A0E40B7943}"/>
    <cellStyle name="style1533137185457" xfId="45180" xr:uid="{5F0E3173-DAD0-425E-A55F-A797B1E6E379}"/>
    <cellStyle name="style1533137185556" xfId="45181" xr:uid="{0F7E47C6-0B3D-4FBD-90BA-0EC490C5C010}"/>
    <cellStyle name="style1533137185653" xfId="45182" xr:uid="{F89AF600-153E-48DD-9866-0F9A7F51C362}"/>
    <cellStyle name="style1533137185874" xfId="45183" xr:uid="{E038A61B-936D-41C6-BD69-9C462D15F759}"/>
    <cellStyle name="style1533137185956" xfId="45184" xr:uid="{C921264F-BBD8-4B01-A381-98FFFABE99BA}"/>
    <cellStyle name="style1533137186087" xfId="45185" xr:uid="{243C32CA-D7DA-4453-8A2A-207DF7FFCCDB}"/>
    <cellStyle name="style1533137186220" xfId="45186" xr:uid="{788A1775-40FC-4FD1-B606-856E9D6423C1}"/>
    <cellStyle name="style1533137186372" xfId="45194" xr:uid="{52BA5F6A-6CC0-491A-90C5-432CABD150A3}"/>
    <cellStyle name="style1533137186466" xfId="45195" xr:uid="{6C6AE664-C0F6-4D79-B4E4-31612F3637EB}"/>
    <cellStyle name="style1533137235885" xfId="45122" xr:uid="{690E7D72-6770-4A5E-A318-408D8C3C5235}"/>
    <cellStyle name="style1533137235984" xfId="45161" xr:uid="{03632F8B-2155-4F41-A613-BD46E66A8249}"/>
    <cellStyle name="style1533137236181" xfId="45125" xr:uid="{790F4338-DEE3-4E82-A8DE-82B073F8A440}"/>
    <cellStyle name="style1533137236375" xfId="45128" xr:uid="{03375505-A4EA-43E4-9937-413C2565A270}"/>
    <cellStyle name="style1533137236455" xfId="45132" xr:uid="{EE16985A-1807-4C9C-A4F7-D6DA6C476F5B}"/>
    <cellStyle name="style1533137236560" xfId="45138" xr:uid="{11CE19CC-5821-4500-9D8A-64BCF374F1F9}"/>
    <cellStyle name="style1533137236675" xfId="45144" xr:uid="{EF9CE693-45FD-43A5-ABAA-4CADBA3AE694}"/>
    <cellStyle name="style1533137236778" xfId="45133" xr:uid="{02419C86-818A-4E5F-A576-5EFF82161E4B}"/>
    <cellStyle name="style1533137236860" xfId="45139" xr:uid="{152A111B-EE21-4EBE-9223-0DBDD04395E5}"/>
    <cellStyle name="style1533137236956" xfId="45145" xr:uid="{C1EC1966-5AB0-4D8A-8801-0D3BF6B6FE10}"/>
    <cellStyle name="style1533137237043" xfId="45190" xr:uid="{0A8B2A94-BB4C-4329-A952-1EFEF4CBBF3C}"/>
    <cellStyle name="style1533137237139" xfId="45149" xr:uid="{AD054C6E-7EF4-4BB0-A7BA-9F4E0F2E22CE}"/>
    <cellStyle name="style1533137237239" xfId="45151" xr:uid="{2D7E0BD8-882B-4D41-895C-DA653CB92ED6}"/>
    <cellStyle name="style1533137237533" xfId="45163" xr:uid="{C7A10262-CFD5-4E78-B64E-4F34D0F10E5D}"/>
    <cellStyle name="style1533137237628" xfId="45164" xr:uid="{5D1D8A6A-D763-4816-8F7C-346DCBB7F076}"/>
    <cellStyle name="style1533137237724" xfId="45162" xr:uid="{38A004DA-0176-48DA-8ADE-61D80D6DCC69}"/>
    <cellStyle name="style1533137237825" xfId="45169" xr:uid="{A32F3493-623F-46EF-9E0F-6A18329FA224}"/>
    <cellStyle name="style1533137237922" xfId="45170" xr:uid="{D36905E8-C45E-486A-B963-AEAC9758A909}"/>
    <cellStyle name="style1533137238022" xfId="45171" xr:uid="{57D58F0D-677E-4AD2-ACBD-EFF593A78832}"/>
    <cellStyle name="style1533137238215" xfId="45176" xr:uid="{810DEDF9-F079-40EB-94AE-6E75D2451475}"/>
    <cellStyle name="style1533137238296" xfId="45177" xr:uid="{7517D379-10D6-4343-862C-703CDA23927A}"/>
    <cellStyle name="style1533137238396" xfId="45178" xr:uid="{46AADC9F-6DE7-45E5-B753-B63F4C57FD44}"/>
    <cellStyle name="style1533137238491" xfId="45179" xr:uid="{3B55D7B5-CFD9-41CD-AE11-8F069C1A7364}"/>
    <cellStyle name="style1533137238622" xfId="45191" xr:uid="{C7EF7F3C-A928-45D8-A212-E4A6ADB017BB}"/>
    <cellStyle name="style1533137238715" xfId="45192" xr:uid="{C4B685CA-7262-4AF5-916E-20FF32BE4621}"/>
    <cellStyle name="style1533137279487" xfId="45123" xr:uid="{36708CB8-C6D1-4DE1-886D-C9322FB10E08}"/>
    <cellStyle name="style1533137279585" xfId="45154" xr:uid="{9019649D-2CE6-46E5-806E-07B5776CDF00}"/>
    <cellStyle name="style1533137279785" xfId="45126" xr:uid="{82BACFBE-5C01-44D9-A7E3-747CC7FA2FFB}"/>
    <cellStyle name="style1533137279976" xfId="45129" xr:uid="{B729C2C2-4485-4529-B2E0-29A25F600A71}"/>
    <cellStyle name="style1533137280080" xfId="45134" xr:uid="{B658E3C0-F056-44FE-BC49-7333A8B924A6}"/>
    <cellStyle name="style1533137280186" xfId="45140" xr:uid="{D53DFC80-2EAB-4A93-AA50-42D41823F72F}"/>
    <cellStyle name="style1533137280304" xfId="45142" xr:uid="{7904431B-1D55-41C9-AD27-BB7ABBEFADDD}"/>
    <cellStyle name="style1533137280401" xfId="45135" xr:uid="{B5537A1E-F33A-49DF-8B9E-B7FCC29B356B}"/>
    <cellStyle name="style1533137280481" xfId="45141" xr:uid="{3CF049D9-56C0-4414-AD6F-AE31A27FAB8A}"/>
    <cellStyle name="style1533137280572" xfId="45143" xr:uid="{B4B7E77A-D9BD-4C9D-9E34-6B93265C97F7}"/>
    <cellStyle name="style1533137280655" xfId="45187" xr:uid="{B89B0694-10D1-42E0-96CF-1424C7BED1BB}"/>
    <cellStyle name="style1533137280756" xfId="45148" xr:uid="{2227CD2A-A440-40B9-BE92-414935061F60}"/>
    <cellStyle name="style1533137280861" xfId="45152" xr:uid="{8F6711FE-443B-4C09-A544-BC27A079DE27}"/>
    <cellStyle name="style1533137281156" xfId="45156" xr:uid="{2D063CF3-4044-41E2-9CA6-20F883E5255D}"/>
    <cellStyle name="style1533137281252" xfId="45157" xr:uid="{789D7EB9-6476-4B1E-B38B-9E0C5D00D886}"/>
    <cellStyle name="style1533137281354" xfId="45155" xr:uid="{0FB6CA34-23BC-4061-A35F-79CCDD8F9AEA}"/>
    <cellStyle name="style1533137281449" xfId="45158" xr:uid="{0D491141-CC88-47AD-A3E6-CC488437BD80}"/>
    <cellStyle name="style1533137281545" xfId="45159" xr:uid="{0FED276D-DF0B-4FC2-874A-B8AEFA205DAD}"/>
    <cellStyle name="style1533137281641" xfId="45160" xr:uid="{BD3DEC23-33A2-40D1-A1EB-729C31348664}"/>
    <cellStyle name="style1533137281846" xfId="45165" xr:uid="{0C25C2AF-1095-42D8-A112-5F33CCCF129C}"/>
    <cellStyle name="style1533137281928" xfId="45166" xr:uid="{2672C0D0-DCDB-453F-B3CE-A09BA533B03E}"/>
    <cellStyle name="style1533137282026" xfId="45167" xr:uid="{1421895D-C4A5-46B9-B53F-EAE7BC59BA83}"/>
    <cellStyle name="style1533137282120" xfId="45168" xr:uid="{32019DCE-065C-4B64-998E-2704594BA0F5}"/>
    <cellStyle name="style1533137282252" xfId="45188" xr:uid="{42A6FCE5-7923-4939-BE79-ECAD694A94FD}"/>
    <cellStyle name="style1533137282333" xfId="45189" xr:uid="{6CB69FDF-BF56-4C1A-8A67-34EA8D4137BC}"/>
    <cellStyle name="style1533137861062" xfId="44927" xr:uid="{3A77890E-A4AD-4923-BEE3-A9CF6731D27F}"/>
    <cellStyle name="style1533137861168" xfId="44928" xr:uid="{4FEB6C62-2F15-4A2C-8B06-E598A31463E5}"/>
    <cellStyle name="style1533137861263" xfId="44933" xr:uid="{B43353EF-A0D4-411E-86FC-2EF85F2FEBFD}"/>
    <cellStyle name="style1533137861375" xfId="44934" xr:uid="{3A1EBBB6-9D6E-4E50-A184-01A72947959D}"/>
    <cellStyle name="style1533137861599" xfId="44930" xr:uid="{79EEE9DD-41A5-4FF1-8DE5-E666092DFE6E}"/>
    <cellStyle name="style1533137861701" xfId="44931" xr:uid="{AF5DE111-7922-440A-9C9D-99D6618D4653}"/>
    <cellStyle name="style1533137861840" xfId="44929" xr:uid="{7254CBC2-3D7C-47E8-88F4-C9E1CA67D959}"/>
    <cellStyle name="style1533137861939" xfId="44932" xr:uid="{2DFC33C1-EB9D-4027-83B6-406901D6C345}"/>
    <cellStyle name="style1533137862042" xfId="44935" xr:uid="{E07D7F94-B46A-44C0-A745-D00CBD084B44}"/>
    <cellStyle name="style1533137862140" xfId="44936" xr:uid="{E08DCAA9-64A4-47AC-BC0B-2B400AAB63B3}"/>
    <cellStyle name="style1533137862237" xfId="44937" xr:uid="{3DF4FB04-FE52-4D8A-AF9F-ADA023364C34}"/>
    <cellStyle name="style1533137862364" xfId="44938" xr:uid="{B54DC763-81B7-424F-A014-5E2D0DCF1D84}"/>
    <cellStyle name="style1533137862463" xfId="44939" xr:uid="{38A28E3E-8686-4603-931B-5EF3F9DF46B5}"/>
    <cellStyle name="style1533137862587" xfId="44945" xr:uid="{A4E8ECB5-A04E-4CFE-AE44-BB749AFEC9AB}"/>
    <cellStyle name="style1533137862699" xfId="44940" xr:uid="{5DB12D6D-B0E3-4AF9-B954-78E417DF0665}"/>
    <cellStyle name="style1533137862822" xfId="44946" xr:uid="{A853D9C4-F08D-4222-84E5-281CFA2326AA}"/>
    <cellStyle name="style1533137862940" xfId="44951" xr:uid="{A54C048B-3CD8-4875-BA1E-9508319448A5}"/>
    <cellStyle name="style1533137863051" xfId="44952" xr:uid="{04AD297C-E470-487C-A216-36421C54FC43}"/>
    <cellStyle name="style1533137863165" xfId="44941" xr:uid="{B95FA5B0-9DE7-4C43-ADAE-2055431DD564}"/>
    <cellStyle name="style1533137863275" xfId="44942" xr:uid="{1079455D-04C2-4078-B0CC-1668135F6D84}"/>
    <cellStyle name="style1533137863395" xfId="44943" xr:uid="{38C11C4C-5B78-45CB-9B32-3ED6469DA23F}"/>
    <cellStyle name="style1533137863526" xfId="44944" xr:uid="{81802FA8-2050-435D-896F-2749FED1426F}"/>
    <cellStyle name="style1533137863680" xfId="44947" xr:uid="{03311AEC-4CB7-4912-B606-CEE9D8FC4B58}"/>
    <cellStyle name="style1533137863833" xfId="44948" xr:uid="{F136C7A7-D5B0-4AB5-B26E-B65AD9ADA2C0}"/>
    <cellStyle name="style1533137864007" xfId="44949" xr:uid="{79251EAF-4F51-4472-A7FB-DCC5E7ECFA85}"/>
    <cellStyle name="style1533137864144" xfId="44950" xr:uid="{1B9E3AFF-80C8-4043-9B94-B57F79B14387}"/>
    <cellStyle name="style1533137864305" xfId="44953" xr:uid="{B9BA48CB-1EC9-4DB3-85B6-A6ABBCF9D93D}"/>
    <cellStyle name="style1533137864470" xfId="44954" xr:uid="{46AE4705-1278-44A3-81E4-CF8ED2F8F5FA}"/>
    <cellStyle name="style1533137864632" xfId="44955" xr:uid="{C9F31AA8-6444-4F5C-A3F6-93553ADCADA2}"/>
    <cellStyle name="style1533137864808" xfId="44956" xr:uid="{0BBC6CE3-56B4-4CD3-8F1A-83BD27FD2E89}"/>
    <cellStyle name="style1533137906486" xfId="44957" xr:uid="{0AAEF789-C05A-4CC2-97AE-5AC75981E594}"/>
    <cellStyle name="style1533137906590" xfId="44958" xr:uid="{25ED58BB-45EB-498A-B0B8-A270C9F24E7D}"/>
    <cellStyle name="style1533137906689" xfId="44963" xr:uid="{F72869D8-9296-4044-B0A9-59146C15B055}"/>
    <cellStyle name="style1533137906800" xfId="44964" xr:uid="{5DCE92C7-4316-4F2C-8E1C-6028E6065A1F}"/>
    <cellStyle name="style1533137907012" xfId="44960" xr:uid="{880512DC-5D41-4635-9060-7C5B47BFC57B}"/>
    <cellStyle name="style1533137907107" xfId="44961" xr:uid="{E6C9105C-F89A-41C4-9B5D-296F1B3EAE3A}"/>
    <cellStyle name="style1533137907201" xfId="44959" xr:uid="{51BF738E-E15E-42AB-944F-408346D16325}"/>
    <cellStyle name="style1533137907301" xfId="44962" xr:uid="{B146CBB0-CBF5-4F95-AB6B-E486A5BD8E57}"/>
    <cellStyle name="style1533137907397" xfId="44965" xr:uid="{8A5E2E3A-F3F3-4F8F-ACAA-B7D63CC1B8C6}"/>
    <cellStyle name="style1533137907496" xfId="44966" xr:uid="{B122DEC5-06FD-41A7-ACB0-3EFD7BF007B7}"/>
    <cellStyle name="style1533137907592" xfId="44967" xr:uid="{AE07A89E-D896-47FA-BF3D-CA3949FE34F8}"/>
    <cellStyle name="style1533137907692" xfId="44968" xr:uid="{3FA26EEC-2D02-4DED-8547-D72626FE27C1}"/>
    <cellStyle name="style1533137907793" xfId="44969" xr:uid="{6ED7F7A5-BD65-4CEE-BA57-6EED0C6CDA9A}"/>
    <cellStyle name="style1533137907896" xfId="44975" xr:uid="{14A352E9-64FB-4587-8425-2DDF3D992DFD}"/>
    <cellStyle name="style1533137907991" xfId="44970" xr:uid="{4C38B3BF-F6BA-4E53-BA4D-04754FB7F321}"/>
    <cellStyle name="style1533137908086" xfId="44976" xr:uid="{302A80EA-4049-4719-B3AF-91134EF6748F}"/>
    <cellStyle name="style1533137908187" xfId="44981" xr:uid="{9C707004-876C-46F5-BE38-A5F451126D7F}"/>
    <cellStyle name="style1533137908283" xfId="44982" xr:uid="{DAD5C9D5-01EA-4911-8066-B6C937E6B17F}"/>
    <cellStyle name="style1533137908383" xfId="44971" xr:uid="{1539C0DD-3B6D-45C7-B046-9FB3AA677030}"/>
    <cellStyle name="style1533137908484" xfId="44972" xr:uid="{5B32C94A-CD27-43A6-AFFD-7D9351BD460E}"/>
    <cellStyle name="style1533137908578" xfId="44973" xr:uid="{D960B0FF-0463-4FC6-AB61-68095049C567}"/>
    <cellStyle name="style1533137908676" xfId="44974" xr:uid="{AC5FD59B-6BF0-4B46-BB3A-BA30C7A24C5E}"/>
    <cellStyle name="style1533137908781" xfId="44977" xr:uid="{16AC1FA9-9FDB-46A1-A44B-C972EDC6EA7E}"/>
    <cellStyle name="style1533137908876" xfId="44978" xr:uid="{3509C51B-5368-4D3E-AC49-16DF98733F72}"/>
    <cellStyle name="style1533137908970" xfId="44979" xr:uid="{AC83F96F-CC39-4FED-80EC-0CFEEB486F99}"/>
    <cellStyle name="style1533137909068" xfId="44980" xr:uid="{09199DFE-5CB1-4DFB-A036-DB0241E4C050}"/>
    <cellStyle name="style1533137950503" xfId="44983" xr:uid="{E39A63B0-6728-4281-9D60-6987C948651E}"/>
    <cellStyle name="style1533137950616" xfId="44984" xr:uid="{AFA38D33-8E6F-4FAC-9694-1A6B92C513C6}"/>
    <cellStyle name="style1533137950719" xfId="44989" xr:uid="{CA1E82AF-116A-43E5-BF39-A415D8CD4013}"/>
    <cellStyle name="style1533137950817" xfId="44990" xr:uid="{F626F03F-5EBB-42FB-8175-1D8E537B6C59}"/>
    <cellStyle name="style1533137951018" xfId="44986" xr:uid="{40B5886C-CC63-4ED4-9ACD-8689B3890225}"/>
    <cellStyle name="style1533137951116" xfId="44987" xr:uid="{A8C38E39-E704-4A82-B666-3CEE0EC7AF8C}"/>
    <cellStyle name="style1533137951212" xfId="44985" xr:uid="{53003F48-AFBF-45A7-87BC-1680E5C6CD05}"/>
    <cellStyle name="style1533137951309" xfId="44988" xr:uid="{C102E701-05F7-43A6-8AB7-D7D564A53DF6}"/>
    <cellStyle name="style1533137951403" xfId="44991" xr:uid="{474549E7-CBA1-4FD0-821F-997D9F01E94E}"/>
    <cellStyle name="style1533137951498" xfId="44992" xr:uid="{91D2E2E1-FBE6-4AE4-A424-D239B9BD1BD1}"/>
    <cellStyle name="style1533137951594" xfId="44993" xr:uid="{7CBCEDB0-AD24-4F8A-AA74-8B8FD34417D3}"/>
    <cellStyle name="style1533137951696" xfId="44994" xr:uid="{63DE14AE-CE8F-469A-8501-AC14B6146D86}"/>
    <cellStyle name="style1533137951797" xfId="44995" xr:uid="{4C95AAFD-64A7-4003-91AB-B76A53492991}"/>
    <cellStyle name="style1533137951919" xfId="45001" xr:uid="{74CE6FDC-8454-4994-8DF1-93D1AFDF8159}"/>
    <cellStyle name="style1533137952019" xfId="44996" xr:uid="{A352071D-6F64-4C45-9B44-70405968129E}"/>
    <cellStyle name="style1533137952114" xfId="45002" xr:uid="{34CBCD02-22D6-4486-9E02-AA44C92F819D}"/>
    <cellStyle name="style1533137952218" xfId="45007" xr:uid="{96B289D1-ABB7-4C60-868F-494CFAFCD194}"/>
    <cellStyle name="style1533137952315" xfId="45008" xr:uid="{FDBB03CA-4412-4964-A9F9-9862F83AF6CE}"/>
    <cellStyle name="style1533137952410" xfId="44997" xr:uid="{AF81C4DF-21B0-4FE7-AA0C-04252DCA7AB9}"/>
    <cellStyle name="style1533137952505" xfId="44998" xr:uid="{DCDFF5BE-000C-48A3-A5C4-29F3EDE32391}"/>
    <cellStyle name="style1533137952600" xfId="44999" xr:uid="{725AE4E2-28BC-4135-AA03-F9A513C3C43E}"/>
    <cellStyle name="style1533137952699" xfId="45000" xr:uid="{361FA761-6672-47A6-906C-82D46656ADCE}"/>
    <cellStyle name="style1533137952815" xfId="45003" xr:uid="{96770AB1-D3B3-4340-B1E4-45A3F95460BF}"/>
    <cellStyle name="style1533137952913" xfId="45004" xr:uid="{1F1D6215-5157-4ECA-A98E-9B80EB5479B1}"/>
    <cellStyle name="style1533137953009" xfId="45005" xr:uid="{9045B85E-1036-4C0C-8BBF-BF79A3E81101}"/>
    <cellStyle name="style1533137953105" xfId="45006" xr:uid="{265FC649-92C1-4782-8F53-D7FCC1D60AC1}"/>
    <cellStyle name="style1533137953280" xfId="45009" xr:uid="{0E69D732-1DFE-40DE-8904-947F922129A9}"/>
    <cellStyle name="style1533137953385" xfId="45010" xr:uid="{369BA34D-6899-4FBB-8D0D-5EF559FABA71}"/>
    <cellStyle name="style1533137953482" xfId="45011" xr:uid="{A6CABE5A-256F-4480-BFE0-F2957B6F0431}"/>
    <cellStyle name="style1533137953578" xfId="45012" xr:uid="{D1A04655-8383-4EC1-8A41-8DC0FAE2C78B}"/>
    <cellStyle name="style1533137995417" xfId="45013" xr:uid="{8962999F-5292-4CA7-9C66-3A28C99DC9C1}"/>
    <cellStyle name="style1533137995526" xfId="45014" xr:uid="{695A43B9-62D6-420D-8347-3C9C7089E52A}"/>
    <cellStyle name="style1533137995622" xfId="45019" xr:uid="{1DC13AD0-1283-4C7F-83A2-336462FCB8C9}"/>
    <cellStyle name="style1533137995718" xfId="45020" xr:uid="{7B45A966-E844-4C77-B071-09AD38B834C2}"/>
    <cellStyle name="style1533137995913" xfId="45016" xr:uid="{3B9FCA6C-8FF2-4ECE-818D-DDE4B4A01065}"/>
    <cellStyle name="style1533137996008" xfId="45017" xr:uid="{89741523-9D99-4D17-96CC-B6CF02B1733D}"/>
    <cellStyle name="style1533137996102" xfId="45015" xr:uid="{41CEE5FA-48D9-4022-944E-E8E1DE006069}"/>
    <cellStyle name="style1533137996203" xfId="45018" xr:uid="{F007818E-E783-4A30-B95A-3BE611353474}"/>
    <cellStyle name="style1533137996299" xfId="45021" xr:uid="{95285255-8EC5-467F-84DB-16C0A87B12BC}"/>
    <cellStyle name="style1533137996395" xfId="45022" xr:uid="{731720EB-9FCB-40D1-B475-D822314FA03A}"/>
    <cellStyle name="style1533137996491" xfId="45023" xr:uid="{5F7EE20B-65BF-4BB1-B391-938378E8E436}"/>
    <cellStyle name="style1533137996590" xfId="45024" xr:uid="{C74E854E-66E1-40FE-BAB3-2AFDD3D91FD3}"/>
    <cellStyle name="style1533137996691" xfId="45025" xr:uid="{318BF57A-A561-44A5-BF12-E29825D35EF8}"/>
    <cellStyle name="style1533137996799" xfId="45031" xr:uid="{9CCA7CDB-15C9-4E74-97EE-7F2DCC7E3B3F}"/>
    <cellStyle name="style1533137996895" xfId="45026" xr:uid="{3F6D3770-4527-4C8C-AFF0-88B955C4ECFB}"/>
    <cellStyle name="style1533137997017" xfId="45032" xr:uid="{5BC948BF-4661-4B88-B0FE-3A9EDAB3465A}"/>
    <cellStyle name="style1533137997116" xfId="45037" xr:uid="{3DF1CEB2-E09F-4167-A930-206F45A6087D}"/>
    <cellStyle name="style1533137997212" xfId="45038" xr:uid="{9AE3691F-36B9-49C5-8E2A-4AE0E5C4DE56}"/>
    <cellStyle name="style1533137997308" xfId="45027" xr:uid="{9B28DF2B-4563-4076-9423-6988707AD413}"/>
    <cellStyle name="style1533137997405" xfId="45028" xr:uid="{B9222E82-3C7E-42CC-A415-718790579EFE}"/>
    <cellStyle name="style1533137997500" xfId="45029" xr:uid="{D8EAF8FB-B7F7-4C8C-8654-C71EC0C01776}"/>
    <cellStyle name="style1533137997606" xfId="45030" xr:uid="{F4C29D27-212B-4448-8DD9-E9E103504A81}"/>
    <cellStyle name="style1533137997725" xfId="45033" xr:uid="{0A1C60E3-4F9B-46D0-9200-9AB9CF740A6D}"/>
    <cellStyle name="style1533137997863" xfId="45034" xr:uid="{3E55F50A-0975-42C8-826C-FCD2EDC7D0C4}"/>
    <cellStyle name="style1533137997957" xfId="45035" xr:uid="{8E55FCAF-C939-4F94-8287-82CA234FE982}"/>
    <cellStyle name="style1533137998056" xfId="45036" xr:uid="{CAE0038C-93B5-4A70-A565-7FDF96085815}"/>
    <cellStyle name="style1533137998169" xfId="45039" xr:uid="{17A3D99C-68C8-4412-BD82-02FE9799F82F}"/>
    <cellStyle name="style1533137998273" xfId="45040" xr:uid="{7099D3EC-A7BC-4A3F-894A-3AF97B5211BC}"/>
    <cellStyle name="style1533137998368" xfId="45041" xr:uid="{FFB67D55-AC63-4012-8936-E2E434EF40D5}"/>
    <cellStyle name="style1533137998464" xfId="45042" xr:uid="{44ED3B2E-9325-48AF-AD4D-FA41B6E05411}"/>
    <cellStyle name="style1533138039887" xfId="45043" xr:uid="{34841E21-F319-4688-866F-D50884EA43CF}"/>
    <cellStyle name="style1533138040014" xfId="45044" xr:uid="{EBF8511D-821F-4C14-B750-65930C6FA280}"/>
    <cellStyle name="style1533138040108" xfId="45049" xr:uid="{073791B7-6662-49A1-85E2-F23D0BEA077C}"/>
    <cellStyle name="style1533138040203" xfId="45050" xr:uid="{98E9EFCD-4116-4648-A821-9CB03958AEBE}"/>
    <cellStyle name="style1533138040407" xfId="45046" xr:uid="{112B0E4E-9D67-4C04-84AC-905799237F33}"/>
    <cellStyle name="style1533138040502" xfId="45047" xr:uid="{3158F289-F26B-4C5B-B4AA-9CA5240F2B76}"/>
    <cellStyle name="style1533138040598" xfId="45045" xr:uid="{D0580AFC-E36D-407D-A8E4-E03433ABF180}"/>
    <cellStyle name="style1533138040696" xfId="45048" xr:uid="{F5DBB0FE-D6AA-4CD6-A673-1D1A24A61CC3}"/>
    <cellStyle name="style1533138040800" xfId="45051" xr:uid="{0F598180-EE7A-42DD-9F74-3AE5F127FF5E}"/>
    <cellStyle name="style1533138040894" xfId="45052" xr:uid="{EAE66627-6E80-45A9-9D78-CD28BF542196}"/>
    <cellStyle name="style1533138040990" xfId="45053" xr:uid="{1B66F561-1500-4053-872A-F65F18C31D31}"/>
    <cellStyle name="style1533138041089" xfId="45054" xr:uid="{72A31C2E-7EBB-4F51-A1BA-D2A8E43E215F}"/>
    <cellStyle name="style1533138041187" xfId="45055" xr:uid="{CF3A62A1-5DD5-4B0F-9B54-41920E7FA80A}"/>
    <cellStyle name="style1533138041289" xfId="45061" xr:uid="{B69C89DC-1B6A-4D68-B5C2-BFAAE72A9D73}"/>
    <cellStyle name="style1533138041383" xfId="45056" xr:uid="{A332D93C-B19F-4103-A028-397DDEC0E479}"/>
    <cellStyle name="style1533138041477" xfId="45062" xr:uid="{3232538C-5570-4A74-8A2D-5C218DCC144D}"/>
    <cellStyle name="style1533138041576" xfId="45067" xr:uid="{79BF74BB-B3BA-4CD3-B20F-6431C8328087}"/>
    <cellStyle name="style1533138041671" xfId="45068" xr:uid="{E447E429-14D4-4A14-8377-7434AD512045}"/>
    <cellStyle name="style1533138041770" xfId="45057" xr:uid="{23BE7481-2533-4C1F-8615-64E9EFEC7A25}"/>
    <cellStyle name="style1533138041868" xfId="45058" xr:uid="{CF1BE647-3787-4C4C-9CBA-8F77BE7D5527}"/>
    <cellStyle name="style1533138041985" xfId="45059" xr:uid="{B26B13A4-0736-4A6F-B30E-3E6A841EA54E}"/>
    <cellStyle name="style1533138042088" xfId="45060" xr:uid="{0F7A0186-C215-4C79-B3CF-91D7475D3746}"/>
    <cellStyle name="style1533138042183" xfId="45063" xr:uid="{F2BF1E79-BF5B-4AEB-B676-406864DB2DE5}"/>
    <cellStyle name="style1533138042320" xfId="45064" xr:uid="{5FBECCEA-20FC-4817-8D9A-9EE4F4E1FADC}"/>
    <cellStyle name="style1533138042439" xfId="45065" xr:uid="{56AC9567-9598-49D4-8A91-4990C23D8F60}"/>
    <cellStyle name="style1533138042535" xfId="45066" xr:uid="{022D102A-3A41-446F-9273-5B858E2ED506}"/>
    <cellStyle name="style1533138042677" xfId="45069" xr:uid="{FC9B3F07-AB1D-4E66-B06C-F7A555EB64A7}"/>
    <cellStyle name="style1533138042777" xfId="45070" xr:uid="{8E514128-1A83-426B-84AE-1F885D3FB4BF}"/>
    <cellStyle name="style1533138042875" xfId="45071" xr:uid="{115AD06E-E2FD-487C-AD97-31AEA682DD5E}"/>
    <cellStyle name="style1533138042971" xfId="45072" xr:uid="{6476462D-85CE-4DCB-BF2C-0F3981591D68}"/>
    <cellStyle name="style1533138043084" xfId="45073" xr:uid="{77FB4477-EB81-41EE-ACBB-6279713A4219}"/>
    <cellStyle name="style1533138043162" xfId="45074" xr:uid="{92026D7D-C008-4294-9E79-9ADF3A1FBDD0}"/>
    <cellStyle name="style1533138043241" xfId="45075" xr:uid="{62BA5FB3-5A2C-4535-9801-A337897521B2}"/>
    <cellStyle name="style1533138043322" xfId="45076" xr:uid="{BB282121-7D41-4855-852D-562B40719ED6}"/>
    <cellStyle name="style1533138043402" xfId="45077" xr:uid="{DE59D5F4-E129-48B8-836D-B94AD8D380D6}"/>
    <cellStyle name="style1533138043482" xfId="45078" xr:uid="{EE1DDB4F-4906-4C6E-9BF9-7037D1C796B6}"/>
    <cellStyle name="style1533138043562" xfId="45079" xr:uid="{8CEDB7ED-D5DF-48C1-8175-3EABE63FA22C}"/>
    <cellStyle name="style1533138043643" xfId="45080" xr:uid="{2AD0ED53-AC4C-4FC4-99AA-5F7FA1041886}"/>
    <cellStyle name="style1533138043772" xfId="45081" xr:uid="{7C1E06B3-DADD-4C7F-8F84-8050450B2E5A}"/>
    <cellStyle name="style1533138043864" xfId="45082" xr:uid="{E62BD249-A8C1-4765-807D-48A50144152A}"/>
    <cellStyle name="style1533138043979" xfId="45083" xr:uid="{8BD3FAA0-7817-419B-AF97-C585F2A5DCF2}"/>
    <cellStyle name="style1533138044075" xfId="45084" xr:uid="{7A5B0A65-F98E-4E5F-A8A9-8F820956D55E}"/>
    <cellStyle name="style1533138085086" xfId="45085" xr:uid="{19B38746-A26F-4D3F-B0BB-043C3967B524}"/>
    <cellStyle name="style1533138085198" xfId="45086" xr:uid="{DBD61A23-08C4-4E4B-8F37-891067A611D1}"/>
    <cellStyle name="style1533138085298" xfId="45091" xr:uid="{E20733E1-F157-441A-93E9-B9D41B74C5D1}"/>
    <cellStyle name="style1533138085407" xfId="45092" xr:uid="{4F1E3C1A-077F-49B0-B9BF-1BA228A0AA2E}"/>
    <cellStyle name="style1533138085599" xfId="45088" xr:uid="{F07DC250-FB83-4337-AE8B-C552A2D1E994}"/>
    <cellStyle name="style1533138085695" xfId="45089" xr:uid="{68153B10-D58A-41E6-9108-7049ECBC36CD}"/>
    <cellStyle name="style1533138085830" xfId="45087" xr:uid="{6E2A9085-B7BB-447B-B9AB-3BCC25E267C7}"/>
    <cellStyle name="style1533138085940" xfId="45090" xr:uid="{9666DDE4-33D8-41E9-8B09-10D2B4A31D58}"/>
    <cellStyle name="style1533138086047" xfId="45093" xr:uid="{374A11BD-B4E9-45DB-95CF-39B7DBA6FEF8}"/>
    <cellStyle name="style1533138086153" xfId="45094" xr:uid="{4C8095EE-2AD0-4AA2-BE8C-B858B2454646}"/>
    <cellStyle name="style1533138086261" xfId="45095" xr:uid="{6052CD14-E403-44D4-9236-D4745D6F927F}"/>
    <cellStyle name="style1533138086370" xfId="45096" xr:uid="{650C55AB-366B-4CB9-96D1-9D4C13ACAD2E}"/>
    <cellStyle name="style1533138086469" xfId="45097" xr:uid="{B87F17E4-D7A1-414E-8BDF-8E3ADF344E8D}"/>
    <cellStyle name="style1533138086580" xfId="45099" xr:uid="{A429BD7E-8A5D-41D4-92BE-6E53575CED0A}"/>
    <cellStyle name="style1533138086684" xfId="45101" xr:uid="{7F99C5D5-2536-4D17-9DC2-A4F2A31B75E3}"/>
    <cellStyle name="style1533138086790" xfId="45098" xr:uid="{1BCEB45B-5AA0-4528-AA30-E7EC3300FCA8}"/>
    <cellStyle name="style1533138086889" xfId="45100" xr:uid="{8211D67A-DE3B-4804-A100-74854FA0F1DA}"/>
    <cellStyle name="style1533138087015" xfId="45102" xr:uid="{EE363EC0-6F71-44EE-B50D-3F1A262C0045}"/>
    <cellStyle name="style1533138132423" xfId="45104" xr:uid="{66DF84AD-8EAA-44CA-ACF1-0FAA0792B992}"/>
    <cellStyle name="style1533138132517" xfId="45105" xr:uid="{DA0D2012-C0BA-42D5-95B9-FC1A1B81082F}"/>
    <cellStyle name="style1533138132616" xfId="45103" xr:uid="{41410E26-AD4F-4628-B2D1-6F8E10C6090F}"/>
    <cellStyle name="style1533138132715" xfId="45106" xr:uid="{552C7CEF-DAC2-458C-8050-6855833ABB97}"/>
    <cellStyle name="style1533138132830" xfId="45107" xr:uid="{9A09881D-D43F-43F0-A1DA-87421DCF84FD}"/>
    <cellStyle name="style1533138132942" xfId="45108" xr:uid="{94B01622-7A3F-459A-AC94-4E2E8A4FCF02}"/>
    <cellStyle name="style1533138133035" xfId="45109" xr:uid="{909E412B-90E6-4C33-8D60-D66C544BC295}"/>
    <cellStyle name="style1533138133138" xfId="45110" xr:uid="{51B06C47-DF95-4007-B7BF-7CCB2108E13C}"/>
    <cellStyle name="style1533138133232" xfId="45112" xr:uid="{CCC098DC-6914-4599-B8E8-11C9ED29582F}"/>
    <cellStyle name="style1533138133327" xfId="45113" xr:uid="{2A13F3F0-5F7F-4307-8E48-5B60B9421075}"/>
    <cellStyle name="style1533138133422" xfId="45115" xr:uid="{F189C7E7-104B-4062-917D-05243956FE59}"/>
    <cellStyle name="style1533138133515" xfId="45116" xr:uid="{50DC669A-DCEA-4DE0-BE47-AF7C7B764362}"/>
    <cellStyle name="style1533138133610" xfId="45111" xr:uid="{3563E96C-DECB-437F-B2F2-24582A8C3BD4}"/>
    <cellStyle name="style1533138133706" xfId="45114" xr:uid="{CBCEA0AC-CA35-4744-A6B4-6A6AA80752D2}"/>
    <cellStyle name="style1533138133810" xfId="45117" xr:uid="{C00BBB08-EDA0-4E07-A01F-1121937F14AF}"/>
    <cellStyle name="style1533138134013" xfId="45119" xr:uid="{450E4EFA-B0F2-498A-A9F8-8AA045BBB06B}"/>
    <cellStyle name="style1533138134120" xfId="45120" xr:uid="{EE722560-A173-40A9-B66D-174AB3DBA918}"/>
    <cellStyle name="style1533138134229" xfId="45118" xr:uid="{9D349579-6247-46C9-84E3-E88B85E46AF2}"/>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2005</c:v>
                </c:pt>
                <c:pt idx="1">
                  <c:v>2012</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2005</c:v>
                </c:pt>
                <c:pt idx="1">
                  <c:v>2012</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2005</c:v>
                </c:pt>
                <c:pt idx="1">
                  <c:v>2012</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2005</c:v>
                </c:pt>
                <c:pt idx="1">
                  <c:v>2012</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2005</c:v>
                </c:pt>
                <c:pt idx="1">
                  <c:v>2012</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2005</c:v>
                </c:pt>
                <c:pt idx="1">
                  <c:v>2012</c:v>
                </c:pt>
              </c:numCache>
            </c:numRef>
          </c:xVal>
          <c:yVal>
            <c:numRef>
              <c:f>Water!$X$105:$X$116</c:f>
              <c:numCache>
                <c:formatCode>0.0</c:formatCode>
                <c:ptCount val="12"/>
                <c:pt idx="0">
                  <c:v>99.971818448206363</c:v>
                </c:pt>
                <c:pt idx="1">
                  <c:v>99.896315816451249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2005</c:v>
                </c:pt>
                <c:pt idx="1">
                  <c:v>2012</c:v>
                </c:pt>
              </c:numCache>
            </c:numRef>
          </c:xVal>
          <c:yVal>
            <c:numRef>
              <c:f>Water!$S$105:$S$116</c:f>
              <c:numCache>
                <c:formatCode>0.0</c:formatCode>
                <c:ptCount val="12"/>
                <c:pt idx="0">
                  <c:v>100</c:v>
                </c:pt>
                <c:pt idx="1">
                  <c:v>99.864516672544241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2005</c:v>
                </c:pt>
                <c:pt idx="1">
                  <c:v>2012</c:v>
                </c:pt>
              </c:numCache>
            </c:numRef>
          </c:xVal>
          <c:yVal>
            <c:numRef>
              <c:f>Water!$N$105:$N$116</c:f>
              <c:numCache>
                <c:formatCode>0.0</c:formatCode>
                <c:ptCount val="12"/>
                <c:pt idx="0">
                  <c:v>99.962174886417841</c:v>
                </c:pt>
                <c:pt idx="1">
                  <c:v>99.814908154647057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2005</c:v>
                </c:pt>
                <c:pt idx="1">
                  <c:v>2012</c:v>
                </c:pt>
              </c:numCache>
            </c:numRef>
          </c:xVal>
          <c:yVal>
            <c:numRef>
              <c:f>Water!$I$105:$I$116</c:f>
              <c:numCache>
                <c:formatCode>0.0</c:formatCode>
                <c:ptCount val="12"/>
                <c:pt idx="0">
                  <c:v>99.459079402752266</c:v>
                </c:pt>
                <c:pt idx="1">
                  <c:v>99.577495790156675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2005</c:v>
                </c:pt>
                <c:pt idx="1">
                  <c:v>2012</c:v>
                </c:pt>
              </c:numCache>
            </c:numRef>
          </c:xVal>
          <c:yVal>
            <c:numRef>
              <c:f>Water!$D$105:$D$116</c:f>
              <c:numCache>
                <c:formatCode>0.0</c:formatCode>
                <c:ptCount val="12"/>
                <c:pt idx="0">
                  <c:v>98.707564251832835</c:v>
                </c:pt>
                <c:pt idx="1">
                  <c:v>98.941110389847438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98.438179768131178</c:v>
                </c:pt>
                <c:pt idx="1">
                  <c:v>98.804426840618405</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0.2026570156974879</c:v>
                </c:pt>
                <c:pt idx="1">
                  <c:v>0.20341101723320329</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1.3591632161713392</c:v>
                </c:pt>
                <c:pt idx="1">
                  <c:v>0.99216214214838772</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99.387426777566631</c:v>
                </c:pt>
                <c:pt idx="1">
                  <c:v>99.573438889854401</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3.7819371641516095E-2</c:v>
                </c:pt>
                <c:pt idx="1">
                  <c:v>3.789015384639377E-2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0.5747538507918506</c:v>
                </c:pt>
                <c:pt idx="1">
                  <c:v>0.38867095629920811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100</c:v>
                </c:pt>
                <c:pt idx="1">
                  <c:v>99.772831945569664</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0</c:v>
                </c:pt>
                <c:pt idx="1">
                  <c:v>0.2271680544303365</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99.962686404303852</c:v>
                </c:pt>
                <c:pt idx="1">
                  <c:v>99.788558552333527</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3.7313595696133461E-2</c:v>
                </c:pt>
                <c:pt idx="1">
                  <c:v>3.7248598080507379E-2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0</c:v>
                </c:pt>
                <c:pt idx="1">
                  <c:v>0.17419284958596393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99.972003625559168</c:v>
                </c:pt>
                <c:pt idx="1">
                  <c:v>99.853382009514462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2.1387003148660572E-2</c:v>
                </c:pt>
                <c:pt idx="1">
                  <c:v>2.1361626435342417E-2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6.6093712921713177E-3</c:v>
                </c:pt>
                <c:pt idx="1">
                  <c:v>0.1252563640502018</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2005</c:v>
                </c:pt>
                <c:pt idx="1">
                  <c:v>2012</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2005</c:v>
                </c:pt>
                <c:pt idx="1">
                  <c:v>2012</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2005</c:v>
                </c:pt>
                <c:pt idx="1">
                  <c:v>2012</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2005</c:v>
                </c:pt>
                <c:pt idx="1">
                  <c:v>2012</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2005</c:v>
                </c:pt>
                <c:pt idx="1">
                  <c:v>2012</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2005</c:v>
                </c:pt>
                <c:pt idx="1">
                  <c:v>2012</c:v>
                </c:pt>
              </c:numCache>
            </c:numRef>
          </c:xVal>
          <c:yVal>
            <c:numRef>
              <c:f>Water!$X$205:$X$216</c:f>
              <c:numCache>
                <c:formatCode>0.0</c:formatCode>
                <c:ptCount val="12"/>
                <c:pt idx="0">
                  <c:v>99.957358266827356</c:v>
                </c:pt>
                <c:pt idx="1">
                  <c:v>99.856809974862273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2005</c:v>
                </c:pt>
                <c:pt idx="1">
                  <c:v>2012</c:v>
                </c:pt>
              </c:numCache>
            </c:numRef>
          </c:xVal>
          <c:yVal>
            <c:numRef>
              <c:f>Water!$S$205:$S$216</c:f>
              <c:numCache>
                <c:formatCode>0.0</c:formatCode>
                <c:ptCount val="12"/>
                <c:pt idx="0">
                  <c:v>100</c:v>
                </c:pt>
                <c:pt idx="1">
                  <c:v>99.813098272245966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2005</c:v>
                </c:pt>
                <c:pt idx="1">
                  <c:v>2012</c:v>
                </c:pt>
              </c:numCache>
            </c:numRef>
          </c:xVal>
          <c:yVal>
            <c:numRef>
              <c:f>Water!$N$205:$N$216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2005</c:v>
                </c:pt>
                <c:pt idx="1">
                  <c:v>2012</c:v>
                </c:pt>
              </c:numCache>
            </c:numRef>
          </c:xVal>
          <c:yVal>
            <c:numRef>
              <c:f>Water!$I$205:$I$216</c:f>
              <c:numCache>
                <c:formatCode>0.0</c:formatCode>
                <c:ptCount val="12"/>
                <c:pt idx="0">
                  <c:v>99.942851436570834</c:v>
                </c:pt>
                <c:pt idx="1">
                  <c:v>99.688424085306508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2005</c:v>
                </c:pt>
                <c:pt idx="1">
                  <c:v>2012</c:v>
                </c:pt>
              </c:numCache>
            </c:numRef>
          </c:xVal>
          <c:yVal>
            <c:numRef>
              <c:f>Water!$D$205:$D$216</c:f>
              <c:numCache>
                <c:formatCode>0.0</c:formatCode>
                <c:ptCount val="12"/>
                <c:pt idx="0">
                  <c:v>99.084816667990268</c:v>
                </c:pt>
                <c:pt idx="1">
                  <c:v>99.796039748657194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98.740584621527233</c:v>
                </c:pt>
                <c:pt idx="1">
                  <c:v>99.856626912650952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0.14102545198677213</c:v>
                </c:pt>
                <c:pt idx="1">
                  <c:v>0.14261943048249764</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1.1183899264859889</c:v>
                </c:pt>
                <c:pt idx="1">
                  <c:v>7.5365686655004538E-4</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99.987175832535499</c:v>
                </c:pt>
                <c:pt idx="1">
                  <c:v>99.602955668266318</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1.2824167464501102E-2</c:v>
                </c:pt>
                <c:pt idx="1">
                  <c:v>1.2774888107535578E-2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0</c:v>
                </c:pt>
                <c:pt idx="1">
                  <c:v>0.38426944362615245</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99.945103277426938</c:v>
                </c:pt>
                <c:pt idx="1">
                  <c:v>99.945103277426938</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5.4896722573062107E-2</c:v>
                </c:pt>
                <c:pt idx="1">
                  <c:v>5.4896722573062107E-2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100</c:v>
                </c:pt>
                <c:pt idx="1">
                  <c:v>99.759697778601947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0</c:v>
                </c:pt>
                <c:pt idx="1">
                  <c:v>0.24030222139805346</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99.953703519353098</c:v>
                </c:pt>
                <c:pt idx="1">
                  <c:v>99.795750233987619</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3.2382830892838194E-2</c:v>
                </c:pt>
                <c:pt idx="1">
                  <c:v>3.2331657456048352E-2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1.3913649754059065E-2</c:v>
                </c:pt>
                <c:pt idx="1">
                  <c:v>0.17191810855632639</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2005</c:v>
                </c:pt>
                <c:pt idx="1">
                  <c:v>2012</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2005</c:v>
                </c:pt>
                <c:pt idx="1">
                  <c:v>2012</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2005</c:v>
                </c:pt>
                <c:pt idx="1">
                  <c:v>2012</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2005</c:v>
                </c:pt>
                <c:pt idx="1">
                  <c:v>2012</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2005</c:v>
                </c:pt>
                <c:pt idx="1">
                  <c:v>2012</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2005</c:v>
                </c:pt>
                <c:pt idx="1">
                  <c:v>2012</c:v>
                </c:pt>
              </c:numCache>
            </c:numRef>
          </c:xVal>
          <c:yVal>
            <c:numRef>
              <c:f>Water!$X$305:$X$316</c:f>
              <c:numCache>
                <c:formatCode>0.0</c:formatCode>
                <c:ptCount val="12"/>
                <c:pt idx="0">
                  <c:v>100</c:v>
                </c:pt>
                <c:pt idx="1">
                  <c:v>99.550508079031985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2005</c:v>
                </c:pt>
                <c:pt idx="1">
                  <c:v>2012</c:v>
                </c:pt>
              </c:numCache>
            </c:numRef>
          </c:xVal>
          <c:yVal>
            <c:numRef>
              <c:f>Water!$S$305:$S$316</c:f>
              <c:numCache>
                <c:formatCode>0.0</c:formatCode>
                <c:ptCount val="12"/>
                <c:pt idx="0">
                  <c:v>100</c:v>
                </c:pt>
                <c:pt idx="1">
                  <c:v>99.94784515496319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2005</c:v>
                </c:pt>
                <c:pt idx="1">
                  <c:v>2012</c:v>
                </c:pt>
              </c:numCache>
            </c:numRef>
          </c:xVal>
          <c:yVal>
            <c:numRef>
              <c:f>Water!$N$305:$N$316</c:f>
              <c:numCache>
                <c:formatCode>0.0</c:formatCode>
                <c:ptCount val="12"/>
                <c:pt idx="0">
                  <c:v>99.401109117264042</c:v>
                </c:pt>
                <c:pt idx="1">
                  <c:v>99.008206290331316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2005</c:v>
                </c:pt>
                <c:pt idx="1">
                  <c:v>2012</c:v>
                </c:pt>
              </c:numCache>
            </c:numRef>
          </c:xVal>
          <c:yVal>
            <c:numRef>
              <c:f>Water!$I$305:$I$316</c:f>
              <c:numCache>
                <c:formatCode>0.0</c:formatCode>
                <c:ptCount val="12"/>
                <c:pt idx="0">
                  <c:v>98.675599898484407</c:v>
                </c:pt>
                <c:pt idx="1">
                  <c:v>98.694271497738882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2005</c:v>
                </c:pt>
                <c:pt idx="1">
                  <c:v>2012</c:v>
                </c:pt>
              </c:numCache>
            </c:numRef>
          </c:xVal>
          <c:yVal>
            <c:numRef>
              <c:f>Water!$D$305:$D$316</c:f>
              <c:numCache>
                <c:formatCode>0.0</c:formatCode>
                <c:ptCount val="12"/>
                <c:pt idx="0">
                  <c:v>98.297895386308028</c:v>
                </c:pt>
                <c:pt idx="1">
                  <c:v>98.105715678449812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2018</c:v>
                </c:pt>
                <c:pt idx="1">
                  <c:v>2020</c:v>
                </c:pt>
              </c:numCache>
            </c:numRef>
          </c:cat>
          <c:val>
            <c:numRef>
              <c:f>Water!$E$299:$E$300</c:f>
              <c:numCache>
                <c:formatCode>0.0</c:formatCode>
                <c:ptCount val="2"/>
                <c:pt idx="0">
                  <c:v>97.915113355381393</c:v>
                </c:pt>
                <c:pt idx="1">
                  <c:v>97.915113355381393</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2018</c:v>
                </c:pt>
                <c:pt idx="1">
                  <c:v>2020</c:v>
                </c:pt>
              </c:numCache>
            </c:numRef>
          </c:cat>
          <c:val>
            <c:numRef>
              <c:f>Water!$F$299:$F$300</c:f>
              <c:numCache>
                <c:formatCode>0.0</c:formatCode>
                <c:ptCount val="2"/>
                <c:pt idx="0">
                  <c:v>0.13569383510894018</c:v>
                </c:pt>
                <c:pt idx="1">
                  <c:v>0.13569383510894018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2018</c:v>
                </c:pt>
                <c:pt idx="1">
                  <c:v>2020</c:v>
                </c:pt>
              </c:numCache>
            </c:numRef>
          </c:cat>
          <c:val>
            <c:numRef>
              <c:f>Water!$G$299:$G$300</c:f>
              <c:numCache>
                <c:formatCode>0.0</c:formatCode>
                <c:ptCount val="2"/>
                <c:pt idx="0">
                  <c:v>1.9491928095096682</c:v>
                </c:pt>
                <c:pt idx="1">
                  <c:v>1.9491928095096682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2018</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2018</c:v>
                </c:pt>
                <c:pt idx="1">
                  <c:v>2020</c:v>
                </c:pt>
              </c:numCache>
            </c:numRef>
          </c:cat>
          <c:val>
            <c:numRef>
              <c:f>Water!$J$299:$J$300</c:f>
              <c:numCache>
                <c:formatCode>0.0</c:formatCode>
                <c:ptCount val="2"/>
                <c:pt idx="0">
                  <c:v>98.343013756251764</c:v>
                </c:pt>
                <c:pt idx="1">
                  <c:v>98.343013756251764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2018</c:v>
                </c:pt>
                <c:pt idx="1">
                  <c:v>2020</c:v>
                </c:pt>
              </c:numCache>
            </c:numRef>
          </c:cat>
          <c:val>
            <c:numRef>
              <c:f>Water!$K$299:$K$300</c:f>
              <c:numCache>
                <c:formatCode>0.0</c:formatCode>
                <c:ptCount val="2"/>
                <c:pt idx="0">
                  <c:v>0.35659248413125</c:v>
                </c:pt>
                <c:pt idx="1">
                  <c:v>0.35659248413125</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2018</c:v>
                </c:pt>
                <c:pt idx="1">
                  <c:v>2020</c:v>
                </c:pt>
              </c:numCache>
            </c:numRef>
          </c:cat>
          <c:val>
            <c:numRef>
              <c:f>Water!$L$299:$L$300</c:f>
              <c:numCache>
                <c:formatCode>0.0</c:formatCode>
                <c:ptCount val="2"/>
                <c:pt idx="0">
                  <c:v>1.3003937596169806</c:v>
                </c:pt>
                <c:pt idx="1">
                  <c:v>1.3003937596169806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2018</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2018</c:v>
                </c:pt>
                <c:pt idx="1">
                  <c:v>2020</c:v>
                </c:pt>
              </c:numCache>
            </c:numRef>
          </c:cat>
          <c:val>
            <c:numRef>
              <c:f>Water!$O$299:$O$300</c:f>
              <c:numCache>
                <c:formatCode>0.0</c:formatCode>
                <c:ptCount val="2"/>
                <c:pt idx="0">
                  <c:v>98.895948339779082</c:v>
                </c:pt>
                <c:pt idx="1">
                  <c:v>98.895948339779082</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2018</c:v>
                </c:pt>
                <c:pt idx="1">
                  <c:v>2020</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2018</c:v>
                </c:pt>
                <c:pt idx="1">
                  <c:v>2020</c:v>
                </c:pt>
              </c:numCache>
            </c:numRef>
          </c:cat>
          <c:val>
            <c:numRef>
              <c:f>Water!$Q$299:$Q$300</c:f>
              <c:numCache>
                <c:formatCode>0.0</c:formatCode>
                <c:ptCount val="2"/>
                <c:pt idx="0">
                  <c:v>1.1040516602209181</c:v>
                </c:pt>
                <c:pt idx="1">
                  <c:v>1.1040516602209181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2018</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2018</c:v>
                </c:pt>
                <c:pt idx="1">
                  <c:v>2020</c:v>
                </c:pt>
              </c:numCache>
            </c:numRef>
          </c:cat>
          <c:val>
            <c:numRef>
              <c:f>Water!$T$299:$T$300</c:f>
              <c:numCache>
                <c:formatCode>0.0</c:formatCode>
                <c:ptCount val="2"/>
                <c:pt idx="0">
                  <c:v>99.932943770666967</c:v>
                </c:pt>
                <c:pt idx="1">
                  <c:v>99.932943770666967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2018</c:v>
                </c:pt>
                <c:pt idx="1">
                  <c:v>2020</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2018</c:v>
                </c:pt>
                <c:pt idx="1">
                  <c:v>2020</c:v>
                </c:pt>
              </c:numCache>
            </c:numRef>
          </c:cat>
          <c:val>
            <c:numRef>
              <c:f>Water!$V$299:$V$300</c:f>
              <c:numCache>
                <c:formatCode>0.0</c:formatCode>
                <c:ptCount val="2"/>
                <c:pt idx="0">
                  <c:v>6.7056229333033457E-2</c:v>
                </c:pt>
                <c:pt idx="1">
                  <c:v>6.7056229333033457E-2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2018</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2018</c:v>
                </c:pt>
                <c:pt idx="1">
                  <c:v>2020</c:v>
                </c:pt>
              </c:numCache>
            </c:numRef>
          </c:cat>
          <c:val>
            <c:numRef>
              <c:f>Water!$Y$299:$Y$300</c:f>
              <c:numCache>
                <c:formatCode>0.0</c:formatCode>
                <c:ptCount val="2"/>
                <c:pt idx="0">
                  <c:v>99.422081815898267</c:v>
                </c:pt>
                <c:pt idx="1">
                  <c:v>99.422081815898267</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2018</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2018</c:v>
                </c:pt>
                <c:pt idx="1">
                  <c:v>2020</c:v>
                </c:pt>
              </c:numCache>
            </c:numRef>
          </c:cat>
          <c:val>
            <c:numRef>
              <c:f>Water!$AA$299:$AA$300</c:f>
              <c:numCache>
                <c:formatCode>0.0</c:formatCode>
                <c:ptCount val="2"/>
                <c:pt idx="0">
                  <c:v>0.57791818410173335</c:v>
                </c:pt>
                <c:pt idx="1">
                  <c:v>0.57791818410173335</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2018</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2018</c:v>
                </c:pt>
                <c:pt idx="1">
                  <c:v>2020</c:v>
                </c:pt>
              </c:numCache>
            </c:numRef>
          </c:cat>
          <c:val>
            <c:numRef>
              <c:f>Water!$E$299:$E$300</c:f>
              <c:numCache>
                <c:formatCode>0.0</c:formatCode>
                <c:ptCount val="2"/>
                <c:pt idx="0">
                  <c:v>97.915113355381393</c:v>
                </c:pt>
                <c:pt idx="1">
                  <c:v>97.915113355381393</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2018</c:v>
                </c:pt>
                <c:pt idx="1">
                  <c:v>2020</c:v>
                </c:pt>
              </c:numCache>
            </c:numRef>
          </c:cat>
          <c:val>
            <c:numRef>
              <c:f>Water!$F$299:$F$300</c:f>
              <c:numCache>
                <c:formatCode>0.0</c:formatCode>
                <c:ptCount val="2"/>
                <c:pt idx="0">
                  <c:v>0.13569383510894018</c:v>
                </c:pt>
                <c:pt idx="1">
                  <c:v>0.13569383510894018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2018</c:v>
                </c:pt>
                <c:pt idx="1">
                  <c:v>2020</c:v>
                </c:pt>
              </c:numCache>
            </c:numRef>
          </c:cat>
          <c:val>
            <c:numRef>
              <c:f>Water!$G$299:$G$300</c:f>
              <c:numCache>
                <c:formatCode>0.0</c:formatCode>
                <c:ptCount val="2"/>
                <c:pt idx="0">
                  <c:v>1.9491928095096682</c:v>
                </c:pt>
                <c:pt idx="1">
                  <c:v>1.9491928095096682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2018</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2018</c:v>
                </c:pt>
                <c:pt idx="1">
                  <c:v>2020</c:v>
                </c:pt>
              </c:numCache>
            </c:numRef>
          </c:cat>
          <c:val>
            <c:numRef>
              <c:f>Water!$J$299:$J$300</c:f>
              <c:numCache>
                <c:formatCode>0.0</c:formatCode>
                <c:ptCount val="2"/>
                <c:pt idx="0">
                  <c:v>98.343013756251764</c:v>
                </c:pt>
                <c:pt idx="1">
                  <c:v>98.343013756251764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2018</c:v>
                </c:pt>
                <c:pt idx="1">
                  <c:v>2020</c:v>
                </c:pt>
              </c:numCache>
            </c:numRef>
          </c:cat>
          <c:val>
            <c:numRef>
              <c:f>Water!$K$299:$K$300</c:f>
              <c:numCache>
                <c:formatCode>0.0</c:formatCode>
                <c:ptCount val="2"/>
                <c:pt idx="0">
                  <c:v>0.35659248413125</c:v>
                </c:pt>
                <c:pt idx="1">
                  <c:v>0.35659248413125</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2018</c:v>
                </c:pt>
                <c:pt idx="1">
                  <c:v>2020</c:v>
                </c:pt>
              </c:numCache>
            </c:numRef>
          </c:cat>
          <c:val>
            <c:numRef>
              <c:f>Water!$L$299:$L$300</c:f>
              <c:numCache>
                <c:formatCode>0.0</c:formatCode>
                <c:ptCount val="2"/>
                <c:pt idx="0">
                  <c:v>1.3003937596169806</c:v>
                </c:pt>
                <c:pt idx="1">
                  <c:v>1.3003937596169806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2018</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2018</c:v>
                </c:pt>
                <c:pt idx="1">
                  <c:v>2020</c:v>
                </c:pt>
              </c:numCache>
            </c:numRef>
          </c:cat>
          <c:val>
            <c:numRef>
              <c:f>Water!$O$299:$O$300</c:f>
              <c:numCache>
                <c:formatCode>0.0</c:formatCode>
                <c:ptCount val="2"/>
                <c:pt idx="0">
                  <c:v>98.895948339779082</c:v>
                </c:pt>
                <c:pt idx="1">
                  <c:v>98.895948339779082</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2018</c:v>
                </c:pt>
                <c:pt idx="1">
                  <c:v>2020</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2018</c:v>
                </c:pt>
                <c:pt idx="1">
                  <c:v>2020</c:v>
                </c:pt>
              </c:numCache>
            </c:numRef>
          </c:cat>
          <c:val>
            <c:numRef>
              <c:f>Water!$Q$299:$Q$300</c:f>
              <c:numCache>
                <c:formatCode>0.0</c:formatCode>
                <c:ptCount val="2"/>
                <c:pt idx="0">
                  <c:v>1.1040516602209181</c:v>
                </c:pt>
                <c:pt idx="1">
                  <c:v>1.1040516602209181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2018</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2018</c:v>
                </c:pt>
                <c:pt idx="1">
                  <c:v>2020</c:v>
                </c:pt>
              </c:numCache>
            </c:numRef>
          </c:cat>
          <c:val>
            <c:numRef>
              <c:f>Water!$T$299:$T$300</c:f>
              <c:numCache>
                <c:formatCode>0.0</c:formatCode>
                <c:ptCount val="2"/>
                <c:pt idx="0">
                  <c:v>99.932943770666967</c:v>
                </c:pt>
                <c:pt idx="1">
                  <c:v>99.932943770666967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2018</c:v>
                </c:pt>
                <c:pt idx="1">
                  <c:v>2020</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2018</c:v>
                </c:pt>
                <c:pt idx="1">
                  <c:v>2020</c:v>
                </c:pt>
              </c:numCache>
            </c:numRef>
          </c:cat>
          <c:val>
            <c:numRef>
              <c:f>Water!$V$299:$V$300</c:f>
              <c:numCache>
                <c:formatCode>0.0</c:formatCode>
                <c:ptCount val="2"/>
                <c:pt idx="0">
                  <c:v>6.7056229333033457E-2</c:v>
                </c:pt>
                <c:pt idx="1">
                  <c:v>6.7056229333033457E-2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2018</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2018</c:v>
                </c:pt>
                <c:pt idx="1">
                  <c:v>2020</c:v>
                </c:pt>
              </c:numCache>
            </c:numRef>
          </c:cat>
          <c:val>
            <c:numRef>
              <c:f>Water!$Y$299:$Y$300</c:f>
              <c:numCache>
                <c:formatCode>0.0</c:formatCode>
                <c:ptCount val="2"/>
                <c:pt idx="0">
                  <c:v>99.422081815898267</c:v>
                </c:pt>
                <c:pt idx="1">
                  <c:v>99.422081815898267</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2018</c:v>
                </c:pt>
                <c:pt idx="1">
                  <c:v>2020</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2018</c:v>
                </c:pt>
                <c:pt idx="1">
                  <c:v>2020</c:v>
                </c:pt>
              </c:numCache>
            </c:numRef>
          </c:cat>
          <c:val>
            <c:numRef>
              <c:f>Water!$AA$299:$AA$300</c:f>
              <c:numCache>
                <c:formatCode>0.0</c:formatCode>
                <c:ptCount val="2"/>
                <c:pt idx="0">
                  <c:v>0.57791818410173335</c:v>
                </c:pt>
                <c:pt idx="1">
                  <c:v>0.57791818410173335</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2018</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98.438179768131178</c:v>
                </c:pt>
                <c:pt idx="1">
                  <c:v>98.804426840618405</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0.2026570156974879</c:v>
                </c:pt>
                <c:pt idx="1">
                  <c:v>0.20341101723320329</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1.3591632161713392</c:v>
                </c:pt>
                <c:pt idx="1">
                  <c:v>0.99216214214838772</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99.387426777566631</c:v>
                </c:pt>
                <c:pt idx="1">
                  <c:v>99.573438889854401</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3.7819371641516095E-2</c:v>
                </c:pt>
                <c:pt idx="1">
                  <c:v>3.789015384639377E-2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0.5747538507918506</c:v>
                </c:pt>
                <c:pt idx="1">
                  <c:v>0.38867095629920811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100</c:v>
                </c:pt>
                <c:pt idx="1">
                  <c:v>99.772831945569664</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0</c:v>
                </c:pt>
                <c:pt idx="1">
                  <c:v>0.2271680544303365</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99.962686404303852</c:v>
                </c:pt>
                <c:pt idx="1">
                  <c:v>99.788558552333527</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3.7313595696133461E-2</c:v>
                </c:pt>
                <c:pt idx="1">
                  <c:v>3.7248598080507379E-2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0</c:v>
                </c:pt>
                <c:pt idx="1">
                  <c:v>0.17419284958596393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99.972003625559168</c:v>
                </c:pt>
                <c:pt idx="1">
                  <c:v>99.853382009514462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2.1387003148660572E-2</c:v>
                </c:pt>
                <c:pt idx="1">
                  <c:v>2.1361626435342417E-2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6.6093712921713177E-3</c:v>
                </c:pt>
                <c:pt idx="1">
                  <c:v>0.1252563640502018</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98.740584621527233</c:v>
                </c:pt>
                <c:pt idx="1">
                  <c:v>99.856626912650952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0.14102545198677213</c:v>
                </c:pt>
                <c:pt idx="1">
                  <c:v>0.14261943048249764</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1.1183899264859889</c:v>
                </c:pt>
                <c:pt idx="1">
                  <c:v>7.5365686655004538E-4</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99.987175832535499</c:v>
                </c:pt>
                <c:pt idx="1">
                  <c:v>99.602955668266318</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1.2824167464501102E-2</c:v>
                </c:pt>
                <c:pt idx="1">
                  <c:v>1.2774888107535578E-2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0</c:v>
                </c:pt>
                <c:pt idx="1">
                  <c:v>0.38426944362615245</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99.945103277426938</c:v>
                </c:pt>
                <c:pt idx="1">
                  <c:v>99.945103277426938</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5.4896722573062107E-2</c:v>
                </c:pt>
                <c:pt idx="1">
                  <c:v>5.4896722573062107E-2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100</c:v>
                </c:pt>
                <c:pt idx="1">
                  <c:v>99.759697778601947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0</c:v>
                </c:pt>
                <c:pt idx="1">
                  <c:v>0.24030222139805346</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99.953703519353098</c:v>
                </c:pt>
                <c:pt idx="1">
                  <c:v>99.795750233987619</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3.2382830892838194E-2</c:v>
                </c:pt>
                <c:pt idx="1">
                  <c:v>3.2331657456048352E-2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1.3913649754059065E-2</c:v>
                </c:pt>
                <c:pt idx="1">
                  <c:v>0.17191810855632639</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2005</c:v>
                </c:pt>
                <c:pt idx="1">
                  <c:v>2012</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2005</c:v>
                </c:pt>
                <c:pt idx="1">
                  <c:v>2012</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2005</c:v>
                </c:pt>
                <c:pt idx="1">
                  <c:v>2012</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2005</c:v>
                </c:pt>
                <c:pt idx="1">
                  <c:v>2012</c:v>
                </c:pt>
              </c:numCache>
            </c:numRef>
          </c:xVal>
          <c:yVal>
            <c:numRef>
              <c:f>Sanitation!$M$105:$M$116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2005</c:v>
                </c:pt>
                <c:pt idx="1">
                  <c:v>2012</c:v>
                </c:pt>
              </c:numCache>
            </c:numRef>
          </c:xVal>
          <c:yVal>
            <c:numRef>
              <c:f>Sanitation!$H$105:$H$116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2005</c:v>
                </c:pt>
                <c:pt idx="1">
                  <c:v>2012</c:v>
                </c:pt>
              </c:numCache>
            </c:numRef>
          </c:xVal>
          <c:yVal>
            <c:numRef>
              <c:f>Sanitation!$X$105:$X$116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2005</c:v>
                </c:pt>
                <c:pt idx="1">
                  <c:v>2012</c:v>
                </c:pt>
              </c:numCache>
            </c:numRef>
          </c:xVal>
          <c:yVal>
            <c:numRef>
              <c:f>Sanitation!$S$105:$S$116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2005</c:v>
                </c:pt>
                <c:pt idx="1">
                  <c:v>2012</c:v>
                </c:pt>
              </c:numCache>
            </c:numRef>
          </c:xVal>
          <c:yVal>
            <c:numRef>
              <c:f>Sanitation!$N$105:$N$116</c:f>
              <c:numCache>
                <c:formatCode>0.0</c:formatCode>
                <c:ptCount val="12"/>
                <c:pt idx="0">
                  <c:v>99.801825638817519</c:v>
                </c:pt>
                <c:pt idx="1">
                  <c:v>99.599450231672577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2005</c:v>
                </c:pt>
                <c:pt idx="1">
                  <c:v>2012</c:v>
                </c:pt>
              </c:numCache>
            </c:numRef>
          </c:xVal>
          <c:yVal>
            <c:numRef>
              <c:f>Sanitation!$I$105:$I$116</c:f>
              <c:numCache>
                <c:formatCode>0.0</c:formatCode>
                <c:ptCount val="12"/>
                <c:pt idx="0">
                  <c:v>98.651259593054718</c:v>
                </c:pt>
                <c:pt idx="1">
                  <c:v>98.097487477745673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2005</c:v>
                </c:pt>
                <c:pt idx="1">
                  <c:v>2012</c:v>
                </c:pt>
              </c:numCache>
            </c:numRef>
          </c:xVal>
          <c:yVal>
            <c:numRef>
              <c:f>Sanitation!$D$105:$D$116</c:f>
              <c:numCache>
                <c:formatCode>0.0</c:formatCode>
                <c:ptCount val="12"/>
                <c:pt idx="0">
                  <c:v>98.239861359486994</c:v>
                </c:pt>
                <c:pt idx="1">
                  <c:v>94.409774493805244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94.53847686842046</c:v>
                </c:pt>
                <c:pt idx="1">
                  <c:v>88.810342534120778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4.7956950241182685</c:v>
                </c:pt>
                <c:pt idx="1">
                  <c:v>4.5051214266325008</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0.66582810746126597</c:v>
                </c:pt>
                <c:pt idx="1">
                  <c:v>6.6845360392467228</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0</c:v>
                </c:pt>
                <c:pt idx="1">
                  <c:v>0</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94.766935503594581</c:v>
                </c:pt>
                <c:pt idx="1">
                  <c:v>93.932324798321062</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4.0425446938341851</c:v>
                </c:pt>
                <c:pt idx="1">
                  <c:v>4.0069420750506257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1.1905198025712309</c:v>
                </c:pt>
                <c:pt idx="1">
                  <c:v>2.0607331266283069</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93.696681576602529</c:v>
                </c:pt>
                <c:pt idx="1">
                  <c:v>93.398289997182786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6.1629656071135415</c:v>
                </c:pt>
                <c:pt idx="1">
                  <c:v>6.1433386895912507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0.14035281628392227</c:v>
                </c:pt>
                <c:pt idx="1">
                  <c:v>0.45837131322596747</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96.014738936570424</c:v>
                </c:pt>
                <c:pt idx="1">
                  <c:v>96.014738936570424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3.9852610634295758</c:v>
                </c:pt>
                <c:pt idx="1">
                  <c:v>3.9852610634295758</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0</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96.251520182859451</c:v>
                </c:pt>
                <c:pt idx="1">
                  <c:v>96.251520182859451</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3.7484798171405487</c:v>
                </c:pt>
                <c:pt idx="1">
                  <c:v>3.7484798171405487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0</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2005</c:v>
                </c:pt>
                <c:pt idx="1">
                  <c:v>2012</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2005</c:v>
                </c:pt>
                <c:pt idx="1">
                  <c:v>2012</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2005</c:v>
                </c:pt>
                <c:pt idx="1">
                  <c:v>2012</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2005</c:v>
                </c:pt>
                <c:pt idx="1">
                  <c:v>2012</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2005</c:v>
                </c:pt>
                <c:pt idx="1">
                  <c:v>2012</c:v>
                </c:pt>
              </c:numCache>
            </c:numRef>
          </c:xVal>
          <c:yVal>
            <c:numRef>
              <c:f>Sanitation!$H$205:$H$216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2005</c:v>
                </c:pt>
                <c:pt idx="1">
                  <c:v>2012</c:v>
                </c:pt>
              </c:numCache>
            </c:numRef>
          </c:xVal>
          <c:yVal>
            <c:numRef>
              <c:f>Sanitation!$X$205:$X$216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2005</c:v>
                </c:pt>
                <c:pt idx="1">
                  <c:v>2012</c:v>
                </c:pt>
              </c:numCache>
            </c:numRef>
          </c:xVal>
          <c:yVal>
            <c:numRef>
              <c:f>Sanitation!$S$205:$S$216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2005</c:v>
                </c:pt>
                <c:pt idx="1">
                  <c:v>2012</c:v>
                </c:pt>
              </c:numCache>
            </c:numRef>
          </c:xVal>
          <c:yVal>
            <c:numRef>
              <c:f>Sanitation!$N$205:$N$216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2005</c:v>
                </c:pt>
                <c:pt idx="1">
                  <c:v>2012</c:v>
                </c:pt>
              </c:numCache>
            </c:numRef>
          </c:xVal>
          <c:yVal>
            <c:numRef>
              <c:f>Sanitation!$I$205:$I$216</c:f>
              <c:numCache>
                <c:formatCode>0.0</c:formatCode>
                <c:ptCount val="12"/>
                <c:pt idx="0">
                  <c:v>99.874499663141961</c:v>
                </c:pt>
                <c:pt idx="1">
                  <c:v>99.352595620765868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2005</c:v>
                </c:pt>
                <c:pt idx="1">
                  <c:v>2012</c:v>
                </c:pt>
              </c:numCache>
            </c:numRef>
          </c:xVal>
          <c:yVal>
            <c:numRef>
              <c:f>Sanitation!$D$205:$D$216</c:f>
              <c:numCache>
                <c:formatCode>0.0</c:formatCode>
                <c:ptCount val="12"/>
                <c:pt idx="0">
                  <c:v>97.834398290734342</c:v>
                </c:pt>
                <c:pt idx="1">
                  <c:v>97.544268834531209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90.190580533523075</c:v>
                </c:pt>
                <c:pt idx="1">
                  <c:v>89.770639555324294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7.7267118875550151</c:v>
                </c:pt>
                <c:pt idx="1">
                  <c:v>7.6907351488631717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2.0827075789219123</c:v>
                </c:pt>
                <c:pt idx="1">
                  <c:v>2.5386252958125368</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0</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91.652365951353403</c:v>
                </c:pt>
                <c:pt idx="1">
                  <c:v>90.922336691131662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8.3476340486465972</c:v>
                </c:pt>
                <c:pt idx="1">
                  <c:v>8.281143488955319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0</c:v>
                </c:pt>
                <c:pt idx="1">
                  <c:v>0.79651981991301568</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95.686765106200909</c:v>
                </c:pt>
                <c:pt idx="1">
                  <c:v>95.686765106200909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4.3132348937990912</c:v>
                </c:pt>
                <c:pt idx="1">
                  <c:v>4.3132348937990912</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95.486318010581783</c:v>
                </c:pt>
                <c:pt idx="1">
                  <c:v>95.486318010581783</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4.5136819894182167</c:v>
                </c:pt>
                <c:pt idx="1">
                  <c:v>4.5136819894182167</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0</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96.408818523709002</c:v>
                </c:pt>
                <c:pt idx="1">
                  <c:v>96.408818523709002</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3.5911814762909984</c:v>
                </c:pt>
                <c:pt idx="1">
                  <c:v>3.5911814762909984</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2005</c:v>
                </c:pt>
                <c:pt idx="1">
                  <c:v>2012</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2005</c:v>
                </c:pt>
                <c:pt idx="1">
                  <c:v>2012</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2005</c:v>
                </c:pt>
                <c:pt idx="1">
                  <c:v>2012</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2005</c:v>
                </c:pt>
                <c:pt idx="1">
                  <c:v>2012</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2005</c:v>
                </c:pt>
                <c:pt idx="1">
                  <c:v>2012</c:v>
                </c:pt>
              </c:numCache>
            </c:numRef>
          </c:xVal>
          <c:yVal>
            <c:numRef>
              <c:f>Sanitation!$H$305:$H$316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2005</c:v>
                </c:pt>
                <c:pt idx="1">
                  <c:v>2012</c:v>
                </c:pt>
              </c:numCache>
            </c:numRef>
          </c:xVal>
          <c:yVal>
            <c:numRef>
              <c:f>Sanitation!$X$305:$X$316</c:f>
              <c:numCache>
                <c:formatCode>0.0</c:formatCode>
                <c:ptCount val="12"/>
                <c:pt idx="0">
                  <c:v>99.659707455649865</c:v>
                </c:pt>
                <c:pt idx="1">
                  <c:v>99.785164358837847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2005</c:v>
                </c:pt>
                <c:pt idx="1">
                  <c:v>2012</c:v>
                </c:pt>
              </c:numCache>
            </c:numRef>
          </c:xVal>
          <c:yVal>
            <c:numRef>
              <c:f>Sanitation!$S$305:$S$316</c:f>
              <c:numCache>
                <c:formatCode>0.0</c:formatCode>
                <c:ptCount val="12"/>
                <c:pt idx="0">
                  <c:v>98.894977045079415</c:v>
                </c:pt>
                <c:pt idx="1">
                  <c:v>97.871155706408132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2005</c:v>
                </c:pt>
                <c:pt idx="1">
                  <c:v>2012</c:v>
                </c:pt>
              </c:numCache>
            </c:numRef>
          </c:xVal>
          <c:yVal>
            <c:numRef>
              <c:f>Sanitation!$N$305:$N$316</c:f>
              <c:numCache>
                <c:formatCode>0.0</c:formatCode>
                <c:ptCount val="12"/>
                <c:pt idx="0">
                  <c:v>99.653335793366409</c:v>
                </c:pt>
                <c:pt idx="1">
                  <c:v>95.838389953326541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2005</c:v>
                </c:pt>
                <c:pt idx="1">
                  <c:v>2012</c:v>
                </c:pt>
              </c:numCache>
            </c:numRef>
          </c:xVal>
          <c:yVal>
            <c:numRef>
              <c:f>Sanitation!$I$305:$I$316</c:f>
              <c:numCache>
                <c:formatCode>0.0</c:formatCode>
                <c:ptCount val="12"/>
                <c:pt idx="0">
                  <c:v>97.987371646490146</c:v>
                </c:pt>
                <c:pt idx="1">
                  <c:v>94.309864420185562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2005</c:v>
                </c:pt>
                <c:pt idx="1">
                  <c:v>2012</c:v>
                </c:pt>
              </c:numCache>
            </c:numRef>
          </c:xVal>
          <c:yVal>
            <c:numRef>
              <c:f>Sanitation!$D$305:$D$316</c:f>
              <c:numCache>
                <c:formatCode>0.0</c:formatCode>
                <c:ptCount val="12"/>
                <c:pt idx="0">
                  <c:v>98.512848825766426</c:v>
                </c:pt>
                <c:pt idx="1">
                  <c:v>91.710819367666844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97.694950551358176</c:v>
                </c:pt>
                <c:pt idx="1">
                  <c:v>87.698199827036262</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2.3050494486418245</c:v>
                </c:pt>
                <c:pt idx="1">
                  <c:v>2.0691825526020513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0</c:v>
                </c:pt>
                <c:pt idx="1">
                  <c:v>10.23261762036168</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0</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96.135331213248051</c:v>
                </c:pt>
                <c:pt idx="1">
                  <c:v>90.525769122691358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2.9027567836148958</c:v>
                </c:pt>
                <c:pt idx="1">
                  <c:v>2.7333789471215382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0.96191200313705849</c:v>
                </c:pt>
                <c:pt idx="1">
                  <c:v>6.7408519301871053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97.489870259189587</c:v>
                </c:pt>
                <c:pt idx="1">
                  <c:v>92.370097524018959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2.5101297408104131</c:v>
                </c:pt>
                <c:pt idx="1">
                  <c:v>2.3783079035818351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0</c:v>
                </c:pt>
                <c:pt idx="1">
                  <c:v>5.251594572399199</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96.882100140420334</c:v>
                </c:pt>
                <c:pt idx="1">
                  <c:v>95.31063253131471</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2.3053972871365951</c:v>
                </c:pt>
                <c:pt idx="1">
                  <c:v>2.2680027926158921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0.81250257244306567</c:v>
                </c:pt>
                <c:pt idx="1">
                  <c:v>2.4213646760694019</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98.859555334543401</c:v>
                </c:pt>
                <c:pt idx="1">
                  <c:v>99.055189402088743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0.7643072916241952</c:v>
                </c:pt>
                <c:pt idx="1">
                  <c:v>0.76581978623140856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0.37613737383240675</c:v>
                </c:pt>
                <c:pt idx="1">
                  <c:v>0.17899081167985287</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97.694950551358176</c:v>
                </c:pt>
                <c:pt idx="1">
                  <c:v>87.698199827036262</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2.3050494486418245</c:v>
                </c:pt>
                <c:pt idx="1">
                  <c:v>2.0691825526020513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0</c:v>
                </c:pt>
                <c:pt idx="1">
                  <c:v>10.23261762036168</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0</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96.135331213248051</c:v>
                </c:pt>
                <c:pt idx="1">
                  <c:v>90.525769122691358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2.9027567836148958</c:v>
                </c:pt>
                <c:pt idx="1">
                  <c:v>2.7333789471215382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0.96191200313705849</c:v>
                </c:pt>
                <c:pt idx="1">
                  <c:v>6.7408519301871053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97.489870259189587</c:v>
                </c:pt>
                <c:pt idx="1">
                  <c:v>92.370097524018959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2.5101297408104131</c:v>
                </c:pt>
                <c:pt idx="1">
                  <c:v>2.3783079035818351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0</c:v>
                </c:pt>
                <c:pt idx="1">
                  <c:v>5.251594572399199</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96.882100140420334</c:v>
                </c:pt>
                <c:pt idx="1">
                  <c:v>95.31063253131471</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2.3053972871365951</c:v>
                </c:pt>
                <c:pt idx="1">
                  <c:v>2.2680027926158921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0.81250257244306567</c:v>
                </c:pt>
                <c:pt idx="1">
                  <c:v>2.4213646760694019</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98.859555334543401</c:v>
                </c:pt>
                <c:pt idx="1">
                  <c:v>99.055189402088743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0.7643072916241952</c:v>
                </c:pt>
                <c:pt idx="1">
                  <c:v>0.76581978623140856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0.37613737383240675</c:v>
                </c:pt>
                <c:pt idx="1">
                  <c:v>0.17899081167985287</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94.53847686842046</c:v>
                </c:pt>
                <c:pt idx="1">
                  <c:v>88.810342534120778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4.7956950241182685</c:v>
                </c:pt>
                <c:pt idx="1">
                  <c:v>4.5051214266325008</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0.66582810746126597</c:v>
                </c:pt>
                <c:pt idx="1">
                  <c:v>6.6845360392467228</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0</c:v>
                </c:pt>
                <c:pt idx="1">
                  <c:v>0</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94.766935503594581</c:v>
                </c:pt>
                <c:pt idx="1">
                  <c:v>93.932324798321062</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4.0425446938341851</c:v>
                </c:pt>
                <c:pt idx="1">
                  <c:v>4.0069420750506257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1.1905198025712309</c:v>
                </c:pt>
                <c:pt idx="1">
                  <c:v>2.0607331266283069</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93.696681576602529</c:v>
                </c:pt>
                <c:pt idx="1">
                  <c:v>93.398289997182786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6.1629656071135415</c:v>
                </c:pt>
                <c:pt idx="1">
                  <c:v>6.1433386895912507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0.14035281628392227</c:v>
                </c:pt>
                <c:pt idx="1">
                  <c:v>0.45837131322596747</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96.014738936570424</c:v>
                </c:pt>
                <c:pt idx="1">
                  <c:v>96.014738936570424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3.9852610634295758</c:v>
                </c:pt>
                <c:pt idx="1">
                  <c:v>3.9852610634295758</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0</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96.251520182859451</c:v>
                </c:pt>
                <c:pt idx="1">
                  <c:v>96.251520182859451</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3.7484798171405487</c:v>
                </c:pt>
                <c:pt idx="1">
                  <c:v>3.7484798171405487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0</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90.190580533523075</c:v>
                </c:pt>
                <c:pt idx="1">
                  <c:v>89.770639555324294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7.7267118875550151</c:v>
                </c:pt>
                <c:pt idx="1">
                  <c:v>7.6907351488631717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2.0827075789219123</c:v>
                </c:pt>
                <c:pt idx="1">
                  <c:v>2.5386252958125368</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0</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91.652365951353403</c:v>
                </c:pt>
                <c:pt idx="1">
                  <c:v>90.922336691131662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8.3476340486465972</c:v>
                </c:pt>
                <c:pt idx="1">
                  <c:v>8.281143488955319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0</c:v>
                </c:pt>
                <c:pt idx="1">
                  <c:v>0.79651981991301568</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95.686765106200909</c:v>
                </c:pt>
                <c:pt idx="1">
                  <c:v>95.686765106200909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4.3132348937990912</c:v>
                </c:pt>
                <c:pt idx="1">
                  <c:v>4.3132348937990912</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95.486318010581783</c:v>
                </c:pt>
                <c:pt idx="1">
                  <c:v>95.486318010581783</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4.5136819894182167</c:v>
                </c:pt>
                <c:pt idx="1">
                  <c:v>4.5136819894182167</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0</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96.408818523709002</c:v>
                </c:pt>
                <c:pt idx="1">
                  <c:v>96.408818523709002</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3.5911814762909984</c:v>
                </c:pt>
                <c:pt idx="1">
                  <c:v>3.5911814762909984</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MICS05!$M$18:$Q$18</c:f>
              <c:numCache>
                <c:formatCode>###0.0</c:formatCode>
                <c:ptCount val="5"/>
                <c:pt idx="0">
                  <c:v>98.297895386308028</c:v>
                </c:pt>
                <c:pt idx="1">
                  <c:v>98.675599898484421</c:v>
                </c:pt>
                <c:pt idx="2">
                  <c:v>99.401109117264042</c:v>
                </c:pt>
                <c:pt idx="3">
                  <c:v>100</c:v>
                </c:pt>
                <c:pt idx="4">
                  <c:v>100</c:v>
                </c:pt>
              </c:numCache>
            </c:numRef>
          </c:val>
          <c:extLst>
            <c:ext xmlns:c16="http://schemas.microsoft.com/office/drawing/2014/chart" uri="{C3380CC4-5D6E-409C-BE32-E72D297353CC}">
              <c16:uniqueId val="{00000000-4CF8-493D-93D2-D2A327A1E2EC}"/>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CF8-493D-93D2-D2A327A1E2EC}"/>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MICS05!$M$20:$Q$20</c:f>
              <c:numCache>
                <c:formatCode>###0.0</c:formatCode>
                <c:ptCount val="5"/>
                <c:pt idx="0">
                  <c:v>1.7021046136919722</c:v>
                </c:pt>
                <c:pt idx="1">
                  <c:v>1.3244001015155789</c:v>
                </c:pt>
                <c:pt idx="2">
                  <c:v>0.59889088273595803</c:v>
                </c:pt>
                <c:pt idx="3">
                  <c:v>0</c:v>
                </c:pt>
                <c:pt idx="4">
                  <c:v>0</c:v>
                </c:pt>
              </c:numCache>
            </c:numRef>
          </c:val>
          <c:extLst>
            <c:ext xmlns:c16="http://schemas.microsoft.com/office/drawing/2014/chart" uri="{C3380CC4-5D6E-409C-BE32-E72D297353CC}">
              <c16:uniqueId val="{00000002-4CF8-493D-93D2-D2A327A1E2EC}"/>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CF8-493D-93D2-D2A327A1E2EC}"/>
            </c:ext>
          </c:extLst>
        </c:ser>
        <c:dLbls>
          <c:showLegendKey val="0"/>
          <c:showVal val="0"/>
          <c:showCatName val="0"/>
          <c:showSerName val="0"/>
          <c:showPercent val="0"/>
          <c:showBubbleSize val="0"/>
        </c:dLbls>
        <c:gapWidth val="50"/>
        <c:overlap val="100"/>
        <c:axId val="89139072"/>
        <c:axId val="101806080"/>
      </c:barChart>
      <c:catAx>
        <c:axId val="89139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806080"/>
        <c:crosses val="autoZero"/>
        <c:auto val="1"/>
        <c:lblAlgn val="ctr"/>
        <c:lblOffset val="100"/>
        <c:tickLblSkip val="1"/>
        <c:tickMarkSkip val="1"/>
        <c:noMultiLvlLbl val="0"/>
      </c:catAx>
      <c:valAx>
        <c:axId val="101806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9139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MICS05!$R$15:$X$15</c:f>
              <c:strCache>
                <c:ptCount val="7"/>
                <c:pt idx="0">
                  <c:v>Brest</c:v>
                </c:pt>
                <c:pt idx="1">
                  <c:v>Gomel</c:v>
                </c:pt>
                <c:pt idx="2">
                  <c:v>Grodno</c:v>
                </c:pt>
                <c:pt idx="3">
                  <c:v>Minsk</c:v>
                </c:pt>
                <c:pt idx="4">
                  <c:v>Minsk city</c:v>
                </c:pt>
                <c:pt idx="5">
                  <c:v>Mogilev</c:v>
                </c:pt>
                <c:pt idx="6">
                  <c:v>Vitebsk</c:v>
                </c:pt>
              </c:strCache>
            </c:strRef>
          </c:cat>
          <c:val>
            <c:numRef>
              <c:f>MICS05!$R$18:$X$18</c:f>
              <c:numCache>
                <c:formatCode>###0.0</c:formatCode>
                <c:ptCount val="7"/>
                <c:pt idx="0">
                  <c:v>100</c:v>
                </c:pt>
                <c:pt idx="1">
                  <c:v>99.773295091844574</c:v>
                </c:pt>
                <c:pt idx="2">
                  <c:v>98.279345974989042</c:v>
                </c:pt>
                <c:pt idx="3">
                  <c:v>99.413500485578226</c:v>
                </c:pt>
                <c:pt idx="4">
                  <c:v>100</c:v>
                </c:pt>
                <c:pt idx="5">
                  <c:v>99.8115067354627</c:v>
                </c:pt>
                <c:pt idx="6">
                  <c:v>99.558350747679683</c:v>
                </c:pt>
              </c:numCache>
            </c:numRef>
          </c:val>
          <c:extLst>
            <c:ext xmlns:c16="http://schemas.microsoft.com/office/drawing/2014/chart" uri="{C3380CC4-5D6E-409C-BE32-E72D297353CC}">
              <c16:uniqueId val="{00000000-AE5A-4B12-A9C1-C940D55A84EB}"/>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MICS05!$R$15:$X$15</c:f>
              <c:strCache>
                <c:ptCount val="7"/>
                <c:pt idx="0">
                  <c:v>Brest</c:v>
                </c:pt>
                <c:pt idx="1">
                  <c:v>Gomel</c:v>
                </c:pt>
                <c:pt idx="2">
                  <c:v>Grodno</c:v>
                </c:pt>
                <c:pt idx="3">
                  <c:v>Minsk</c:v>
                </c:pt>
                <c:pt idx="4">
                  <c:v>Minsk city</c:v>
                </c:pt>
                <c:pt idx="5">
                  <c:v>Mogilev</c:v>
                </c:pt>
                <c:pt idx="6">
                  <c:v>Vitebsk</c:v>
                </c:pt>
              </c:strCache>
            </c:strRef>
          </c:cat>
          <c:val>
            <c:numRef>
              <c:f>MICS05!$R$19:$X$19</c:f>
              <c:numCache>
                <c:formatCode>###0.0</c:formatCode>
                <c:ptCount val="7"/>
                <c:pt idx="0">
                  <c:v>0</c:v>
                </c:pt>
                <c:pt idx="1">
                  <c:v>0</c:v>
                </c:pt>
                <c:pt idx="2">
                  <c:v>6.8508241933802394E-2</c:v>
                </c:pt>
                <c:pt idx="3">
                  <c:v>0</c:v>
                </c:pt>
                <c:pt idx="4">
                  <c:v>0</c:v>
                </c:pt>
                <c:pt idx="5">
                  <c:v>0</c:v>
                </c:pt>
                <c:pt idx="6">
                  <c:v>0.26751397346355321</c:v>
                </c:pt>
              </c:numCache>
            </c:numRef>
          </c:val>
          <c:extLst>
            <c:ext xmlns:c16="http://schemas.microsoft.com/office/drawing/2014/chart" uri="{C3380CC4-5D6E-409C-BE32-E72D297353CC}">
              <c16:uniqueId val="{00000001-AE5A-4B12-A9C1-C940D55A84EB}"/>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MICS05!$R$15:$X$15</c:f>
              <c:strCache>
                <c:ptCount val="7"/>
                <c:pt idx="0">
                  <c:v>Brest</c:v>
                </c:pt>
                <c:pt idx="1">
                  <c:v>Gomel</c:v>
                </c:pt>
                <c:pt idx="2">
                  <c:v>Grodno</c:v>
                </c:pt>
                <c:pt idx="3">
                  <c:v>Minsk</c:v>
                </c:pt>
                <c:pt idx="4">
                  <c:v>Minsk city</c:v>
                </c:pt>
                <c:pt idx="5">
                  <c:v>Mogilev</c:v>
                </c:pt>
                <c:pt idx="6">
                  <c:v>Vitebsk</c:v>
                </c:pt>
              </c:strCache>
            </c:strRef>
          </c:cat>
          <c:val>
            <c:numRef>
              <c:f>MICS05!$R$20:$X$20</c:f>
              <c:numCache>
                <c:formatCode>###0.0</c:formatCode>
                <c:ptCount val="7"/>
                <c:pt idx="0">
                  <c:v>0</c:v>
                </c:pt>
                <c:pt idx="1">
                  <c:v>0.22670490815542621</c:v>
                </c:pt>
                <c:pt idx="2">
                  <c:v>1.652145783077156</c:v>
                </c:pt>
                <c:pt idx="3">
                  <c:v>0.58649951442177439</c:v>
                </c:pt>
                <c:pt idx="4">
                  <c:v>0</c:v>
                </c:pt>
                <c:pt idx="5">
                  <c:v>0.18849326453729986</c:v>
                </c:pt>
                <c:pt idx="6">
                  <c:v>0.17413527885676428</c:v>
                </c:pt>
              </c:numCache>
            </c:numRef>
          </c:val>
          <c:extLst>
            <c:ext xmlns:c16="http://schemas.microsoft.com/office/drawing/2014/chart" uri="{C3380CC4-5D6E-409C-BE32-E72D297353CC}">
              <c16:uniqueId val="{00000002-AE5A-4B12-A9C1-C940D55A84EB}"/>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MICS05!$R$15:$X$15</c:f>
              <c:strCache>
                <c:ptCount val="7"/>
                <c:pt idx="0">
                  <c:v>Brest</c:v>
                </c:pt>
                <c:pt idx="1">
                  <c:v>Gomel</c:v>
                </c:pt>
                <c:pt idx="2">
                  <c:v>Grodno</c:v>
                </c:pt>
                <c:pt idx="3">
                  <c:v>Minsk</c:v>
                </c:pt>
                <c:pt idx="4">
                  <c:v>Minsk city</c:v>
                </c:pt>
                <c:pt idx="5">
                  <c:v>Mogilev</c:v>
                </c:pt>
                <c:pt idx="6">
                  <c:v>Vitebsk</c:v>
                </c:pt>
              </c:strCache>
            </c:strRef>
          </c:cat>
          <c:val>
            <c:numRef>
              <c:f>MICS05!$R$21:$X$21</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E5A-4B12-A9C1-C940D55A84EB}"/>
            </c:ext>
          </c:extLst>
        </c:ser>
        <c:dLbls>
          <c:showLegendKey val="0"/>
          <c:showVal val="0"/>
          <c:showCatName val="0"/>
          <c:showSerName val="0"/>
          <c:showPercent val="0"/>
          <c:showBubbleSize val="0"/>
        </c:dLbls>
        <c:gapWidth val="50"/>
        <c:overlap val="100"/>
        <c:axId val="116980736"/>
        <c:axId val="117139712"/>
      </c:barChart>
      <c:catAx>
        <c:axId val="116980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7139712"/>
        <c:crosses val="autoZero"/>
        <c:auto val="1"/>
        <c:lblAlgn val="ctr"/>
        <c:lblOffset val="100"/>
        <c:tickLblSkip val="1"/>
        <c:tickMarkSkip val="1"/>
        <c:noMultiLvlLbl val="0"/>
      </c:catAx>
      <c:valAx>
        <c:axId val="117139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980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MICS05!$C$18:$G$18</c:f>
              <c:numCache>
                <c:formatCode>###0.0</c:formatCode>
                <c:ptCount val="5"/>
                <c:pt idx="0">
                  <c:v>98.572769879776629</c:v>
                </c:pt>
                <c:pt idx="1">
                  <c:v>99.459079402752266</c:v>
                </c:pt>
                <c:pt idx="2">
                  <c:v>99.962174886417827</c:v>
                </c:pt>
                <c:pt idx="3">
                  <c:v>99.950265219397522</c:v>
                </c:pt>
                <c:pt idx="4">
                  <c:v>99.929053669804802</c:v>
                </c:pt>
              </c:numCache>
            </c:numRef>
          </c:val>
          <c:extLst>
            <c:ext xmlns:c16="http://schemas.microsoft.com/office/drawing/2014/chart" uri="{C3380CC4-5D6E-409C-BE32-E72D297353CC}">
              <c16:uniqueId val="{00000000-3E89-4E84-B6BE-80527910CEEF}"/>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MICS05!$C$19:$G$19</c:f>
              <c:numCache>
                <c:formatCode>###0.0</c:formatCode>
                <c:ptCount val="5"/>
                <c:pt idx="0">
                  <c:v>0.13479437205620523</c:v>
                </c:pt>
                <c:pt idx="1">
                  <c:v>0</c:v>
                </c:pt>
                <c:pt idx="2">
                  <c:v>0</c:v>
                </c:pt>
                <c:pt idx="3">
                  <c:v>4.9734780602466812E-2</c:v>
                </c:pt>
                <c:pt idx="4">
                  <c:v>4.2764778401552697E-2</c:v>
                </c:pt>
              </c:numCache>
            </c:numRef>
          </c:val>
          <c:extLst>
            <c:ext xmlns:c16="http://schemas.microsoft.com/office/drawing/2014/chart" uri="{C3380CC4-5D6E-409C-BE32-E72D297353CC}">
              <c16:uniqueId val="{00000001-3E89-4E84-B6BE-80527910CEEF}"/>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MICS05!$C$20:$G$20</c:f>
              <c:numCache>
                <c:formatCode>###0.0</c:formatCode>
                <c:ptCount val="5"/>
                <c:pt idx="0">
                  <c:v>1.2924357481671653</c:v>
                </c:pt>
                <c:pt idx="1">
                  <c:v>0.54092059724773378</c:v>
                </c:pt>
                <c:pt idx="2">
                  <c:v>3.7825113582172776E-2</c:v>
                </c:pt>
                <c:pt idx="3">
                  <c:v>1.0901002323038256E-14</c:v>
                </c:pt>
                <c:pt idx="4">
                  <c:v>2.8181551793645773E-2</c:v>
                </c:pt>
              </c:numCache>
            </c:numRef>
          </c:val>
          <c:extLst>
            <c:ext xmlns:c16="http://schemas.microsoft.com/office/drawing/2014/chart" uri="{C3380CC4-5D6E-409C-BE32-E72D297353CC}">
              <c16:uniqueId val="{00000002-3E89-4E84-B6BE-80527910CEEF}"/>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E89-4E84-B6BE-80527910CEEF}"/>
            </c:ext>
          </c:extLst>
        </c:ser>
        <c:dLbls>
          <c:showLegendKey val="0"/>
          <c:showVal val="0"/>
          <c:showCatName val="0"/>
          <c:showSerName val="0"/>
          <c:showPercent val="0"/>
          <c:showBubbleSize val="0"/>
        </c:dLbls>
        <c:gapWidth val="50"/>
        <c:overlap val="100"/>
        <c:axId val="148042496"/>
        <c:axId val="148044032"/>
      </c:barChart>
      <c:catAx>
        <c:axId val="148042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8044032"/>
        <c:crosses val="autoZero"/>
        <c:auto val="1"/>
        <c:lblAlgn val="ctr"/>
        <c:lblOffset val="100"/>
        <c:tickLblSkip val="1"/>
        <c:tickMarkSkip val="1"/>
        <c:noMultiLvlLbl val="0"/>
      </c:catAx>
      <c:valAx>
        <c:axId val="148044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8042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MICS05!$R$121:$X$121</c:f>
              <c:strCache>
                <c:ptCount val="7"/>
                <c:pt idx="0">
                  <c:v>Brest</c:v>
                </c:pt>
                <c:pt idx="1">
                  <c:v>Gomel</c:v>
                </c:pt>
                <c:pt idx="2">
                  <c:v>Grodno</c:v>
                </c:pt>
                <c:pt idx="3">
                  <c:v>Minsk</c:v>
                </c:pt>
                <c:pt idx="4">
                  <c:v>Minsk city</c:v>
                </c:pt>
                <c:pt idx="5">
                  <c:v>Mogilev</c:v>
                </c:pt>
                <c:pt idx="6">
                  <c:v>Vitebsk</c:v>
                </c:pt>
              </c:strCache>
            </c:strRef>
          </c:cat>
          <c:val>
            <c:numRef>
              <c:f>MICS05!$R$124:$X$124</c:f>
              <c:numCache>
                <c:formatCode>###0.0</c:formatCode>
                <c:ptCount val="7"/>
                <c:pt idx="0">
                  <c:v>93.276639507743369</c:v>
                </c:pt>
                <c:pt idx="1">
                  <c:v>97.0976817220416</c:v>
                </c:pt>
                <c:pt idx="2">
                  <c:v>91.805373818974189</c:v>
                </c:pt>
                <c:pt idx="3">
                  <c:v>93.677450818611092</c:v>
                </c:pt>
                <c:pt idx="4">
                  <c:v>88.411869580643938</c:v>
                </c:pt>
                <c:pt idx="5">
                  <c:v>95.347386814438821</c:v>
                </c:pt>
                <c:pt idx="6">
                  <c:v>91.853683518717631</c:v>
                </c:pt>
              </c:numCache>
            </c:numRef>
          </c:val>
          <c:extLst>
            <c:ext xmlns:c16="http://schemas.microsoft.com/office/drawing/2014/chart" uri="{C3380CC4-5D6E-409C-BE32-E72D297353CC}">
              <c16:uniqueId val="{00000000-35C0-40D9-B025-F533B543ACA1}"/>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MICS05!$R$121:$X$121</c:f>
              <c:strCache>
                <c:ptCount val="7"/>
                <c:pt idx="0">
                  <c:v>Brest</c:v>
                </c:pt>
                <c:pt idx="1">
                  <c:v>Gomel</c:v>
                </c:pt>
                <c:pt idx="2">
                  <c:v>Grodno</c:v>
                </c:pt>
                <c:pt idx="3">
                  <c:v>Minsk</c:v>
                </c:pt>
                <c:pt idx="4">
                  <c:v>Minsk city</c:v>
                </c:pt>
                <c:pt idx="5">
                  <c:v>Mogilev</c:v>
                </c:pt>
                <c:pt idx="6">
                  <c:v>Vitebsk</c:v>
                </c:pt>
              </c:strCache>
            </c:strRef>
          </c:cat>
          <c:val>
            <c:numRef>
              <c:f>MICS05!$R$125:$X$125</c:f>
              <c:numCache>
                <c:formatCode>###0.0</c:formatCode>
                <c:ptCount val="7"/>
                <c:pt idx="0">
                  <c:v>6.6694361733153196</c:v>
                </c:pt>
                <c:pt idx="1">
                  <c:v>2.8055556026012551</c:v>
                </c:pt>
                <c:pt idx="2">
                  <c:v>7.2038466157981444</c:v>
                </c:pt>
                <c:pt idx="3">
                  <c:v>6.1771102798500932</c:v>
                </c:pt>
                <c:pt idx="4">
                  <c:v>11.58813041935627</c:v>
                </c:pt>
                <c:pt idx="5">
                  <c:v>4.5826373074791249</c:v>
                </c:pt>
                <c:pt idx="6">
                  <c:v>4.639561615652946</c:v>
                </c:pt>
              </c:numCache>
            </c:numRef>
          </c:val>
          <c:extLst>
            <c:ext xmlns:c16="http://schemas.microsoft.com/office/drawing/2014/chart" uri="{C3380CC4-5D6E-409C-BE32-E72D297353CC}">
              <c16:uniqueId val="{00000001-35C0-40D9-B025-F533B543ACA1}"/>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MICS05!$R$121:$X$121</c:f>
              <c:strCache>
                <c:ptCount val="7"/>
                <c:pt idx="0">
                  <c:v>Brest</c:v>
                </c:pt>
                <c:pt idx="1">
                  <c:v>Gomel</c:v>
                </c:pt>
                <c:pt idx="2">
                  <c:v>Grodno</c:v>
                </c:pt>
                <c:pt idx="3">
                  <c:v>Minsk</c:v>
                </c:pt>
                <c:pt idx="4">
                  <c:v>Minsk city</c:v>
                </c:pt>
                <c:pt idx="5">
                  <c:v>Mogilev</c:v>
                </c:pt>
                <c:pt idx="6">
                  <c:v>Vitebsk</c:v>
                </c:pt>
              </c:strCache>
            </c:strRef>
          </c:cat>
          <c:val>
            <c:numRef>
              <c:f>MICS05!$R$126:$X$126</c:f>
              <c:numCache>
                <c:formatCode>###0.0</c:formatCode>
                <c:ptCount val="7"/>
                <c:pt idx="0">
                  <c:v>5.3924318941311888E-2</c:v>
                </c:pt>
                <c:pt idx="1">
                  <c:v>9.6762675357145334E-2</c:v>
                </c:pt>
                <c:pt idx="2">
                  <c:v>0.9907795652276663</c:v>
                </c:pt>
                <c:pt idx="3">
                  <c:v>0.14543890153881467</c:v>
                </c:pt>
                <c:pt idx="4">
                  <c:v>-2.078337502098293E-13</c:v>
                </c:pt>
                <c:pt idx="5">
                  <c:v>6.9975878082054521E-2</c:v>
                </c:pt>
                <c:pt idx="6">
                  <c:v>3.5067548656294232</c:v>
                </c:pt>
              </c:numCache>
            </c:numRef>
          </c:val>
          <c:extLst>
            <c:ext xmlns:c16="http://schemas.microsoft.com/office/drawing/2014/chart" uri="{C3380CC4-5D6E-409C-BE32-E72D297353CC}">
              <c16:uniqueId val="{00000002-35C0-40D9-B025-F533B543ACA1}"/>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MICS05!$R$121:$X$121</c:f>
              <c:strCache>
                <c:ptCount val="7"/>
                <c:pt idx="0">
                  <c:v>Brest</c:v>
                </c:pt>
                <c:pt idx="1">
                  <c:v>Gomel</c:v>
                </c:pt>
                <c:pt idx="2">
                  <c:v>Grodno</c:v>
                </c:pt>
                <c:pt idx="3">
                  <c:v>Minsk</c:v>
                </c:pt>
                <c:pt idx="4">
                  <c:v>Minsk city</c:v>
                </c:pt>
                <c:pt idx="5">
                  <c:v>Mogilev</c:v>
                </c:pt>
                <c:pt idx="6">
                  <c:v>Vitebsk</c:v>
                </c:pt>
              </c:strCache>
            </c:strRef>
          </c:cat>
          <c:val>
            <c:numRef>
              <c:f>MICS05!$R$127:$X$127</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35C0-40D9-B025-F533B543ACA1}"/>
            </c:ext>
          </c:extLst>
        </c:ser>
        <c:dLbls>
          <c:showLegendKey val="0"/>
          <c:showVal val="0"/>
          <c:showCatName val="0"/>
          <c:showSerName val="0"/>
          <c:showPercent val="0"/>
          <c:showBubbleSize val="0"/>
        </c:dLbls>
        <c:gapWidth val="50"/>
        <c:overlap val="100"/>
        <c:axId val="165517952"/>
        <c:axId val="165626624"/>
      </c:barChart>
      <c:catAx>
        <c:axId val="165517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5626624"/>
        <c:crosses val="autoZero"/>
        <c:auto val="1"/>
        <c:lblAlgn val="ctr"/>
        <c:lblOffset val="100"/>
        <c:tickLblSkip val="1"/>
        <c:tickMarkSkip val="1"/>
        <c:noMultiLvlLbl val="0"/>
      </c:catAx>
      <c:valAx>
        <c:axId val="165626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5517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63-413D-9808-A881A04BAD11}"/>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B63-413D-9808-A881A04BAD11}"/>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B63-413D-9808-A881A04BAD11}"/>
            </c:ext>
          </c:extLst>
        </c:ser>
        <c:dLbls>
          <c:showLegendKey val="0"/>
          <c:showVal val="0"/>
          <c:showCatName val="0"/>
          <c:showSerName val="0"/>
          <c:showPercent val="0"/>
          <c:showBubbleSize val="0"/>
        </c:dLbls>
        <c:gapWidth val="50"/>
        <c:overlap val="100"/>
        <c:axId val="182442240"/>
        <c:axId val="183201792"/>
      </c:barChart>
      <c:catAx>
        <c:axId val="182442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201792"/>
        <c:crosses val="autoZero"/>
        <c:auto val="1"/>
        <c:lblAlgn val="ctr"/>
        <c:lblOffset val="100"/>
        <c:tickLblSkip val="1"/>
        <c:tickMarkSkip val="1"/>
        <c:noMultiLvlLbl val="0"/>
      </c:catAx>
      <c:valAx>
        <c:axId val="183201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442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MICS05!$R$221:$X$221</c:f>
              <c:strCache>
                <c:ptCount val="7"/>
                <c:pt idx="0">
                  <c:v>Brest</c:v>
                </c:pt>
                <c:pt idx="1">
                  <c:v>Gomel</c:v>
                </c:pt>
                <c:pt idx="2">
                  <c:v>Grodno</c:v>
                </c:pt>
                <c:pt idx="3">
                  <c:v>Minsk</c:v>
                </c:pt>
                <c:pt idx="4">
                  <c:v>Minsk city</c:v>
                </c:pt>
                <c:pt idx="5">
                  <c:v>Mogilev</c:v>
                </c:pt>
                <c:pt idx="6">
                  <c:v>Vitebsk</c:v>
                </c:pt>
              </c:strCache>
            </c:strRef>
          </c:cat>
          <c:val>
            <c:numRef>
              <c:f>MICS05!$R$222:$X$222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95FB-418B-BF1F-B047D5BED525}"/>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MICS05!$R$221:$X$221</c:f>
              <c:strCache>
                <c:ptCount val="7"/>
                <c:pt idx="0">
                  <c:v>Brest</c:v>
                </c:pt>
                <c:pt idx="1">
                  <c:v>Gomel</c:v>
                </c:pt>
                <c:pt idx="2">
                  <c:v>Grodno</c:v>
                </c:pt>
                <c:pt idx="3">
                  <c:v>Minsk</c:v>
                </c:pt>
                <c:pt idx="4">
                  <c:v>Minsk city</c:v>
                </c:pt>
                <c:pt idx="5">
                  <c:v>Mogilev</c:v>
                </c:pt>
                <c:pt idx="6">
                  <c:v>Vitebsk</c:v>
                </c:pt>
              </c:strCache>
            </c:strRef>
          </c:cat>
          <c:val>
            <c:numRef>
              <c:f>MICS05!$R$223:$X$223</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95FB-418B-BF1F-B047D5BED525}"/>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MICS05!$R$221:$X$221</c:f>
              <c:strCache>
                <c:ptCount val="7"/>
                <c:pt idx="0">
                  <c:v>Brest</c:v>
                </c:pt>
                <c:pt idx="1">
                  <c:v>Gomel</c:v>
                </c:pt>
                <c:pt idx="2">
                  <c:v>Grodno</c:v>
                </c:pt>
                <c:pt idx="3">
                  <c:v>Minsk</c:v>
                </c:pt>
                <c:pt idx="4">
                  <c:v>Minsk city</c:v>
                </c:pt>
                <c:pt idx="5">
                  <c:v>Mogilev</c:v>
                </c:pt>
                <c:pt idx="6">
                  <c:v>Vitebsk</c:v>
                </c:pt>
              </c:strCache>
            </c:strRef>
          </c:cat>
          <c:val>
            <c:numRef>
              <c:f>MICS05!$R$224:$X$224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95FB-418B-BF1F-B047D5BED525}"/>
            </c:ext>
          </c:extLst>
        </c:ser>
        <c:dLbls>
          <c:showLegendKey val="0"/>
          <c:showVal val="0"/>
          <c:showCatName val="0"/>
          <c:showSerName val="0"/>
          <c:showPercent val="0"/>
          <c:showBubbleSize val="0"/>
        </c:dLbls>
        <c:gapWidth val="50"/>
        <c:overlap val="100"/>
        <c:axId val="183891456"/>
        <c:axId val="184030336"/>
      </c:barChart>
      <c:catAx>
        <c:axId val="183891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30336"/>
        <c:crosses val="autoZero"/>
        <c:auto val="1"/>
        <c:lblAlgn val="ctr"/>
        <c:lblOffset val="100"/>
        <c:tickLblSkip val="1"/>
        <c:tickMarkSkip val="1"/>
        <c:noMultiLvlLbl val="0"/>
      </c:catAx>
      <c:valAx>
        <c:axId val="184030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891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DF3-4063-978A-549BD22A27B0}"/>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DF3-4063-978A-549BD22A27B0}"/>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DF3-4063-978A-549BD22A27B0}"/>
            </c:ext>
          </c:extLst>
        </c:ser>
        <c:dLbls>
          <c:showLegendKey val="0"/>
          <c:showVal val="0"/>
          <c:showCatName val="0"/>
          <c:showSerName val="0"/>
          <c:showPercent val="0"/>
          <c:showBubbleSize val="0"/>
        </c:dLbls>
        <c:gapWidth val="50"/>
        <c:overlap val="100"/>
        <c:axId val="193070592"/>
        <c:axId val="193072128"/>
      </c:barChart>
      <c:catAx>
        <c:axId val="193070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3072128"/>
        <c:crosses val="autoZero"/>
        <c:auto val="1"/>
        <c:lblAlgn val="ctr"/>
        <c:lblOffset val="100"/>
        <c:tickLblSkip val="1"/>
        <c:tickMarkSkip val="1"/>
        <c:noMultiLvlLbl val="0"/>
      </c:catAx>
      <c:valAx>
        <c:axId val="193072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93070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MICS05!$H$18:$L$18</c:f>
              <c:numCache>
                <c:formatCode>###0.0</c:formatCode>
                <c:ptCount val="5"/>
                <c:pt idx="0">
                  <c:v>98.880607464916665</c:v>
                </c:pt>
                <c:pt idx="1">
                  <c:v>99.942851436570834</c:v>
                </c:pt>
                <c:pt idx="2">
                  <c:v>99.924503840986247</c:v>
                </c:pt>
                <c:pt idx="3">
                  <c:v>100</c:v>
                </c:pt>
                <c:pt idx="4">
                  <c:v>99.892611213564138</c:v>
                </c:pt>
              </c:numCache>
            </c:numRef>
          </c:val>
          <c:extLst>
            <c:ext xmlns:c16="http://schemas.microsoft.com/office/drawing/2014/chart" uri="{C3380CC4-5D6E-409C-BE32-E72D297353CC}">
              <c16:uniqueId val="{00000000-9E3E-4192-9F0C-E124D7B8EDC7}"/>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MICS05!$H$19:$L$19</c:f>
              <c:numCache>
                <c:formatCode>###0.0</c:formatCode>
                <c:ptCount val="5"/>
                <c:pt idx="0">
                  <c:v>0.20420920307359963</c:v>
                </c:pt>
                <c:pt idx="1">
                  <c:v>0</c:v>
                </c:pt>
                <c:pt idx="2">
                  <c:v>7.5496159013745359E-2</c:v>
                </c:pt>
                <c:pt idx="3">
                  <c:v>0</c:v>
                </c:pt>
                <c:pt idx="4">
                  <c:v>6.4747053263193188E-2</c:v>
                </c:pt>
              </c:numCache>
            </c:numRef>
          </c:val>
          <c:extLst>
            <c:ext xmlns:c16="http://schemas.microsoft.com/office/drawing/2014/chart" uri="{C3380CC4-5D6E-409C-BE32-E72D297353CC}">
              <c16:uniqueId val="{00000001-9E3E-4192-9F0C-E124D7B8EDC7}"/>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MICS05!$H$20:$L$20</c:f>
              <c:numCache>
                <c:formatCode>###0.0</c:formatCode>
                <c:ptCount val="5"/>
                <c:pt idx="0">
                  <c:v>0.91518333200973578</c:v>
                </c:pt>
                <c:pt idx="1">
                  <c:v>5.7148563429166188E-2</c:v>
                </c:pt>
                <c:pt idx="2">
                  <c:v>7.2580830234869609E-15</c:v>
                </c:pt>
                <c:pt idx="3">
                  <c:v>0</c:v>
                </c:pt>
                <c:pt idx="4">
                  <c:v>4.2641733172669283E-2</c:v>
                </c:pt>
              </c:numCache>
            </c:numRef>
          </c:val>
          <c:extLst>
            <c:ext xmlns:c16="http://schemas.microsoft.com/office/drawing/2014/chart" uri="{C3380CC4-5D6E-409C-BE32-E72D297353CC}">
              <c16:uniqueId val="{00000002-9E3E-4192-9F0C-E124D7B8EDC7}"/>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E3E-4192-9F0C-E124D7B8EDC7}"/>
            </c:ext>
          </c:extLst>
        </c:ser>
        <c:dLbls>
          <c:showLegendKey val="0"/>
          <c:showVal val="0"/>
          <c:showCatName val="0"/>
          <c:showSerName val="0"/>
          <c:showPercent val="0"/>
          <c:showBubbleSize val="0"/>
        </c:dLbls>
        <c:gapWidth val="50"/>
        <c:overlap val="100"/>
        <c:axId val="397415936"/>
        <c:axId val="397417472"/>
      </c:barChart>
      <c:catAx>
        <c:axId val="397415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7417472"/>
        <c:crosses val="autoZero"/>
        <c:auto val="1"/>
        <c:lblAlgn val="ctr"/>
        <c:lblOffset val="100"/>
        <c:tickLblSkip val="1"/>
        <c:tickMarkSkip val="1"/>
        <c:noMultiLvlLbl val="0"/>
      </c:catAx>
      <c:valAx>
        <c:axId val="397417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97415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MICS05!$H$124:$L$124</c:f>
              <c:numCache>
                <c:formatCode>###0.0</c:formatCode>
                <c:ptCount val="5"/>
                <c:pt idx="0">
                  <c:v>87.699167949627864</c:v>
                </c:pt>
                <c:pt idx="1">
                  <c:v>87.681663764369091</c:v>
                </c:pt>
                <c:pt idx="2">
                  <c:v>94.390082533445536</c:v>
                </c:pt>
                <c:pt idx="3">
                  <c:v>92.621106072560522</c:v>
                </c:pt>
                <c:pt idx="4">
                  <c:v>93.702600325432613</c:v>
                </c:pt>
              </c:numCache>
            </c:numRef>
          </c:val>
          <c:extLst>
            <c:ext xmlns:c16="http://schemas.microsoft.com/office/drawing/2014/chart" uri="{C3380CC4-5D6E-409C-BE32-E72D297353CC}">
              <c16:uniqueId val="{00000000-8596-458F-B170-08A7372F0548}"/>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MICS05!$H$125:$L$125</c:f>
              <c:numCache>
                <c:formatCode>###0.0</c:formatCode>
                <c:ptCount val="5"/>
                <c:pt idx="0">
                  <c:v>10.135230341106386</c:v>
                </c:pt>
                <c:pt idx="1">
                  <c:v>12.192835898772728</c:v>
                </c:pt>
                <c:pt idx="2">
                  <c:v>5.6099174665544247</c:v>
                </c:pt>
                <c:pt idx="3">
                  <c:v>7.3788939274395897</c:v>
                </c:pt>
                <c:pt idx="4">
                  <c:v>6.2973996745672416</c:v>
                </c:pt>
              </c:numCache>
            </c:numRef>
          </c:val>
          <c:extLst>
            <c:ext xmlns:c16="http://schemas.microsoft.com/office/drawing/2014/chart" uri="{C3380CC4-5D6E-409C-BE32-E72D297353CC}">
              <c16:uniqueId val="{00000001-8596-458F-B170-08A7372F0548}"/>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MICS05!$H$126:$L$126</c:f>
              <c:numCache>
                <c:formatCode>###0.0</c:formatCode>
                <c:ptCount val="5"/>
                <c:pt idx="0">
                  <c:v>2.1656017092657507</c:v>
                </c:pt>
                <c:pt idx="1">
                  <c:v>0.12550033685818107</c:v>
                </c:pt>
                <c:pt idx="2">
                  <c:v>3.907985046680551E-14</c:v>
                </c:pt>
                <c:pt idx="3">
                  <c:v>-1.1191048088221578E-13</c:v>
                </c:pt>
                <c:pt idx="4">
                  <c:v>1.4566126083082054E-13</c:v>
                </c:pt>
              </c:numCache>
            </c:numRef>
          </c:val>
          <c:extLst>
            <c:ext xmlns:c16="http://schemas.microsoft.com/office/drawing/2014/chart" uri="{C3380CC4-5D6E-409C-BE32-E72D297353CC}">
              <c16:uniqueId val="{00000002-8596-458F-B170-08A7372F0548}"/>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8596-458F-B170-08A7372F0548}"/>
            </c:ext>
          </c:extLst>
        </c:ser>
        <c:dLbls>
          <c:showLegendKey val="0"/>
          <c:showVal val="0"/>
          <c:showCatName val="0"/>
          <c:showSerName val="0"/>
          <c:showPercent val="0"/>
          <c:showBubbleSize val="0"/>
        </c:dLbls>
        <c:gapWidth val="50"/>
        <c:overlap val="100"/>
        <c:axId val="459284864"/>
        <c:axId val="459286784"/>
      </c:barChart>
      <c:catAx>
        <c:axId val="459284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59286784"/>
        <c:crosses val="autoZero"/>
        <c:auto val="1"/>
        <c:lblAlgn val="ctr"/>
        <c:lblOffset val="100"/>
        <c:tickLblSkip val="1"/>
        <c:tickMarkSkip val="1"/>
        <c:noMultiLvlLbl val="0"/>
      </c:catAx>
      <c:valAx>
        <c:axId val="459286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59284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B29-4B15-9898-AA27B6A8C4E7}"/>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B29-4B15-9898-AA27B6A8C4E7}"/>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B29-4B15-9898-AA27B6A8C4E7}"/>
            </c:ext>
          </c:extLst>
        </c:ser>
        <c:dLbls>
          <c:showLegendKey val="0"/>
          <c:showVal val="0"/>
          <c:showCatName val="0"/>
          <c:showSerName val="0"/>
          <c:showPercent val="0"/>
          <c:showBubbleSize val="0"/>
        </c:dLbls>
        <c:gapWidth val="50"/>
        <c:overlap val="100"/>
        <c:axId val="469387520"/>
        <c:axId val="469393792"/>
      </c:barChart>
      <c:catAx>
        <c:axId val="46938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393792"/>
        <c:crosses val="autoZero"/>
        <c:auto val="1"/>
        <c:lblAlgn val="ctr"/>
        <c:lblOffset val="100"/>
        <c:tickLblSkip val="1"/>
        <c:tickMarkSkip val="1"/>
        <c:noMultiLvlLbl val="0"/>
      </c:catAx>
      <c:valAx>
        <c:axId val="469393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938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MICS05!$C$124:$G$124</c:f>
              <c:numCache>
                <c:formatCode>###0.0</c:formatCode>
                <c:ptCount val="5"/>
                <c:pt idx="0">
                  <c:v>92.409178885559697</c:v>
                </c:pt>
                <c:pt idx="1">
                  <c:v>94.017411565517079</c:v>
                </c:pt>
                <c:pt idx="2">
                  <c:v>91.084748106366149</c:v>
                </c:pt>
                <c:pt idx="3">
                  <c:v>94.12108547501353</c:v>
                </c:pt>
                <c:pt idx="4">
                  <c:v>93.44143185284338</c:v>
                </c:pt>
              </c:numCache>
            </c:numRef>
          </c:val>
          <c:extLst>
            <c:ext xmlns:c16="http://schemas.microsoft.com/office/drawing/2014/chart" uri="{C3380CC4-5D6E-409C-BE32-E72D297353CC}">
              <c16:uniqueId val="{00000000-D371-4FBB-BFEC-46C3692589FB}"/>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MICS05!$C$125:$G$125</c:f>
              <c:numCache>
                <c:formatCode>###0.0</c:formatCode>
                <c:ptCount val="5"/>
                <c:pt idx="0">
                  <c:v>5.8306824739272365</c:v>
                </c:pt>
                <c:pt idx="1">
                  <c:v>4.633848027537657</c:v>
                </c:pt>
                <c:pt idx="2">
                  <c:v>8.7170775324514409</c:v>
                </c:pt>
                <c:pt idx="3">
                  <c:v>5.8789145249865786</c:v>
                </c:pt>
                <c:pt idx="4">
                  <c:v>6.5585681471567518</c:v>
                </c:pt>
              </c:numCache>
            </c:numRef>
          </c:val>
          <c:extLst>
            <c:ext xmlns:c16="http://schemas.microsoft.com/office/drawing/2014/chart" uri="{C3380CC4-5D6E-409C-BE32-E72D297353CC}">
              <c16:uniqueId val="{00000001-D371-4FBB-BFEC-46C3692589FB}"/>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MICS05!$C$126:$G$126</c:f>
              <c:numCache>
                <c:formatCode>###0.0</c:formatCode>
                <c:ptCount val="5"/>
                <c:pt idx="0">
                  <c:v>1.7601386405130661</c:v>
                </c:pt>
                <c:pt idx="1">
                  <c:v>1.3487404069452635</c:v>
                </c:pt>
                <c:pt idx="2">
                  <c:v>0.19817436118241005</c:v>
                </c:pt>
                <c:pt idx="3">
                  <c:v>-1.0835776720341528E-13</c:v>
                </c:pt>
                <c:pt idx="4">
                  <c:v>-1.3145040611561853E-13</c:v>
                </c:pt>
              </c:numCache>
            </c:numRef>
          </c:val>
          <c:extLst>
            <c:ext xmlns:c16="http://schemas.microsoft.com/office/drawing/2014/chart" uri="{C3380CC4-5D6E-409C-BE32-E72D297353CC}">
              <c16:uniqueId val="{00000002-D371-4FBB-BFEC-46C3692589FB}"/>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371-4FBB-BFEC-46C3692589FB}"/>
            </c:ext>
          </c:extLst>
        </c:ser>
        <c:dLbls>
          <c:showLegendKey val="0"/>
          <c:showVal val="0"/>
          <c:showCatName val="0"/>
          <c:showSerName val="0"/>
          <c:showPercent val="0"/>
          <c:showBubbleSize val="0"/>
        </c:dLbls>
        <c:gapWidth val="50"/>
        <c:overlap val="100"/>
        <c:axId val="182266496"/>
        <c:axId val="182302976"/>
      </c:barChart>
      <c:catAx>
        <c:axId val="182266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302976"/>
        <c:crosses val="autoZero"/>
        <c:auto val="1"/>
        <c:lblAlgn val="ctr"/>
        <c:lblOffset val="100"/>
        <c:tickLblSkip val="1"/>
        <c:tickMarkSkip val="1"/>
        <c:noMultiLvlLbl val="0"/>
      </c:catAx>
      <c:valAx>
        <c:axId val="1823029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2266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MICS05!$M$124:$Q$124</c:f>
              <c:numCache>
                <c:formatCode>###0.0</c:formatCode>
                <c:ptCount val="5"/>
                <c:pt idx="0">
                  <c:v>96.870802572480315</c:v>
                </c:pt>
                <c:pt idx="1">
                  <c:v>94.323572886468753</c:v>
                </c:pt>
                <c:pt idx="2">
                  <c:v>96.746490252223197</c:v>
                </c:pt>
                <c:pt idx="3">
                  <c:v>96.148837152551266</c:v>
                </c:pt>
                <c:pt idx="4">
                  <c:v>98.554923582790337</c:v>
                </c:pt>
              </c:numCache>
            </c:numRef>
          </c:val>
          <c:extLst>
            <c:ext xmlns:c16="http://schemas.microsoft.com/office/drawing/2014/chart" uri="{C3380CC4-5D6E-409C-BE32-E72D297353CC}">
              <c16:uniqueId val="{00000000-A93A-47FA-A88E-FFBF7BA66CC0}"/>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MICS05!$M$125:$Q$125</c:f>
              <c:numCache>
                <c:formatCode>###0.0</c:formatCode>
                <c:ptCount val="5"/>
                <c:pt idx="0">
                  <c:v>1.6420462532861462</c:v>
                </c:pt>
                <c:pt idx="1">
                  <c:v>3.6637987600213564</c:v>
                </c:pt>
                <c:pt idx="2">
                  <c:v>2.9068455411432508</c:v>
                </c:pt>
                <c:pt idx="3">
                  <c:v>2.7461398925281784</c:v>
                </c:pt>
                <c:pt idx="4">
                  <c:v>1.1047838728595449</c:v>
                </c:pt>
              </c:numCache>
            </c:numRef>
          </c:val>
          <c:extLst>
            <c:ext xmlns:c16="http://schemas.microsoft.com/office/drawing/2014/chart" uri="{C3380CC4-5D6E-409C-BE32-E72D297353CC}">
              <c16:uniqueId val="{00000001-A93A-47FA-A88E-FFBF7BA66CC0}"/>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MICS05!$M$126:$Q$126</c:f>
              <c:numCache>
                <c:formatCode>###0.0</c:formatCode>
                <c:ptCount val="5"/>
                <c:pt idx="0">
                  <c:v>1.4871511742335388</c:v>
                </c:pt>
                <c:pt idx="1">
                  <c:v>2.0126283535098906</c:v>
                </c:pt>
                <c:pt idx="2">
                  <c:v>0.34666420663355257</c:v>
                </c:pt>
                <c:pt idx="3">
                  <c:v>1.1050229549205555</c:v>
                </c:pt>
                <c:pt idx="4">
                  <c:v>0.34029254435011769</c:v>
                </c:pt>
              </c:numCache>
            </c:numRef>
          </c:val>
          <c:extLst>
            <c:ext xmlns:c16="http://schemas.microsoft.com/office/drawing/2014/chart" uri="{C3380CC4-5D6E-409C-BE32-E72D297353CC}">
              <c16:uniqueId val="{00000002-A93A-47FA-A88E-FFBF7BA66CC0}"/>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93A-47FA-A88E-FFBF7BA66CC0}"/>
            </c:ext>
          </c:extLst>
        </c:ser>
        <c:dLbls>
          <c:showLegendKey val="0"/>
          <c:showVal val="0"/>
          <c:showCatName val="0"/>
          <c:showSerName val="0"/>
          <c:showPercent val="0"/>
          <c:showBubbleSize val="0"/>
        </c:dLbls>
        <c:gapWidth val="50"/>
        <c:overlap val="100"/>
        <c:axId val="157614464"/>
        <c:axId val="157616000"/>
      </c:barChart>
      <c:catAx>
        <c:axId val="157614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616000"/>
        <c:crosses val="autoZero"/>
        <c:auto val="1"/>
        <c:lblAlgn val="ctr"/>
        <c:lblOffset val="100"/>
        <c:tickLblSkip val="1"/>
        <c:tickMarkSkip val="1"/>
        <c:noMultiLvlLbl val="0"/>
      </c:catAx>
      <c:valAx>
        <c:axId val="157616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57614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MICS12!$M$18:$Q$18</c:f>
              <c:numCache>
                <c:formatCode>###0.0</c:formatCode>
                <c:ptCount val="5"/>
                <c:pt idx="0">
                  <c:v>97.834176031037146</c:v>
                </c:pt>
                <c:pt idx="1">
                  <c:v>97.981125077332948</c:v>
                </c:pt>
                <c:pt idx="2">
                  <c:v>99.008206290331316</c:v>
                </c:pt>
                <c:pt idx="3">
                  <c:v>99.947845154963204</c:v>
                </c:pt>
                <c:pt idx="4">
                  <c:v>99.550508079031985</c:v>
                </c:pt>
              </c:numCache>
            </c:numRef>
          </c:val>
          <c:extLst>
            <c:ext xmlns:c16="http://schemas.microsoft.com/office/drawing/2014/chart" uri="{C3380CC4-5D6E-409C-BE32-E72D297353CC}">
              <c16:uniqueId val="{00000000-4AF6-4896-8080-EDDA9D8FB5E7}"/>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MICS12!$M$19:$Q$19</c:f>
              <c:numCache>
                <c:formatCode>###0.0</c:formatCode>
                <c:ptCount val="5"/>
                <c:pt idx="0">
                  <c:v>0.27153964741266728</c:v>
                </c:pt>
                <c:pt idx="1">
                  <c:v>0.71314642040594733</c:v>
                </c:pt>
                <c:pt idx="2">
                  <c:v>0</c:v>
                </c:pt>
                <c:pt idx="3">
                  <c:v>0</c:v>
                </c:pt>
                <c:pt idx="4">
                  <c:v>0</c:v>
                </c:pt>
              </c:numCache>
            </c:numRef>
          </c:val>
          <c:extLst>
            <c:ext xmlns:c16="http://schemas.microsoft.com/office/drawing/2014/chart" uri="{C3380CC4-5D6E-409C-BE32-E72D297353CC}">
              <c16:uniqueId val="{00000001-4AF6-4896-8080-EDDA9D8FB5E7}"/>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MICS12!$M$20:$Q$20</c:f>
              <c:numCache>
                <c:formatCode>###0.0</c:formatCode>
                <c:ptCount val="5"/>
                <c:pt idx="0">
                  <c:v>1.8942843215501872</c:v>
                </c:pt>
                <c:pt idx="1">
                  <c:v>1.3057285022611049</c:v>
                </c:pt>
                <c:pt idx="2">
                  <c:v>0.99179370966868419</c:v>
                </c:pt>
                <c:pt idx="3">
                  <c:v>5.2154845036795905E-2</c:v>
                </c:pt>
                <c:pt idx="4">
                  <c:v>0.44949192096801482</c:v>
                </c:pt>
              </c:numCache>
            </c:numRef>
          </c:val>
          <c:extLst>
            <c:ext xmlns:c16="http://schemas.microsoft.com/office/drawing/2014/chart" uri="{C3380CC4-5D6E-409C-BE32-E72D297353CC}">
              <c16:uniqueId val="{00000002-4AF6-4896-8080-EDDA9D8FB5E7}"/>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AF6-4896-8080-EDDA9D8FB5E7}"/>
            </c:ext>
          </c:extLst>
        </c:ser>
        <c:dLbls>
          <c:showLegendKey val="0"/>
          <c:showVal val="0"/>
          <c:showCatName val="0"/>
          <c:showSerName val="0"/>
          <c:showPercent val="0"/>
          <c:showBubbleSize val="0"/>
        </c:dLbls>
        <c:gapWidth val="50"/>
        <c:overlap val="100"/>
        <c:axId val="490554496"/>
        <c:axId val="506495744"/>
      </c:barChart>
      <c:catAx>
        <c:axId val="490554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506495744"/>
        <c:crosses val="autoZero"/>
        <c:auto val="1"/>
        <c:lblAlgn val="ctr"/>
        <c:lblOffset val="100"/>
        <c:tickLblSkip val="1"/>
        <c:tickMarkSkip val="1"/>
        <c:noMultiLvlLbl val="0"/>
      </c:catAx>
      <c:valAx>
        <c:axId val="506495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90554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MICS12!$R$15:$X$15</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MICS12!$R$18:$X$18</c:f>
              <c:numCache>
                <c:formatCode>###0.0</c:formatCode>
                <c:ptCount val="7"/>
                <c:pt idx="0">
                  <c:v>99.426577033444431</c:v>
                </c:pt>
                <c:pt idx="1">
                  <c:v>99.681712441762087</c:v>
                </c:pt>
                <c:pt idx="2">
                  <c:v>99.586991872496952</c:v>
                </c:pt>
                <c:pt idx="3">
                  <c:v>99.886273650945071</c:v>
                </c:pt>
                <c:pt idx="4">
                  <c:v>99.394256644801388</c:v>
                </c:pt>
                <c:pt idx="5">
                  <c:v>99.371054286420346</c:v>
                </c:pt>
                <c:pt idx="6">
                  <c:v>99.345560116791106</c:v>
                </c:pt>
              </c:numCache>
            </c:numRef>
          </c:val>
          <c:extLst>
            <c:ext xmlns:c16="http://schemas.microsoft.com/office/drawing/2014/chart" uri="{C3380CC4-5D6E-409C-BE32-E72D297353CC}">
              <c16:uniqueId val="{00000000-1EC8-4FDC-82A8-BB9FDF4447BF}"/>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MICS12!$R$15:$X$15</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MICS12!$R$19:$X$19</c:f>
              <c:numCache>
                <c:formatCode>###0.0</c:formatCode>
                <c:ptCount val="7"/>
                <c:pt idx="0">
                  <c:v>7.4861157929246649E-2</c:v>
                </c:pt>
                <c:pt idx="1">
                  <c:v>0.24179201523662944</c:v>
                </c:pt>
                <c:pt idx="2">
                  <c:v>0</c:v>
                </c:pt>
                <c:pt idx="3">
                  <c:v>0</c:v>
                </c:pt>
                <c:pt idx="4">
                  <c:v>0</c:v>
                </c:pt>
                <c:pt idx="5">
                  <c:v>0.18600741278289346</c:v>
                </c:pt>
                <c:pt idx="6">
                  <c:v>3.743511884053858E-2</c:v>
                </c:pt>
              </c:numCache>
            </c:numRef>
          </c:val>
          <c:extLst>
            <c:ext xmlns:c16="http://schemas.microsoft.com/office/drawing/2014/chart" uri="{C3380CC4-5D6E-409C-BE32-E72D297353CC}">
              <c16:uniqueId val="{00000001-1EC8-4FDC-82A8-BB9FDF4447BF}"/>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MICS12!$R$15:$X$15</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MICS12!$R$20:$X$20</c:f>
              <c:numCache>
                <c:formatCode>###0.0</c:formatCode>
                <c:ptCount val="7"/>
                <c:pt idx="0">
                  <c:v>0.49856180862632216</c:v>
                </c:pt>
                <c:pt idx="1">
                  <c:v>7.6495543001283112E-2</c:v>
                </c:pt>
                <c:pt idx="2">
                  <c:v>0.41300812750304772</c:v>
                </c:pt>
                <c:pt idx="3">
                  <c:v>0.11372634905492873</c:v>
                </c:pt>
                <c:pt idx="4">
                  <c:v>0.60574335519861222</c:v>
                </c:pt>
                <c:pt idx="5">
                  <c:v>0.44293830079676044</c:v>
                </c:pt>
                <c:pt idx="6">
                  <c:v>0.61700476436835583</c:v>
                </c:pt>
              </c:numCache>
            </c:numRef>
          </c:val>
          <c:extLst>
            <c:ext xmlns:c16="http://schemas.microsoft.com/office/drawing/2014/chart" uri="{C3380CC4-5D6E-409C-BE32-E72D297353CC}">
              <c16:uniqueId val="{00000002-1EC8-4FDC-82A8-BB9FDF4447BF}"/>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MICS12!$R$15:$X$15</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MICS12!$R$21:$X$21</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1EC8-4FDC-82A8-BB9FDF4447BF}"/>
            </c:ext>
          </c:extLst>
        </c:ser>
        <c:dLbls>
          <c:showLegendKey val="0"/>
          <c:showVal val="0"/>
          <c:showCatName val="0"/>
          <c:showSerName val="0"/>
          <c:showPercent val="0"/>
          <c:showBubbleSize val="0"/>
        </c:dLbls>
        <c:gapWidth val="50"/>
        <c:overlap val="100"/>
        <c:axId val="69714688"/>
        <c:axId val="69716224"/>
      </c:barChart>
      <c:catAx>
        <c:axId val="69714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716224"/>
        <c:crosses val="autoZero"/>
        <c:auto val="1"/>
        <c:lblAlgn val="ctr"/>
        <c:lblOffset val="100"/>
        <c:tickLblSkip val="1"/>
        <c:tickMarkSkip val="1"/>
        <c:noMultiLvlLbl val="0"/>
      </c:catAx>
      <c:valAx>
        <c:axId val="69716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714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MICS12!$C$18:$G$18</c:f>
              <c:numCache>
                <c:formatCode>###0.0</c:formatCode>
                <c:ptCount val="5"/>
                <c:pt idx="0">
                  <c:v>98.669675838816531</c:v>
                </c:pt>
                <c:pt idx="1">
                  <c:v>99.50174122144746</c:v>
                </c:pt>
                <c:pt idx="2">
                  <c:v>99.814908154647057</c:v>
                </c:pt>
                <c:pt idx="3">
                  <c:v>99.839657986820853</c:v>
                </c:pt>
                <c:pt idx="4">
                  <c:v>99.896315816451249</c:v>
                </c:pt>
              </c:numCache>
            </c:numRef>
          </c:val>
          <c:extLst>
            <c:ext xmlns:c16="http://schemas.microsoft.com/office/drawing/2014/chart" uri="{C3380CC4-5D6E-409C-BE32-E72D297353CC}">
              <c16:uniqueId val="{00000000-15DD-4BD2-A61E-271DC05C1DF4}"/>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MICS12!$C$19:$G$19</c:f>
              <c:numCache>
                <c:formatCode>###0.0</c:formatCode>
                <c:ptCount val="5"/>
                <c:pt idx="0">
                  <c:v>0.27143455103091541</c:v>
                </c:pt>
                <c:pt idx="1">
                  <c:v>7.5754568709220885E-2</c:v>
                </c:pt>
                <c:pt idx="2">
                  <c:v>0</c:v>
                </c:pt>
                <c:pt idx="3">
                  <c:v>2.4858685723376985E-2</c:v>
                </c:pt>
                <c:pt idx="4">
                  <c:v>0</c:v>
                </c:pt>
              </c:numCache>
            </c:numRef>
          </c:val>
          <c:extLst>
            <c:ext xmlns:c16="http://schemas.microsoft.com/office/drawing/2014/chart" uri="{C3380CC4-5D6E-409C-BE32-E72D297353CC}">
              <c16:uniqueId val="{00000001-15DD-4BD2-A61E-271DC05C1DF4}"/>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MICS12!$C$20:$G$20</c:f>
              <c:numCache>
                <c:formatCode>###0.0</c:formatCode>
                <c:ptCount val="5"/>
                <c:pt idx="0">
                  <c:v>1.058889610152554</c:v>
                </c:pt>
                <c:pt idx="1">
                  <c:v>0.42250420984331877</c:v>
                </c:pt>
                <c:pt idx="2">
                  <c:v>0.1850918453529431</c:v>
                </c:pt>
                <c:pt idx="3">
                  <c:v>0.13548332745576966</c:v>
                </c:pt>
                <c:pt idx="4">
                  <c:v>0.10368418354875075</c:v>
                </c:pt>
              </c:numCache>
            </c:numRef>
          </c:val>
          <c:extLst>
            <c:ext xmlns:c16="http://schemas.microsoft.com/office/drawing/2014/chart" uri="{C3380CC4-5D6E-409C-BE32-E72D297353CC}">
              <c16:uniqueId val="{00000002-15DD-4BD2-A61E-271DC05C1DF4}"/>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5DD-4BD2-A61E-271DC05C1DF4}"/>
            </c:ext>
          </c:extLst>
        </c:ser>
        <c:dLbls>
          <c:showLegendKey val="0"/>
          <c:showVal val="0"/>
          <c:showCatName val="0"/>
          <c:showSerName val="0"/>
          <c:showPercent val="0"/>
          <c:showBubbleSize val="0"/>
        </c:dLbls>
        <c:gapWidth val="50"/>
        <c:overlap val="100"/>
        <c:axId val="69892352"/>
        <c:axId val="69902336"/>
      </c:barChart>
      <c:catAx>
        <c:axId val="69892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02336"/>
        <c:crosses val="autoZero"/>
        <c:auto val="1"/>
        <c:lblAlgn val="ctr"/>
        <c:lblOffset val="100"/>
        <c:tickLblSkip val="1"/>
        <c:tickMarkSkip val="1"/>
        <c:noMultiLvlLbl val="0"/>
      </c:catAx>
      <c:valAx>
        <c:axId val="69902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892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MICS12!$R$121:$X$121</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MICS12!$R$124:$X$124</c:f>
              <c:numCache>
                <c:formatCode>###0.0</c:formatCode>
                <c:ptCount val="7"/>
                <c:pt idx="0">
                  <c:v>97.750852341209196</c:v>
                </c:pt>
                <c:pt idx="1">
                  <c:v>93.41724469742681</c:v>
                </c:pt>
                <c:pt idx="2">
                  <c:v>98.983041724487563</c:v>
                </c:pt>
                <c:pt idx="3">
                  <c:v>96.375047532654705</c:v>
                </c:pt>
                <c:pt idx="4">
                  <c:v>94.763206038989395</c:v>
                </c:pt>
                <c:pt idx="5">
                  <c:v>92.918823463771773</c:v>
                </c:pt>
                <c:pt idx="6">
                  <c:v>95.831107107883795</c:v>
                </c:pt>
              </c:numCache>
            </c:numRef>
          </c:val>
          <c:extLst>
            <c:ext xmlns:c16="http://schemas.microsoft.com/office/drawing/2014/chart" uri="{C3380CC4-5D6E-409C-BE32-E72D297353CC}">
              <c16:uniqueId val="{00000000-B494-4D08-90CE-10816A0F0480}"/>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MICS12!$R$121:$X$121</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MICS12!$R$125:$X$125</c:f>
              <c:numCache>
                <c:formatCode>###0.0</c:formatCode>
                <c:ptCount val="7"/>
                <c:pt idx="0">
                  <c:v>2.0238666270080774</c:v>
                </c:pt>
                <c:pt idx="1">
                  <c:v>1.2870066340260879</c:v>
                </c:pt>
                <c:pt idx="2">
                  <c:v>0.82213660764769214</c:v>
                </c:pt>
                <c:pt idx="3">
                  <c:v>3.6249524673454347</c:v>
                </c:pt>
                <c:pt idx="4">
                  <c:v>2.0343617235124771</c:v>
                </c:pt>
                <c:pt idx="5">
                  <c:v>7.055694697422485</c:v>
                </c:pt>
                <c:pt idx="6">
                  <c:v>2.4563197025338708</c:v>
                </c:pt>
              </c:numCache>
            </c:numRef>
          </c:val>
          <c:extLst>
            <c:ext xmlns:c16="http://schemas.microsoft.com/office/drawing/2014/chart" uri="{C3380CC4-5D6E-409C-BE32-E72D297353CC}">
              <c16:uniqueId val="{00000001-B494-4D08-90CE-10816A0F0480}"/>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MICS12!$R$121:$X$121</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MICS12!$R$126:$X$126</c:f>
              <c:numCache>
                <c:formatCode>###0.0</c:formatCode>
                <c:ptCount val="7"/>
                <c:pt idx="0">
                  <c:v>0.22528103178272652</c:v>
                </c:pt>
                <c:pt idx="1">
                  <c:v>5.2957486685471018</c:v>
                </c:pt>
                <c:pt idx="2">
                  <c:v>0.19482166786474453</c:v>
                </c:pt>
                <c:pt idx="3">
                  <c:v>-1.3944401189291966E-13</c:v>
                </c:pt>
                <c:pt idx="4">
                  <c:v>3.2024322374981278</c:v>
                </c:pt>
                <c:pt idx="5">
                  <c:v>2.5481838805742285E-2</c:v>
                </c:pt>
                <c:pt idx="6">
                  <c:v>1.7125731895823337</c:v>
                </c:pt>
              </c:numCache>
            </c:numRef>
          </c:val>
          <c:extLst>
            <c:ext xmlns:c16="http://schemas.microsoft.com/office/drawing/2014/chart" uri="{C3380CC4-5D6E-409C-BE32-E72D297353CC}">
              <c16:uniqueId val="{00000002-B494-4D08-90CE-10816A0F0480}"/>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MICS12!$R$121:$X$121</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MICS12!$R$127:$X$127</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B494-4D08-90CE-10816A0F0480}"/>
            </c:ext>
          </c:extLst>
        </c:ser>
        <c:dLbls>
          <c:showLegendKey val="0"/>
          <c:showVal val="0"/>
          <c:showCatName val="0"/>
          <c:showSerName val="0"/>
          <c:showPercent val="0"/>
          <c:showBubbleSize val="0"/>
        </c:dLbls>
        <c:gapWidth val="50"/>
        <c:overlap val="100"/>
        <c:axId val="69940736"/>
        <c:axId val="69942272"/>
      </c:barChart>
      <c:catAx>
        <c:axId val="69940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42272"/>
        <c:crosses val="autoZero"/>
        <c:auto val="1"/>
        <c:lblAlgn val="ctr"/>
        <c:lblOffset val="100"/>
        <c:tickLblSkip val="1"/>
        <c:tickMarkSkip val="1"/>
        <c:noMultiLvlLbl val="0"/>
      </c:catAx>
      <c:valAx>
        <c:axId val="69942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40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750-4ACF-BF72-6237632DBD85}"/>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750-4ACF-BF72-6237632DBD85}"/>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750-4ACF-BF72-6237632DBD85}"/>
            </c:ext>
          </c:extLst>
        </c:ser>
        <c:dLbls>
          <c:showLegendKey val="0"/>
          <c:showVal val="0"/>
          <c:showCatName val="0"/>
          <c:showSerName val="0"/>
          <c:showPercent val="0"/>
          <c:showBubbleSize val="0"/>
        </c:dLbls>
        <c:gapWidth val="50"/>
        <c:overlap val="100"/>
        <c:axId val="69991808"/>
        <c:axId val="70063232"/>
      </c:barChart>
      <c:catAx>
        <c:axId val="69991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063232"/>
        <c:crosses val="autoZero"/>
        <c:auto val="1"/>
        <c:lblAlgn val="ctr"/>
        <c:lblOffset val="100"/>
        <c:tickLblSkip val="1"/>
        <c:tickMarkSkip val="1"/>
        <c:noMultiLvlLbl val="0"/>
      </c:catAx>
      <c:valAx>
        <c:axId val="70063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91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MICS12!$R$221:$X$221</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MICS12!$R$222:$X$222</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28D-45BA-9148-41DF2F24A7A6}"/>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MICS12!$R$221:$X$221</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MICS12!$R$223:$X$223</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28D-45BA-9148-41DF2F24A7A6}"/>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MICS12!$R$221:$X$221</c:f>
              <c:strCache>
                <c:ptCount val="7"/>
                <c:pt idx="0">
                  <c:v>Brest region</c:v>
                </c:pt>
                <c:pt idx="1">
                  <c:v>Gomel region</c:v>
                </c:pt>
                <c:pt idx="2">
                  <c:v>Grodno region</c:v>
                </c:pt>
                <c:pt idx="3">
                  <c:v>Minsk city</c:v>
                </c:pt>
                <c:pt idx="4">
                  <c:v>Minsk region</c:v>
                </c:pt>
                <c:pt idx="5">
                  <c:v>Mogilev region</c:v>
                </c:pt>
                <c:pt idx="6">
                  <c:v>Vitebsk region</c:v>
                </c:pt>
              </c:strCache>
            </c:strRef>
          </c:cat>
          <c:val>
            <c:numRef>
              <c:f>MICS12!$R$224:$X$224</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28D-45BA-9148-41DF2F24A7A6}"/>
            </c:ext>
          </c:extLst>
        </c:ser>
        <c:dLbls>
          <c:showLegendKey val="0"/>
          <c:showVal val="0"/>
          <c:showCatName val="0"/>
          <c:showSerName val="0"/>
          <c:showPercent val="0"/>
          <c:showBubbleSize val="0"/>
        </c:dLbls>
        <c:gapWidth val="50"/>
        <c:overlap val="100"/>
        <c:axId val="70090752"/>
        <c:axId val="70092288"/>
      </c:barChart>
      <c:catAx>
        <c:axId val="70090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092288"/>
        <c:crosses val="autoZero"/>
        <c:auto val="1"/>
        <c:lblAlgn val="ctr"/>
        <c:lblOffset val="100"/>
        <c:tickLblSkip val="1"/>
        <c:tickMarkSkip val="1"/>
        <c:noMultiLvlLbl val="0"/>
      </c:catAx>
      <c:valAx>
        <c:axId val="70092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090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39F-487C-9B41-02AC7C14166E}"/>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39F-487C-9B41-02AC7C14166E}"/>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39F-487C-9B41-02AC7C14166E}"/>
            </c:ext>
          </c:extLst>
        </c:ser>
        <c:dLbls>
          <c:showLegendKey val="0"/>
          <c:showVal val="0"/>
          <c:showCatName val="0"/>
          <c:showSerName val="0"/>
          <c:showPercent val="0"/>
          <c:showBubbleSize val="0"/>
        </c:dLbls>
        <c:gapWidth val="50"/>
        <c:overlap val="100"/>
        <c:axId val="70107520"/>
        <c:axId val="70109056"/>
      </c:barChart>
      <c:catAx>
        <c:axId val="7010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09056"/>
        <c:crosses val="autoZero"/>
        <c:auto val="1"/>
        <c:lblAlgn val="ctr"/>
        <c:lblOffset val="100"/>
        <c:tickLblSkip val="1"/>
        <c:tickMarkSkip val="1"/>
        <c:noMultiLvlLbl val="0"/>
      </c:catAx>
      <c:valAx>
        <c:axId val="70109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0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MICS12!$H$18:$L$18</c:f>
              <c:numCache>
                <c:formatCode>###0.0</c:formatCode>
                <c:ptCount val="5"/>
                <c:pt idx="0">
                  <c:v>99.717055517031227</c:v>
                </c:pt>
                <c:pt idx="1">
                  <c:v>99.662855664411666</c:v>
                </c:pt>
                <c:pt idx="2">
                  <c:v>99.965702713867628</c:v>
                </c:pt>
                <c:pt idx="3">
                  <c:v>99.813098272245966</c:v>
                </c:pt>
                <c:pt idx="4">
                  <c:v>99.856809974862287</c:v>
                </c:pt>
              </c:numCache>
            </c:numRef>
          </c:val>
          <c:extLst>
            <c:ext xmlns:c16="http://schemas.microsoft.com/office/drawing/2014/chart" uri="{C3380CC4-5D6E-409C-BE32-E72D297353CC}">
              <c16:uniqueId val="{00000000-43D6-492E-B779-43F9647AF77B}"/>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MICS12!$H$19:$L$19</c:f>
              <c:numCache>
                <c:formatCode>###0.0</c:formatCode>
                <c:ptCount val="5"/>
                <c:pt idx="0">
                  <c:v>7.8984231625967419E-2</c:v>
                </c:pt>
                <c:pt idx="1">
                  <c:v>2.5568420894835558E-2</c:v>
                </c:pt>
                <c:pt idx="2">
                  <c:v>3.4297286132376807E-2</c:v>
                </c:pt>
                <c:pt idx="3">
                  <c:v>0</c:v>
                </c:pt>
                <c:pt idx="4">
                  <c:v>0</c:v>
                </c:pt>
              </c:numCache>
            </c:numRef>
          </c:val>
          <c:extLst>
            <c:ext xmlns:c16="http://schemas.microsoft.com/office/drawing/2014/chart" uri="{C3380CC4-5D6E-409C-BE32-E72D297353CC}">
              <c16:uniqueId val="{00000001-43D6-492E-B779-43F9647AF77B}"/>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MICS12!$H$20:$L$20</c:f>
              <c:numCache>
                <c:formatCode>###0.0</c:formatCode>
                <c:ptCount val="5"/>
                <c:pt idx="0">
                  <c:v>0.20396025134280565</c:v>
                </c:pt>
                <c:pt idx="1">
                  <c:v>0.31157591469349877</c:v>
                </c:pt>
                <c:pt idx="2">
                  <c:v>-5.2111093218343285E-15</c:v>
                </c:pt>
                <c:pt idx="3">
                  <c:v>0.18690172775403369</c:v>
                </c:pt>
                <c:pt idx="4">
                  <c:v>0.14319002513771295</c:v>
                </c:pt>
              </c:numCache>
            </c:numRef>
          </c:val>
          <c:extLst>
            <c:ext xmlns:c16="http://schemas.microsoft.com/office/drawing/2014/chart" uri="{C3380CC4-5D6E-409C-BE32-E72D297353CC}">
              <c16:uniqueId val="{00000002-43D6-492E-B779-43F9647AF77B}"/>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3D6-492E-B779-43F9647AF77B}"/>
            </c:ext>
          </c:extLst>
        </c:ser>
        <c:dLbls>
          <c:showLegendKey val="0"/>
          <c:showVal val="0"/>
          <c:showCatName val="0"/>
          <c:showSerName val="0"/>
          <c:showPercent val="0"/>
          <c:showBubbleSize val="0"/>
        </c:dLbls>
        <c:gapWidth val="50"/>
        <c:overlap val="100"/>
        <c:axId val="70141824"/>
        <c:axId val="70143360"/>
      </c:barChart>
      <c:catAx>
        <c:axId val="70141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43360"/>
        <c:crosses val="autoZero"/>
        <c:auto val="1"/>
        <c:lblAlgn val="ctr"/>
        <c:lblOffset val="100"/>
        <c:tickLblSkip val="1"/>
        <c:tickMarkSkip val="1"/>
        <c:noMultiLvlLbl val="0"/>
      </c:catAx>
      <c:valAx>
        <c:axId val="70143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41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MICS12!$H$124:$L$124</c:f>
              <c:numCache>
                <c:formatCode>###0.0</c:formatCode>
                <c:ptCount val="5"/>
                <c:pt idx="0">
                  <c:v>92.254890241527704</c:v>
                </c:pt>
                <c:pt idx="1">
                  <c:v>94.894534453225077</c:v>
                </c:pt>
                <c:pt idx="2">
                  <c:v>96.983447678956267</c:v>
                </c:pt>
                <c:pt idx="3">
                  <c:v>98.351529948603044</c:v>
                </c:pt>
                <c:pt idx="4">
                  <c:v>99.115036721985405</c:v>
                </c:pt>
              </c:numCache>
            </c:numRef>
          </c:val>
          <c:extLst>
            <c:ext xmlns:c16="http://schemas.microsoft.com/office/drawing/2014/chart" uri="{C3380CC4-5D6E-409C-BE32-E72D297353CC}">
              <c16:uniqueId val="{00000000-74A4-44B1-B78E-1E4FBF54736D}"/>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MICS12!$H$125:$L$125</c:f>
              <c:numCache>
                <c:formatCode>###0.0</c:formatCode>
                <c:ptCount val="5"/>
                <c:pt idx="0">
                  <c:v>5.2893785930034927</c:v>
                </c:pt>
                <c:pt idx="1">
                  <c:v>4.4580611675407997</c:v>
                </c:pt>
                <c:pt idx="2">
                  <c:v>3.016552321043716</c:v>
                </c:pt>
                <c:pt idx="3">
                  <c:v>1.6484700513969615</c:v>
                </c:pt>
                <c:pt idx="4">
                  <c:v>0.88496327801458952</c:v>
                </c:pt>
              </c:numCache>
            </c:numRef>
          </c:val>
          <c:extLst>
            <c:ext xmlns:c16="http://schemas.microsoft.com/office/drawing/2014/chart" uri="{C3380CC4-5D6E-409C-BE32-E72D297353CC}">
              <c16:uniqueId val="{00000001-74A4-44B1-B78E-1E4FBF54736D}"/>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MICS12!$H$126:$L$126</c:f>
              <c:numCache>
                <c:formatCode>###0.0</c:formatCode>
                <c:ptCount val="5"/>
                <c:pt idx="0">
                  <c:v>2.4557311654688032</c:v>
                </c:pt>
                <c:pt idx="1">
                  <c:v>0.64740437923412308</c:v>
                </c:pt>
                <c:pt idx="2">
                  <c:v>1.6875389974302379E-14</c:v>
                </c:pt>
                <c:pt idx="3">
                  <c:v>-5.773159728050814E-15</c:v>
                </c:pt>
                <c:pt idx="4">
                  <c:v>5.773159728050814E-15</c:v>
                </c:pt>
              </c:numCache>
            </c:numRef>
          </c:val>
          <c:extLst>
            <c:ext xmlns:c16="http://schemas.microsoft.com/office/drawing/2014/chart" uri="{C3380CC4-5D6E-409C-BE32-E72D297353CC}">
              <c16:uniqueId val="{00000002-74A4-44B1-B78E-1E4FBF54736D}"/>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4A4-44B1-B78E-1E4FBF54736D}"/>
            </c:ext>
          </c:extLst>
        </c:ser>
        <c:dLbls>
          <c:showLegendKey val="0"/>
          <c:showVal val="0"/>
          <c:showCatName val="0"/>
          <c:showSerName val="0"/>
          <c:showPercent val="0"/>
          <c:showBubbleSize val="0"/>
        </c:dLbls>
        <c:gapWidth val="50"/>
        <c:overlap val="100"/>
        <c:axId val="70172032"/>
        <c:axId val="70177920"/>
      </c:barChart>
      <c:catAx>
        <c:axId val="70172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77920"/>
        <c:crosses val="autoZero"/>
        <c:auto val="1"/>
        <c:lblAlgn val="ctr"/>
        <c:lblOffset val="100"/>
        <c:tickLblSkip val="1"/>
        <c:tickMarkSkip val="1"/>
        <c:noMultiLvlLbl val="0"/>
      </c:catAx>
      <c:valAx>
        <c:axId val="70177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172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CC5-4953-AE93-9321D421379C}"/>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CC5-4953-AE93-9321D421379C}"/>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CC5-4953-AE93-9321D421379C}"/>
            </c:ext>
          </c:extLst>
        </c:ser>
        <c:dLbls>
          <c:showLegendKey val="0"/>
          <c:showVal val="0"/>
          <c:showCatName val="0"/>
          <c:showSerName val="0"/>
          <c:showPercent val="0"/>
          <c:showBubbleSize val="0"/>
        </c:dLbls>
        <c:gapWidth val="50"/>
        <c:overlap val="100"/>
        <c:axId val="70217728"/>
        <c:axId val="70219264"/>
      </c:barChart>
      <c:catAx>
        <c:axId val="7021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219264"/>
        <c:crosses val="autoZero"/>
        <c:auto val="1"/>
        <c:lblAlgn val="ctr"/>
        <c:lblOffset val="100"/>
        <c:tickLblSkip val="1"/>
        <c:tickMarkSkip val="1"/>
        <c:noMultiLvlLbl val="0"/>
      </c:catAx>
      <c:valAx>
        <c:axId val="70219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0217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MICS12!$C$124:$G$124</c:f>
              <c:numCache>
                <c:formatCode>###0.0</c:formatCode>
                <c:ptCount val="5"/>
                <c:pt idx="0">
                  <c:v>90.897229613136531</c:v>
                </c:pt>
                <c:pt idx="1">
                  <c:v>94.678493158590285</c:v>
                </c:pt>
                <c:pt idx="2">
                  <c:v>96.005037073079436</c:v>
                </c:pt>
                <c:pt idx="3">
                  <c:v>97.908392398127319</c:v>
                </c:pt>
                <c:pt idx="4">
                  <c:v>99.061608512875495</c:v>
                </c:pt>
              </c:numCache>
            </c:numRef>
          </c:val>
          <c:extLst>
            <c:ext xmlns:c16="http://schemas.microsoft.com/office/drawing/2014/chart" uri="{C3380CC4-5D6E-409C-BE32-E72D297353CC}">
              <c16:uniqueId val="{00000000-CEC3-44DD-BAA6-74102E49B2B9}"/>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MICS12!$C$125:$G$125</c:f>
              <c:numCache>
                <c:formatCode>###0.0</c:formatCode>
                <c:ptCount val="5"/>
                <c:pt idx="0">
                  <c:v>3.5125448806687194</c:v>
                </c:pt>
                <c:pt idx="1">
                  <c:v>3.4189943191554484</c:v>
                </c:pt>
                <c:pt idx="2">
                  <c:v>3.5944131585931278</c:v>
                </c:pt>
                <c:pt idx="3">
                  <c:v>2.0916076018726688</c:v>
                </c:pt>
                <c:pt idx="4">
                  <c:v>0.93839148712448539</c:v>
                </c:pt>
              </c:numCache>
            </c:numRef>
          </c:val>
          <c:extLst>
            <c:ext xmlns:c16="http://schemas.microsoft.com/office/drawing/2014/chart" uri="{C3380CC4-5D6E-409C-BE32-E72D297353CC}">
              <c16:uniqueId val="{00000001-CEC3-44DD-BAA6-74102E49B2B9}"/>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MICS12!$C$126:$G$126</c:f>
              <c:numCache>
                <c:formatCode>###0.0</c:formatCode>
                <c:ptCount val="5"/>
                <c:pt idx="0">
                  <c:v>5.5902255061947494</c:v>
                </c:pt>
                <c:pt idx="1">
                  <c:v>1.9025125222542663</c:v>
                </c:pt>
                <c:pt idx="2">
                  <c:v>0.40054976832743661</c:v>
                </c:pt>
                <c:pt idx="3">
                  <c:v>1.2434497875801753E-14</c:v>
                </c:pt>
                <c:pt idx="4">
                  <c:v>1.9984014443252818E-14</c:v>
                </c:pt>
              </c:numCache>
            </c:numRef>
          </c:val>
          <c:extLst>
            <c:ext xmlns:c16="http://schemas.microsoft.com/office/drawing/2014/chart" uri="{C3380CC4-5D6E-409C-BE32-E72D297353CC}">
              <c16:uniqueId val="{00000002-CEC3-44DD-BAA6-74102E49B2B9}"/>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CEC3-44DD-BAA6-74102E49B2B9}"/>
            </c:ext>
          </c:extLst>
        </c:ser>
        <c:dLbls>
          <c:showLegendKey val="0"/>
          <c:showVal val="0"/>
          <c:showCatName val="0"/>
          <c:showSerName val="0"/>
          <c:showPercent val="0"/>
          <c:showBubbleSize val="0"/>
        </c:dLbls>
        <c:gapWidth val="50"/>
        <c:overlap val="100"/>
        <c:axId val="69966848"/>
        <c:axId val="69976832"/>
      </c:barChart>
      <c:catAx>
        <c:axId val="69966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76832"/>
        <c:crosses val="autoZero"/>
        <c:auto val="1"/>
        <c:lblAlgn val="ctr"/>
        <c:lblOffset val="100"/>
        <c:tickLblSkip val="1"/>
        <c:tickMarkSkip val="1"/>
        <c:noMultiLvlLbl val="0"/>
      </c:catAx>
      <c:valAx>
        <c:axId val="69976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66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MICS12!$M$124:$Q$124</c:f>
              <c:numCache>
                <c:formatCode>###0.0</c:formatCode>
                <c:ptCount val="5"/>
                <c:pt idx="0">
                  <c:v>89.011527567835088</c:v>
                </c:pt>
                <c:pt idx="1">
                  <c:v>92.307809438648917</c:v>
                </c:pt>
                <c:pt idx="2">
                  <c:v>93.822619283606841</c:v>
                </c:pt>
                <c:pt idx="3">
                  <c:v>96.039262294542738</c:v>
                </c:pt>
                <c:pt idx="4">
                  <c:v>99.360249417560894</c:v>
                </c:pt>
              </c:numCache>
            </c:numRef>
          </c:val>
          <c:extLst>
            <c:ext xmlns:c16="http://schemas.microsoft.com/office/drawing/2014/chart" uri="{C3380CC4-5D6E-409C-BE32-E72D297353CC}">
              <c16:uniqueId val="{00000000-5618-4C34-8AA6-770DF0AE3794}"/>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MICS12!$M$125:$Q$125</c:f>
              <c:numCache>
                <c:formatCode>###0.0</c:formatCode>
                <c:ptCount val="5"/>
                <c:pt idx="0">
                  <c:v>2.6992917998317463</c:v>
                </c:pt>
                <c:pt idx="1">
                  <c:v>2.0020549815366371</c:v>
                </c:pt>
                <c:pt idx="2">
                  <c:v>2.0157706697196995</c:v>
                </c:pt>
                <c:pt idx="3">
                  <c:v>1.8318934118654113</c:v>
                </c:pt>
                <c:pt idx="4">
                  <c:v>0.42491494127695156</c:v>
                </c:pt>
              </c:numCache>
            </c:numRef>
          </c:val>
          <c:extLst>
            <c:ext xmlns:c16="http://schemas.microsoft.com/office/drawing/2014/chart" uri="{C3380CC4-5D6E-409C-BE32-E72D297353CC}">
              <c16:uniqueId val="{00000001-5618-4C34-8AA6-770DF0AE3794}"/>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MICS12!$M$126:$Q$126</c:f>
              <c:numCache>
                <c:formatCode>###0.0</c:formatCode>
                <c:ptCount val="5"/>
                <c:pt idx="0">
                  <c:v>8.2891806323331654</c:v>
                </c:pt>
                <c:pt idx="1">
                  <c:v>5.690135579814446</c:v>
                </c:pt>
                <c:pt idx="2">
                  <c:v>4.1616100466734594</c:v>
                </c:pt>
                <c:pt idx="3">
                  <c:v>2.1288442935918512</c:v>
                </c:pt>
                <c:pt idx="4">
                  <c:v>0.21483564116215453</c:v>
                </c:pt>
              </c:numCache>
            </c:numRef>
          </c:val>
          <c:extLst>
            <c:ext xmlns:c16="http://schemas.microsoft.com/office/drawing/2014/chart" uri="{C3380CC4-5D6E-409C-BE32-E72D297353CC}">
              <c16:uniqueId val="{00000002-5618-4C34-8AA6-770DF0AE3794}"/>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618-4C34-8AA6-770DF0AE3794}"/>
            </c:ext>
          </c:extLst>
        </c:ser>
        <c:dLbls>
          <c:showLegendKey val="0"/>
          <c:showVal val="0"/>
          <c:showCatName val="0"/>
          <c:showSerName val="0"/>
          <c:showPercent val="0"/>
          <c:showBubbleSize val="0"/>
        </c:dLbls>
        <c:gapWidth val="50"/>
        <c:overlap val="100"/>
        <c:axId val="69918720"/>
        <c:axId val="69920256"/>
      </c:barChart>
      <c:catAx>
        <c:axId val="69918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20256"/>
        <c:crosses val="autoZero"/>
        <c:auto val="1"/>
        <c:lblAlgn val="ctr"/>
        <c:lblOffset val="100"/>
        <c:tickLblSkip val="1"/>
        <c:tickMarkSkip val="1"/>
        <c:noMultiLvlLbl val="0"/>
      </c:catAx>
      <c:valAx>
        <c:axId val="69920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9918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8193"/>
            </a:ext>
            <a:ext xmlns:a16="http://schemas.microsoft.com/office/drawing/2014/main" uri="{FF2B5EF4-FFF2-40B4-BE49-F238E27FC236}">
              <a16:creationId xmlns:a16="http://schemas.microsoft.com/office/drawing/2014/main" id="{00000000-0008-0000-0400-000002000000}"/>
            </a:ext>
          </a:extLst>
        </xdr:cNvPr>
        <xdr:cNvSpPr/>
      </xdr:nvSpPr>
      <xdr:spPr>
        <a:xfrm>
          <a:off x="9496425" y="2202180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8194"/>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5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538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8195"/>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8196"/>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8197"/>
            </a:ext>
            <a:ext xmlns:a16="http://schemas.microsoft.com/office/drawing/2014/main" uri="{FF2B5EF4-FFF2-40B4-BE49-F238E27FC236}">
              <a16:creationId xmlns:a16="http://schemas.microsoft.com/office/drawing/2014/main" id="{00000000-0008-0000-0400-000013000000}"/>
            </a:ext>
          </a:extLst>
        </xdr:cNvPr>
        <xdr:cNvSpPr/>
      </xdr:nvSpPr>
      <xdr:spPr>
        <a:xfrm>
          <a:off x="876300" y="22021800"/>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8198"/>
            </a:ext>
            <a:ext xmlns:a16="http://schemas.microsoft.com/office/drawing/2014/main" uri="{FF2B5EF4-FFF2-40B4-BE49-F238E27FC236}">
              <a16:creationId xmlns:a16="http://schemas.microsoft.com/office/drawing/2014/main" id="{00000000-0008-0000-0400-000014000000}"/>
            </a:ext>
          </a:extLst>
        </xdr:cNvPr>
        <xdr:cNvSpPr/>
      </xdr:nvSpPr>
      <xdr:spPr>
        <a:xfrm>
          <a:off x="2205038" y="2202180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8199"/>
            </a:ext>
            <a:ext xmlns:a16="http://schemas.microsoft.com/office/drawing/2014/main" uri="{FF2B5EF4-FFF2-40B4-BE49-F238E27FC236}">
              <a16:creationId xmlns:a16="http://schemas.microsoft.com/office/drawing/2014/main" id="{00000000-0008-0000-0400-000015000000}"/>
            </a:ext>
          </a:extLst>
        </xdr:cNvPr>
        <xdr:cNvSpPr/>
      </xdr:nvSpPr>
      <xdr:spPr>
        <a:xfrm>
          <a:off x="942975" y="4271010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8200"/>
            </a:ext>
            <a:ext xmlns:a16="http://schemas.microsoft.com/office/drawing/2014/main" uri="{FF2B5EF4-FFF2-40B4-BE49-F238E27FC236}">
              <a16:creationId xmlns:a16="http://schemas.microsoft.com/office/drawing/2014/main" id="{00000000-0008-0000-0400-000016000000}"/>
            </a:ext>
          </a:extLst>
        </xdr:cNvPr>
        <xdr:cNvSpPr/>
      </xdr:nvSpPr>
      <xdr:spPr>
        <a:xfrm>
          <a:off x="2205038" y="4271010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5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504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538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538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538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8201"/>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8202"/>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8203"/>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31" name="Button 12" hidden="true">
          <a:extLst>
            <a:ext xmlns:a14="http://schemas.microsoft.com/office/drawing/2010/main" uri="{63B3BB69-23CF-44E3-9099-C40C66FF867C}">
              <a14:compatExt xmlns:a14="http://schemas.microsoft.com/office/drawing/2010/main" spid="_x0000_s8204"/>
            </a:ext>
            <a:ext xmlns:a16="http://schemas.microsoft.com/office/drawing/2014/main" uri="{FF2B5EF4-FFF2-40B4-BE49-F238E27FC236}">
              <a16:creationId xmlns:a16="http://schemas.microsoft.com/office/drawing/2014/main" id="{00000000-0008-0000-0400-00001F000000}"/>
            </a:ext>
          </a:extLst>
        </xdr:cNvPr>
        <xdr:cNvSpPr/>
      </xdr:nvSpPr>
      <xdr:spPr>
        <a:xfrm>
          <a:off x="2357438" y="80348138"/>
          <a:ext cx="1476375" cy="4953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8205"/>
            </a:ext>
            <a:ext xmlns:a16="http://schemas.microsoft.com/office/drawing/2014/main" uri="{FF2B5EF4-FFF2-40B4-BE49-F238E27FC236}">
              <a16:creationId xmlns:a16="http://schemas.microsoft.com/office/drawing/2014/main" id="{00000000-0008-0000-0400-000023000000}"/>
            </a:ext>
          </a:extLst>
        </xdr:cNvPr>
        <xdr:cNvSpPr/>
      </xdr:nvSpPr>
      <xdr:spPr>
        <a:xfrm>
          <a:off x="9429750" y="427101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8206"/>
            </a:ext>
            <a:ext xmlns:a16="http://schemas.microsoft.com/office/drawing/2014/main" uri="{FF2B5EF4-FFF2-40B4-BE49-F238E27FC236}">
              <a16:creationId xmlns:a16="http://schemas.microsoft.com/office/drawing/2014/main" id="{00000000-0008-0000-0400-000024000000}"/>
            </a:ext>
          </a:extLst>
        </xdr:cNvPr>
        <xdr:cNvSpPr/>
      </xdr:nvSpPr>
      <xdr:spPr>
        <a:xfrm>
          <a:off x="4533900" y="22021800"/>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8207"/>
            </a:ext>
            <a:ext xmlns:a16="http://schemas.microsoft.com/office/drawing/2014/main" uri="{FF2B5EF4-FFF2-40B4-BE49-F238E27FC236}">
              <a16:creationId xmlns:a16="http://schemas.microsoft.com/office/drawing/2014/main" id="{00000000-0008-0000-0400-000025000000}"/>
            </a:ext>
          </a:extLst>
        </xdr:cNvPr>
        <xdr:cNvSpPr/>
      </xdr:nvSpPr>
      <xdr:spPr>
        <a:xfrm>
          <a:off x="4533900" y="4271010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8208"/>
            </a:ext>
            <a:ext xmlns:a16="http://schemas.microsoft.com/office/drawing/2014/main" uri="{FF2B5EF4-FFF2-40B4-BE49-F238E27FC236}">
              <a16:creationId xmlns:a16="http://schemas.microsoft.com/office/drawing/2014/main" id="{00000000-0008-0000-0400-000026000000}"/>
            </a:ext>
          </a:extLst>
        </xdr:cNvPr>
        <xdr:cNvSpPr/>
      </xdr:nvSpPr>
      <xdr:spPr>
        <a:xfrm>
          <a:off x="16073438" y="220218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8209"/>
            </a:ext>
            <a:ext xmlns:a16="http://schemas.microsoft.com/office/drawing/2014/main" uri="{FF2B5EF4-FFF2-40B4-BE49-F238E27FC236}">
              <a16:creationId xmlns:a16="http://schemas.microsoft.com/office/drawing/2014/main" id="{00000000-0008-0000-0400-000027000000}"/>
            </a:ext>
          </a:extLst>
        </xdr:cNvPr>
        <xdr:cNvSpPr/>
      </xdr:nvSpPr>
      <xdr:spPr>
        <a:xfrm>
          <a:off x="16054388" y="4271010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8210"/>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8211"/>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399</xdr:row>
          <xdr:rowOff>200025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500-000002000000}"/>
            </a:ext>
          </a:extLst>
        </xdr:cNvPr>
        <xdr:cNvSpPr/>
      </xdr:nvSpPr>
      <xdr:spPr>
        <a:xfrm>
          <a:off x="9496425" y="223885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24</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24</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24</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200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500-000013000000}"/>
            </a:ext>
          </a:extLst>
        </xdr:cNvPr>
        <xdr:cNvSpPr/>
      </xdr:nvSpPr>
      <xdr:spPr>
        <a:xfrm>
          <a:off x="876300" y="223885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500-000014000000}"/>
            </a:ext>
          </a:extLst>
        </xdr:cNvPr>
        <xdr:cNvSpPr/>
      </xdr:nvSpPr>
      <xdr:spPr>
        <a:xfrm>
          <a:off x="2205038" y="223885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500-000015000000}"/>
            </a:ext>
          </a:extLst>
        </xdr:cNvPr>
        <xdr:cNvSpPr/>
      </xdr:nvSpPr>
      <xdr:spPr>
        <a:xfrm>
          <a:off x="942975" y="433720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500-000016000000}"/>
            </a:ext>
          </a:extLst>
        </xdr:cNvPr>
        <xdr:cNvSpPr/>
      </xdr:nvSpPr>
      <xdr:spPr>
        <a:xfrm>
          <a:off x="2205038" y="433720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200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200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200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1F000000}"/>
            </a:ext>
          </a:extLst>
        </xdr:cNvPr>
        <xdr:cNvSpPr/>
      </xdr:nvSpPr>
      <xdr:spPr>
        <a:xfrm>
          <a:off x="2357438" y="812387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500-000023000000}"/>
            </a:ext>
          </a:extLst>
        </xdr:cNvPr>
        <xdr:cNvSpPr/>
      </xdr:nvSpPr>
      <xdr:spPr>
        <a:xfrm>
          <a:off x="9429750" y="433720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500-000024000000}"/>
            </a:ext>
          </a:extLst>
        </xdr:cNvPr>
        <xdr:cNvSpPr/>
      </xdr:nvSpPr>
      <xdr:spPr>
        <a:xfrm>
          <a:off x="4533900" y="223885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500-000025000000}"/>
            </a:ext>
          </a:extLst>
        </xdr:cNvPr>
        <xdr:cNvSpPr/>
      </xdr:nvSpPr>
      <xdr:spPr>
        <a:xfrm>
          <a:off x="4533900" y="433720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500-000026000000}"/>
            </a:ext>
          </a:extLst>
        </xdr:cNvPr>
        <xdr:cNvSpPr/>
      </xdr:nvSpPr>
      <xdr:spPr>
        <a:xfrm>
          <a:off x="16073438" y="223885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500-000027000000}"/>
            </a:ext>
          </a:extLst>
        </xdr:cNvPr>
        <xdr:cNvSpPr/>
      </xdr:nvSpPr>
      <xdr:spPr>
        <a:xfrm>
          <a:off x="16054388" y="433720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3A000000}"/>
            </a:ext>
          </a:extLst>
        </xdr:cNvPr>
        <xdr:cNvSpPr/>
      </xdr:nvSpPr>
      <xdr:spPr>
        <a:xfrm>
          <a:off x="2357438" y="812387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28575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504"/>
      <c r="B2" s="1505"/>
    </row>
    <row r="3" s="111" customFormat="true" ht="22.5" customHeight="true" x14ac:dyDescent="0.35">
      <c r="A3" s="124"/>
      <c r="B3" s="125"/>
    </row>
    <row r="4" s="111" customFormat="true" ht="22.5" customHeight="true" x14ac:dyDescent="0.35">
      <c r="A4" s="120"/>
      <c r="B4" s="121"/>
      <c r="C4" s="358" t="s">
        <v>27</v>
      </c>
    </row>
    <row r="5" s="111" customFormat="true" ht="22.5" customHeight="true" x14ac:dyDescent="0.35">
      <c r="A5" s="1504"/>
      <c r="B5" s="1505"/>
      <c r="C5" s="358"/>
    </row>
    <row r="6" s="111" customFormat="true" ht="29.25" customHeight="true" x14ac:dyDescent="0.2">
      <c r="A6" s="1506"/>
      <c r="B6" s="1508"/>
      <c r="C6" s="358" t="s">
        <v>28</v>
      </c>
    </row>
    <row r="7" s="111" customFormat="true" ht="25.9" customHeight="true" x14ac:dyDescent="0.4">
      <c r="A7" s="1500"/>
      <c r="B7" s="1501"/>
      <c r="C7" s="360" t="str">
        <f ca="true">+Water!B5</f>
        <v>Belarus</v>
      </c>
    </row>
    <row r="8" s="111" customFormat="true" ht="15" customHeight="true" x14ac:dyDescent="0.2">
      <c r="A8" s="1502"/>
      <c r="B8" s="1503"/>
      <c r="C8" s="358"/>
    </row>
    <row r="9" s="111" customFormat="true" ht="15" customHeight="true" x14ac:dyDescent="0.2">
      <c r="A9" s="125"/>
      <c r="B9" s="128"/>
      <c r="C9" s="359"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MICS05</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MICS12</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504"/>
      <c r="B108" s="1505"/>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500"/>
      <c r="B113" s="1501"/>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502"/>
      <c r="B114" s="1503"/>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504"/>
      <c r="B208" s="1505"/>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500"/>
      <c r="B213" s="1501"/>
    </row>
    <row r="214" s="123" customFormat="true" ht="15" customHeight="true" x14ac:dyDescent="0.2">
      <c r="A214" s="1506"/>
      <c r="B214" s="1507"/>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545" t="s">
        <v>123</v>
      </c>
      <c r="C4" s="1545"/>
      <c r="D4" s="1545"/>
      <c r="E4" s="1545"/>
      <c r="F4" s="1545"/>
      <c r="G4" s="1545"/>
      <c r="H4" s="1545"/>
      <c r="I4" s="1545"/>
      <c r="J4" s="1545"/>
      <c r="K4" s="1545"/>
      <c r="L4" s="1545"/>
      <c r="M4" s="1545"/>
      <c r="N4" s="1545"/>
      <c r="O4" s="1545"/>
      <c r="P4" s="1545"/>
      <c r="Q4" s="1545"/>
      <c r="R4" s="1545"/>
      <c r="S4" s="1545"/>
      <c r="T4" s="1545"/>
      <c r="U4" s="1545"/>
      <c r="V4" s="1545"/>
      <c r="W4" s="1545"/>
      <c r="X4" s="1545"/>
      <c r="Y4" s="1545"/>
    </row>
    <row r="5" ht="29.1" customHeight="true" x14ac:dyDescent="0.4">
      <c r="A5" s="35"/>
      <c r="B5" s="1512" t="str">
        <f ca="true">IF(ISERROR(INDIRECT(CONCATENATE($B105,"!A2"))),"",INDIRECT(CONCATENATE($B105,"!A2")))</f>
        <v>Belarus</v>
      </c>
      <c r="C5" s="1512"/>
      <c r="D5" s="1512"/>
      <c r="E5" s="1512"/>
      <c r="F5" s="1512"/>
      <c r="G5" s="1512"/>
      <c r="H5" s="1512"/>
      <c r="I5" s="1512"/>
      <c r="J5" s="1512"/>
      <c r="K5" s="1512"/>
      <c r="L5" s="1512"/>
      <c r="M5" s="1512"/>
      <c r="N5" s="1512"/>
      <c r="O5" s="1512"/>
      <c r="P5" s="1512"/>
      <c r="Q5" s="1512"/>
      <c r="R5" s="1512"/>
      <c r="S5" s="1512"/>
      <c r="T5" s="1512"/>
      <c r="U5" s="1512"/>
      <c r="V5" s="1512"/>
      <c r="W5" s="1512"/>
      <c r="X5" s="1512"/>
      <c r="Y5" s="1512"/>
    </row>
    <row r="6" x14ac:dyDescent="0.2">
      <c r="F6" s="36"/>
      <c r="G6" s="36"/>
      <c r="J6" s="37"/>
      <c r="K6" s="37"/>
      <c r="L6" s="37"/>
      <c r="M6" s="37"/>
      <c r="N6" s="37"/>
      <c r="O6" s="37"/>
      <c r="P6" s="37"/>
    </row>
    <row r="7" s="38" customFormat="true" ht="18" x14ac:dyDescent="0.25">
      <c r="B7" s="1509" t="str">
        <f>B118</f>
        <v>National use of drinking water sources, 2000–2018</v>
      </c>
      <c r="C7" s="1509"/>
      <c r="D7" s="1509"/>
      <c r="E7" s="1509"/>
      <c r="F7" s="1509"/>
      <c r="G7" s="1509"/>
      <c r="H7" s="1509"/>
      <c r="I7" s="1509"/>
      <c r="J7" s="1509" t="str">
        <f>B218</f>
        <v>Urban use of drinking water sources,  2000–2018</v>
      </c>
      <c r="K7" s="1509"/>
      <c r="L7" s="1509"/>
      <c r="M7" s="1509"/>
      <c r="N7" s="1509"/>
      <c r="O7" s="1509"/>
      <c r="P7" s="1509"/>
      <c r="Q7" s="1509"/>
      <c r="R7" s="1509" t="str">
        <f>B318</f>
        <v>Rural use of drinking water sources, 2018–2020</v>
      </c>
      <c r="S7" s="1509"/>
      <c r="T7" s="1509"/>
      <c r="U7" s="1509"/>
      <c r="V7" s="1509"/>
      <c r="W7" s="1509"/>
      <c r="X7" s="1509"/>
      <c r="Y7" s="150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522" t="str">
        <f ca="true">IF(ISERROR(INDIRECT(CONCATENATE($B105,"!A2"))),"",INDIRECT(CONCATENATE($B105,"!A2")))</f>
        <v>Belarus</v>
      </c>
      <c r="C31" s="1523"/>
      <c r="D31" s="1523"/>
      <c r="E31" s="1524"/>
      <c r="F31" s="1514" t="s">
        <v>0</v>
      </c>
      <c r="G31" s="1514"/>
      <c r="H31" s="1514"/>
      <c r="I31" s="1515"/>
      <c r="J31" s="1513" t="s">
        <v>1</v>
      </c>
      <c r="K31" s="1514"/>
      <c r="L31" s="1514"/>
      <c r="M31" s="1515"/>
      <c r="N31" s="1513" t="s">
        <v>2</v>
      </c>
      <c r="O31" s="1514"/>
      <c r="P31" s="1514"/>
      <c r="Q31" s="1515"/>
      <c r="R31" s="1513" t="s">
        <v>3</v>
      </c>
      <c r="S31" s="1514"/>
      <c r="T31" s="1514"/>
      <c r="U31" s="1515"/>
      <c r="V31" s="1513" t="s">
        <v>4</v>
      </c>
      <c r="W31" s="1514"/>
      <c r="X31" s="1514"/>
      <c r="Y31" s="1515"/>
    </row>
    <row r="32" s="44" customFormat="true" ht="22.5" customHeight="true" x14ac:dyDescent="0.2">
      <c r="B32" s="1525"/>
      <c r="C32" s="1526"/>
      <c r="D32" s="1526"/>
      <c r="E32" s="1527"/>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516" t="s">
        <v>5</v>
      </c>
      <c r="C33" s="1517"/>
      <c r="D33" s="1520" t="s">
        <v>25</v>
      </c>
      <c r="E33" s="33">
        <f>C99</f>
        <v>2000</v>
      </c>
      <c r="F33" s="45">
        <f ca="true">E99</f>
        <v>98.438179768131178</v>
      </c>
      <c r="G33" s="46">
        <f t="shared" ref="G33:I34" ca="true" si="0">F99</f>
        <v>0.2026570156974879</v>
      </c>
      <c r="H33" s="47">
        <f t="shared" ca="true" si="0"/>
        <v>1.3591632161713392</v>
      </c>
      <c r="I33" s="48">
        <f t="shared" ca="true" si="0"/>
        <v>0</v>
      </c>
      <c r="J33" s="45">
        <f ca="true">J99</f>
        <v>99.387426777566631</v>
      </c>
      <c r="K33" s="46">
        <f t="shared" ref="K33:M34" ca="true" si="1">K99</f>
        <v>3.7819371641516095E-2</v>
      </c>
      <c r="L33" s="47">
        <f t="shared" ca="true" si="1"/>
        <v>0.5747538507918506</v>
      </c>
      <c r="M33" s="48">
        <f t="shared" ca="true" si="1"/>
        <v>0</v>
      </c>
      <c r="N33" s="45">
        <f ca="true">O99</f>
        <v>100</v>
      </c>
      <c r="O33" s="46">
        <f t="shared" ref="O33:Q34" ca="true" si="2">P99</f>
        <v>0</v>
      </c>
      <c r="P33" s="47">
        <f t="shared" ca="true" si="2"/>
        <v>0</v>
      </c>
      <c r="Q33" s="48">
        <f t="shared" ca="true" si="2"/>
        <v>0</v>
      </c>
      <c r="R33" s="45">
        <f ca="true">T99</f>
        <v>99.962686404303852</v>
      </c>
      <c r="S33" s="46">
        <f t="shared" ref="S33:U34" ca="true" si="3">U99</f>
        <v>3.7313595696133461E-2</v>
      </c>
      <c r="T33" s="47">
        <f t="shared" ca="true" si="3"/>
        <v>0</v>
      </c>
      <c r="U33" s="48">
        <f t="shared" ca="true" si="3"/>
        <v>0</v>
      </c>
      <c r="V33" s="45">
        <f ca="true">Y99</f>
        <v>99.972003625559168</v>
      </c>
      <c r="W33" s="46">
        <f t="shared" ref="W33:Y34" ca="true" si="4">Z99</f>
        <v>2.1387003148660572E-2</v>
      </c>
      <c r="X33" s="47">
        <f t="shared" ca="true" si="4"/>
        <v>6.6093712921713177E-3</v>
      </c>
      <c r="Y33" s="48">
        <f t="shared" ca="true" si="4"/>
        <v>0</v>
      </c>
    </row>
    <row r="34" x14ac:dyDescent="0.2">
      <c r="B34" s="1518"/>
      <c r="C34" s="1519"/>
      <c r="D34" s="1521"/>
      <c r="E34" s="34">
        <f>C100</f>
        <v>2018</v>
      </c>
      <c r="F34" s="50">
        <f ca="true">E100</f>
        <v>98.804426840618405</v>
      </c>
      <c r="G34" s="51">
        <f t="shared" ca="true" si="0"/>
        <v>0.20341101723320329</v>
      </c>
      <c r="H34" s="52">
        <f t="shared" ca="true" si="0"/>
        <v>0.99216214214838772</v>
      </c>
      <c r="I34" s="53">
        <f t="shared" ca="true" si="0"/>
        <v>0</v>
      </c>
      <c r="J34" s="50">
        <f ca="true">J100</f>
        <v>99.573438889854401</v>
      </c>
      <c r="K34" s="51">
        <f t="shared" ca="true" si="1"/>
        <v>3.789015384639377E-2</v>
      </c>
      <c r="L34" s="52">
        <f t="shared" ca="true" si="1"/>
        <v>0.38867095629920811</v>
      </c>
      <c r="M34" s="53">
        <f t="shared" ca="true" si="1"/>
        <v>0</v>
      </c>
      <c r="N34" s="50">
        <f ca="true">O100</f>
        <v>99.772831945569664</v>
      </c>
      <c r="O34" s="51">
        <f t="shared" ca="true" si="2"/>
        <v>0</v>
      </c>
      <c r="P34" s="52">
        <f t="shared" ca="true" si="2"/>
        <v>0.2271680544303365</v>
      </c>
      <c r="Q34" s="53">
        <f t="shared" ca="true" si="2"/>
        <v>0</v>
      </c>
      <c r="R34" s="50">
        <f ca="true">T100</f>
        <v>99.788558552333527</v>
      </c>
      <c r="S34" s="51">
        <f t="shared" ca="true" si="3"/>
        <v>3.7248598080507379E-2</v>
      </c>
      <c r="T34" s="52">
        <f t="shared" ca="true" si="3"/>
        <v>0.17419284958596393</v>
      </c>
      <c r="U34" s="53">
        <f t="shared" ca="true" si="3"/>
        <v>0</v>
      </c>
      <c r="V34" s="50">
        <f ca="true">Y100</f>
        <v>99.853382009514462</v>
      </c>
      <c r="W34" s="51">
        <f t="shared" ca="true" si="4"/>
        <v>2.1361626435342417E-2</v>
      </c>
      <c r="X34" s="52">
        <f t="shared" ca="true" si="4"/>
        <v>0.1252563640502018</v>
      </c>
      <c r="Y34" s="53">
        <f t="shared" ca="true" si="4"/>
        <v>0</v>
      </c>
    </row>
    <row r="35" x14ac:dyDescent="0.2">
      <c r="F35" s="36"/>
      <c r="H35" s="39"/>
    </row>
    <row r="36" x14ac:dyDescent="0.2">
      <c r="B36" s="1516" t="s">
        <v>6</v>
      </c>
      <c r="C36" s="1517"/>
      <c r="D36" s="1520" t="s">
        <v>25</v>
      </c>
      <c r="E36" s="33">
        <f>C199</f>
        <v>2000</v>
      </c>
      <c r="F36" s="45">
        <f ca="true">E199</f>
        <v>98.740584621527233</v>
      </c>
      <c r="G36" s="46">
        <f t="shared" ref="G36:I37" ca="true" si="5">F199</f>
        <v>0.14102545198677213</v>
      </c>
      <c r="H36" s="47">
        <f t="shared" ca="true" si="5"/>
        <v>1.1183899264859889</v>
      </c>
      <c r="I36" s="48">
        <f t="shared" ca="true" si="5"/>
        <v>0</v>
      </c>
      <c r="J36" s="45">
        <f ca="true">J199</f>
        <v>99.987175832535499</v>
      </c>
      <c r="K36" s="46">
        <f t="shared" ref="K36:M37" ca="true" si="6">K199</f>
        <v>1.2824167464501102E-2</v>
      </c>
      <c r="L36" s="47">
        <f t="shared" ca="true" si="6"/>
        <v>0</v>
      </c>
      <c r="M36" s="48">
        <f t="shared" ca="true" si="6"/>
        <v>0</v>
      </c>
      <c r="N36" s="45">
        <f ca="true">O199</f>
        <v>99.945103277426938</v>
      </c>
      <c r="O36" s="46">
        <f t="shared" ref="O36:Q37" ca="true" si="7">P199</f>
        <v>5.4896722573062107E-2</v>
      </c>
      <c r="P36" s="47">
        <f t="shared" ca="true" si="7"/>
        <v>0</v>
      </c>
      <c r="Q36" s="48">
        <f t="shared" ca="true" si="7"/>
        <v>0</v>
      </c>
      <c r="R36" s="45">
        <f ca="true">T199</f>
        <v>100</v>
      </c>
      <c r="S36" s="46">
        <f t="shared" ref="S36:U37" ca="true" si="8">U199</f>
        <v>0</v>
      </c>
      <c r="T36" s="47">
        <f t="shared" ca="true" si="8"/>
        <v>0</v>
      </c>
      <c r="U36" s="48">
        <f t="shared" ca="true" si="8"/>
        <v>0</v>
      </c>
      <c r="V36" s="45">
        <f ca="true">Y199</f>
        <v>99.953703519353098</v>
      </c>
      <c r="W36" s="46">
        <f t="shared" ref="W36:Y37" ca="true" si="9">Z199</f>
        <v>3.2382830892838194E-2</v>
      </c>
      <c r="X36" s="47">
        <f t="shared" ca="true" si="9"/>
        <v>1.3913649754059065E-2</v>
      </c>
      <c r="Y36" s="48">
        <f t="shared" ca="true" si="9"/>
        <v>0</v>
      </c>
    </row>
    <row r="37" x14ac:dyDescent="0.2">
      <c r="B37" s="1518"/>
      <c r="C37" s="1519"/>
      <c r="D37" s="1521"/>
      <c r="E37" s="34">
        <f>C200</f>
        <v>2018</v>
      </c>
      <c r="F37" s="50">
        <f ca="true">E200</f>
        <v>99.856626912650952</v>
      </c>
      <c r="G37" s="51">
        <f t="shared" ca="true" si="5"/>
        <v>0.14261943048249764</v>
      </c>
      <c r="H37" s="52">
        <f t="shared" ca="true" si="5"/>
        <v>7.5365686655004538E-4</v>
      </c>
      <c r="I37" s="53">
        <f t="shared" ca="true" si="5"/>
        <v>0</v>
      </c>
      <c r="J37" s="50">
        <f ca="true">J200</f>
        <v>99.602955668266318</v>
      </c>
      <c r="K37" s="51">
        <f t="shared" ca="true" si="6"/>
        <v>1.2774888107535578E-2</v>
      </c>
      <c r="L37" s="52">
        <f t="shared" ca="true" si="6"/>
        <v>0.38426944362615245</v>
      </c>
      <c r="M37" s="53">
        <f t="shared" ca="true" si="6"/>
        <v>0</v>
      </c>
      <c r="N37" s="50">
        <f ca="true">O200</f>
        <v>99.945103277426938</v>
      </c>
      <c r="O37" s="51">
        <f t="shared" ca="true" si="7"/>
        <v>5.4896722573062107E-2</v>
      </c>
      <c r="P37" s="52">
        <f t="shared" ca="true" si="7"/>
        <v>0</v>
      </c>
      <c r="Q37" s="53">
        <f t="shared" ca="true" si="7"/>
        <v>0</v>
      </c>
      <c r="R37" s="50">
        <f ca="true">T200</f>
        <v>99.759697778601947</v>
      </c>
      <c r="S37" s="51">
        <f t="shared" ca="true" si="8"/>
        <v>0</v>
      </c>
      <c r="T37" s="52">
        <f t="shared" ca="true" si="8"/>
        <v>0.24030222139805346</v>
      </c>
      <c r="U37" s="53">
        <f t="shared" ca="true" si="8"/>
        <v>0</v>
      </c>
      <c r="V37" s="50">
        <f ca="true">Y200</f>
        <v>99.795750233987619</v>
      </c>
      <c r="W37" s="51">
        <f t="shared" ca="true" si="9"/>
        <v>3.2331657456048352E-2</v>
      </c>
      <c r="X37" s="52">
        <f t="shared" ca="true" si="9"/>
        <v>0.17191810855632639</v>
      </c>
      <c r="Y37" s="53">
        <f t="shared" ca="true" si="9"/>
        <v>0</v>
      </c>
    </row>
    <row r="38" x14ac:dyDescent="0.2">
      <c r="F38" s="36"/>
      <c r="G38" s="36"/>
      <c r="H38" s="39"/>
      <c r="I38" s="39"/>
    </row>
    <row r="39" x14ac:dyDescent="0.2">
      <c r="B39" s="1516" t="s">
        <v>7</v>
      </c>
      <c r="C39" s="1517"/>
      <c r="D39" s="1520" t="s">
        <v>25</v>
      </c>
      <c r="E39" s="33">
        <f>C299</f>
        <v>2018</v>
      </c>
      <c r="F39" s="45">
        <f ca="true">E299</f>
        <v>97.915113355381393</v>
      </c>
      <c r="G39" s="46">
        <f t="shared" ref="G39:I40" ca="true" si="10">F299</f>
        <v>0.13569383510894018</v>
      </c>
      <c r="H39" s="47">
        <f t="shared" ca="true" si="10"/>
        <v>1.9491928095096682</v>
      </c>
      <c r="I39" s="48">
        <f t="shared" ca="true" si="10"/>
        <v>0</v>
      </c>
      <c r="J39" s="45">
        <f ca="true">J299</f>
        <v>98.343013756251764</v>
      </c>
      <c r="K39" s="46">
        <f t="shared" ref="K39:M40" ca="true" si="11">K299</f>
        <v>0.35659248413125</v>
      </c>
      <c r="L39" s="47">
        <f t="shared" ca="true" si="11"/>
        <v>1.3003937596169806</v>
      </c>
      <c r="M39" s="48">
        <f t="shared" ca="true" si="11"/>
        <v>0</v>
      </c>
      <c r="N39" s="45">
        <f ca="true">O299</f>
        <v>98.895948339779082</v>
      </c>
      <c r="O39" s="46">
        <f t="shared" ref="O39:Q40" ca="true" si="12">P299</f>
        <v>0</v>
      </c>
      <c r="P39" s="47">
        <f t="shared" ca="true" si="12"/>
        <v>1.1040516602209181</v>
      </c>
      <c r="Q39" s="48">
        <f t="shared" ca="true" si="12"/>
        <v>0</v>
      </c>
      <c r="R39" s="45">
        <f ca="true">T299</f>
        <v>99.932943770666967</v>
      </c>
      <c r="S39" s="46">
        <f t="shared" ref="S39:U40" ca="true" si="13">U299</f>
        <v>0</v>
      </c>
      <c r="T39" s="47">
        <f t="shared" ca="true" si="13"/>
        <v>6.7056229333033457E-2</v>
      </c>
      <c r="U39" s="48">
        <f t="shared" ca="true" si="13"/>
        <v>0</v>
      </c>
      <c r="V39" s="45">
        <f ca="true">Y299</f>
        <v>99.422081815898267</v>
      </c>
      <c r="W39" s="46">
        <f t="shared" ref="W39:Y40" ca="true" si="14">Z299</f>
        <v>0</v>
      </c>
      <c r="X39" s="47">
        <f t="shared" ca="true" si="14"/>
        <v>0.57791818410173335</v>
      </c>
      <c r="Y39" s="48">
        <f t="shared" ca="true" si="14"/>
        <v>0</v>
      </c>
    </row>
    <row r="40" x14ac:dyDescent="0.2">
      <c r="B40" s="1518"/>
      <c r="C40" s="1519"/>
      <c r="D40" s="1521"/>
      <c r="E40" s="34">
        <f>C300</f>
        <v>2020</v>
      </c>
      <c r="F40" s="50">
        <f ca="true">E300</f>
        <v>97.915113355381393</v>
      </c>
      <c r="G40" s="51">
        <f t="shared" ca="true" si="10"/>
        <v>0.13569383510894018</v>
      </c>
      <c r="H40" s="52">
        <f t="shared" ca="true" si="10"/>
        <v>1.9491928095096682</v>
      </c>
      <c r="I40" s="53">
        <f t="shared" ca="true" si="10"/>
        <v>0</v>
      </c>
      <c r="J40" s="50">
        <f ca="true">J300</f>
        <v>98.343013756251764</v>
      </c>
      <c r="K40" s="51">
        <f t="shared" ca="true" si="11"/>
        <v>0.35659248413125</v>
      </c>
      <c r="L40" s="52">
        <f t="shared" ca="true" si="11"/>
        <v>1.3003937596169806</v>
      </c>
      <c r="M40" s="53">
        <f t="shared" ca="true" si="11"/>
        <v>0</v>
      </c>
      <c r="N40" s="50">
        <f ca="true">O300</f>
        <v>98.895948339779082</v>
      </c>
      <c r="O40" s="51">
        <f t="shared" ca="true" si="12"/>
        <v>0</v>
      </c>
      <c r="P40" s="52">
        <f t="shared" ca="true" si="12"/>
        <v>1.1040516602209181</v>
      </c>
      <c r="Q40" s="53">
        <f t="shared" ca="true" si="12"/>
        <v>0</v>
      </c>
      <c r="R40" s="50">
        <f ca="true">T300</f>
        <v>99.932943770666967</v>
      </c>
      <c r="S40" s="51">
        <f t="shared" ca="true" si="13"/>
        <v>0</v>
      </c>
      <c r="T40" s="52">
        <f t="shared" ca="true" si="13"/>
        <v>6.7056229333033457E-2</v>
      </c>
      <c r="U40" s="53">
        <f t="shared" ca="true" si="13"/>
        <v>0</v>
      </c>
      <c r="V40" s="50">
        <f ca="true">Y300</f>
        <v>99.422081815898267</v>
      </c>
      <c r="W40" s="51">
        <f t="shared" ca="true" si="14"/>
        <v>0</v>
      </c>
      <c r="X40" s="52">
        <f t="shared" ca="true" si="14"/>
        <v>0.57791818410173335</v>
      </c>
      <c r="Y40" s="53">
        <f t="shared" ca="true" si="14"/>
        <v>0</v>
      </c>
    </row>
    <row r="97" s="40" customFormat="true" ht="16.5" customHeight="true" x14ac:dyDescent="0.2">
      <c r="A97" s="1531" t="s">
        <v>5</v>
      </c>
      <c r="B97" s="1531"/>
      <c r="C97" s="1531"/>
      <c r="D97" s="1528" t="s">
        <v>0</v>
      </c>
      <c r="E97" s="1529"/>
      <c r="F97" s="1529"/>
      <c r="G97" s="1529"/>
      <c r="H97" s="1530"/>
      <c r="I97" s="1528" t="s">
        <v>1</v>
      </c>
      <c r="J97" s="1529"/>
      <c r="K97" s="1529"/>
      <c r="L97" s="1529"/>
      <c r="M97" s="1530"/>
      <c r="N97" s="1528" t="s">
        <v>2</v>
      </c>
      <c r="O97" s="1529"/>
      <c r="P97" s="1529"/>
      <c r="Q97" s="1529"/>
      <c r="R97" s="1530"/>
      <c r="S97" s="1528" t="s">
        <v>3</v>
      </c>
      <c r="T97" s="1529"/>
      <c r="U97" s="1529"/>
      <c r="V97" s="1529"/>
      <c r="W97" s="1530"/>
      <c r="X97" s="1528" t="s">
        <v>4</v>
      </c>
      <c r="Y97" s="1529"/>
      <c r="Z97" s="1529"/>
      <c r="AA97" s="1529"/>
      <c r="AB97" s="1530"/>
    </row>
    <row r="98" s="44" customFormat="true" ht="22.5" customHeight="true" x14ac:dyDescent="0.2">
      <c r="A98" s="1532"/>
      <c r="B98" s="1532"/>
      <c r="C98" s="1532"/>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536" t="s">
        <v>10</v>
      </c>
      <c r="B99" s="1537"/>
      <c r="C99" s="201">
        <f>MinBase(C105:C116)</f>
        <v>2000</v>
      </c>
      <c r="D99" s="56">
        <f ca="true">IF((D101+H101)&gt;100,D101*100/(D101+H101),D101)</f>
        <v>98.640836783828661</v>
      </c>
      <c r="E99" s="57">
        <f ca="true">D99*AVERAGEIF(E105:E116,"&gt;0")/100</f>
        <v>98.438179768131178</v>
      </c>
      <c r="F99" s="58">
        <f ca="true">D99*(100-AVERAGEIF(E105:E116,"&gt;0"))/100</f>
        <v>0.2026570156974879</v>
      </c>
      <c r="G99" s="59">
        <f ca="true">100-(E99+F99+H99)</f>
        <v>1.3591632161713392</v>
      </c>
      <c r="H99" s="60">
        <f ca="true">IF((D101+H101)&gt;100,H101*100/(D101+H101),H101)</f>
        <v>0</v>
      </c>
      <c r="I99" s="56">
        <f ca="true">IF((I101+M101)&gt;100,I101*100/(I101+M101),I101)</f>
        <v>99.425246149208149</v>
      </c>
      <c r="J99" s="57">
        <f ca="true">I99*AVERAGEIF(J105:J116,"&gt;0")/100</f>
        <v>99.387426777566631</v>
      </c>
      <c r="K99" s="61">
        <f ca="true">I99*(100-AVERAGEIF(J105:J116,"&gt;0"))/100</f>
        <v>3.7819371641516095E-2</v>
      </c>
      <c r="L99" s="62">
        <f ca="true">100-(J99+K99+M99)</f>
        <v>0.5747538507918506</v>
      </c>
      <c r="M99" s="63">
        <f ca="true">IF((I101+M101)&gt;100,M101*100/(I101+M101),M101)</f>
        <v>0</v>
      </c>
      <c r="N99" s="56">
        <f ca="true">IF((N101+R101)&gt;100,N101*100/(N101+R101),N101)</f>
        <v>100</v>
      </c>
      <c r="O99" s="57">
        <f ca="true">N99*AVERAGEIF(O105:O116,"&gt;0")/100</f>
        <v>100</v>
      </c>
      <c r="P99" s="61">
        <f ca="true">N99*(100-AVERAGEIF(O105:O116,"&gt;0"))/100</f>
        <v>0</v>
      </c>
      <c r="Q99" s="62">
        <f ca="true">100-(O99+P99+R99)</f>
        <v>0</v>
      </c>
      <c r="R99" s="63">
        <f ca="true">IF((N101+R101)&gt;100,R101*100/(N101+R101),R101)</f>
        <v>0</v>
      </c>
      <c r="S99" s="56">
        <f ca="true">IF((S101+W101)&gt;100,S101*100/(S101+W101),S101)</f>
        <v>100</v>
      </c>
      <c r="T99" s="57">
        <f ca="true">S99*AVERAGEIF(T105:T116,"&gt;0")/100</f>
        <v>99.962686404303852</v>
      </c>
      <c r="U99" s="61">
        <f ca="true">S99*(100-AVERAGEIF(T105:T116,"&gt;0"))/100</f>
        <v>3.7313595696133461E-2</v>
      </c>
      <c r="V99" s="62">
        <f ca="true">100-(T99+U99+W99)</f>
        <v>0</v>
      </c>
      <c r="W99" s="63">
        <f ca="true">IF((S101+W101)&gt;100,W101*100/(S101+W101),W101)</f>
        <v>0</v>
      </c>
      <c r="X99" s="56">
        <f ca="true">IF((X101+AB101)&gt;100,X101*100/(X101+AB101),X101)</f>
        <v>99.993390628707829</v>
      </c>
      <c r="Y99" s="57">
        <f ca="true">X99*AVERAGEIF(Y105:Y116,"&gt;0")/100</f>
        <v>99.972003625559168</v>
      </c>
      <c r="Z99" s="61">
        <f ca="true">X99*(100-AVERAGEIF(Y105:Y116,"&gt;0"))/100</f>
        <v>2.1387003148660572E-2</v>
      </c>
      <c r="AA99" s="62">
        <f ca="true">100-(Y99+Z99+AB99)</f>
        <v>6.6093712921713177E-3</v>
      </c>
      <c r="AB99" s="63">
        <f ca="true">IF((X101+AB101)&gt;100,AB101*100/(X101+AB101),AB101)</f>
        <v>0</v>
      </c>
    </row>
    <row r="100" s="64" customFormat="true" ht="15" customHeight="true" x14ac:dyDescent="0.2">
      <c r="A100" s="1538"/>
      <c r="B100" s="1539"/>
      <c r="C100" s="202">
        <f>MaxTarget(C105:C116)</f>
        <v>2018</v>
      </c>
      <c r="D100" s="65">
        <f ca="true">IF((D102+H102)&gt;100,D102*100/(D102+H102),D102)</f>
        <v>99.007837857851598</v>
      </c>
      <c r="E100" s="66">
        <f ca="true">D100*AVERAGEIF(E105:E116,"&gt;0")/100</f>
        <v>98.804426840618405</v>
      </c>
      <c r="F100" s="67">
        <f ca="true">D100*(100-AVERAGEIF(E105:E116,"&gt;0"))/100</f>
        <v>0.20341101723320329</v>
      </c>
      <c r="G100" s="68">
        <f ca="true">100-(E100+F100+H100)</f>
        <v>0.99216214214838772</v>
      </c>
      <c r="H100" s="69">
        <f ca="true">IF((D102+H102)&gt;100,H102*100/(D102+H102),H102)</f>
        <v>0</v>
      </c>
      <c r="I100" s="65">
        <f ca="true">IF((I102+M102)&gt;100,I102*100/(I102+M102),I102)</f>
        <v>99.611329043700792</v>
      </c>
      <c r="J100" s="66">
        <f ca="true">I100*AVERAGEIF(J105:J116,"&gt;0")/100</f>
        <v>99.573438889854401</v>
      </c>
      <c r="K100" s="67">
        <f ca="true">I100*(100-AVERAGEIF(J105:J116,"&gt;0"))/100</f>
        <v>3.789015384639377E-2</v>
      </c>
      <c r="L100" s="68">
        <f ca="true">100-(J100+K100+M100)</f>
        <v>0.38867095629920811</v>
      </c>
      <c r="M100" s="69">
        <f ca="true">IF((I102+M102)&gt;100,M102*100/(I102+M102),M102)</f>
        <v>0</v>
      </c>
      <c r="N100" s="65">
        <f ca="true">IF((N102+R102)&gt;100,N102*100/(N102+R102),N102)</f>
        <v>99.772831945569678</v>
      </c>
      <c r="O100" s="66">
        <f ca="true">N100*AVERAGEIF(O105:O116,"&gt;0")/100</f>
        <v>99.772831945569664</v>
      </c>
      <c r="P100" s="67">
        <f ca="true">N100*(100-AVERAGEIF(O105:O116,"&gt;0"))/100</f>
        <v>0</v>
      </c>
      <c r="Q100" s="68">
        <f ca="true">100-(O100+P100+R100)</f>
        <v>0.2271680544303365</v>
      </c>
      <c r="R100" s="69">
        <f ca="true">IF((N102+R102)&gt;100,R102*100/(N102+R102),R102)</f>
        <v>0</v>
      </c>
      <c r="S100" s="65">
        <f ca="true">IF((S102+W102)&gt;100,S102*100/(S102+W102),S102)</f>
        <v>99.825807150414036</v>
      </c>
      <c r="T100" s="66">
        <f ca="true">S100*AVERAGEIF(T105:T116,"&gt;0")/100</f>
        <v>99.788558552333527</v>
      </c>
      <c r="U100" s="67">
        <f ca="true">S100*(100-AVERAGEIF(T105:T116,"&gt;0"))/100</f>
        <v>3.7248598080507379E-2</v>
      </c>
      <c r="V100" s="68">
        <f ca="true">100-(T100+U100+W100)</f>
        <v>0.17419284958596393</v>
      </c>
      <c r="W100" s="69">
        <f ca="true">IF((S102+W102)&gt;100,W102*100/(S102+W102),W102)</f>
        <v>0</v>
      </c>
      <c r="X100" s="65">
        <f ca="true">IF((X102+AB102)&gt;100,X102*100/(X102+AB102),X102)</f>
        <v>99.874743635949798</v>
      </c>
      <c r="Y100" s="66">
        <f ca="true">X100*AVERAGEIF(Y105:Y116,"&gt;0")/100</f>
        <v>99.853382009514462</v>
      </c>
      <c r="Z100" s="67">
        <f ca="true">X100*(100-AVERAGEIF(Y105:Y116,"&gt;0"))/100</f>
        <v>2.1361626435342417E-2</v>
      </c>
      <c r="AA100" s="68">
        <f ca="true">100-(Y100+Z100+AB100)</f>
        <v>0.1252563640502018</v>
      </c>
      <c r="AB100" s="69">
        <f ca="true">IF((X102+AB102)&gt;100,AB102*100/(X102+AB102),AB102)</f>
        <v>0</v>
      </c>
    </row>
    <row r="101" hidden="true" x14ac:dyDescent="0.2">
      <c r="A101" s="1540" t="s">
        <v>12</v>
      </c>
      <c r="B101" s="1541"/>
      <c r="C101" s="70">
        <f>MinRegYear(C99,C105:C116)</f>
        <v>2003</v>
      </c>
      <c r="D101" s="71">
        <f ca="true">IF(MAX(C105:C116)-MIN(C105:C116)&lt;5,AVERAGEIF(C105:C116,"&gt;0",D105:D116),
IF(FORECAST($C101,D$105:D$116,$C$105:$C$116)&lt;0,0,
IF(FORECAST($C101,D$105:D$116,$C$105:$C$116)&gt;100,100,
FORECAST($C101,D$105:D$116,$C$105:$C$116))))</f>
        <v>98.640836783828661</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99.425246149208149</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100</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100</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99.993390628707829</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542"/>
      <c r="B102" s="1543"/>
      <c r="C102" s="49">
        <f>MaxRegYear(C100,C105:C116)</f>
        <v>2014</v>
      </c>
      <c r="D102" s="75">
        <f ca="true">IF(MAX(C105:C116)-MIN(C105:C116)&lt;5,AVERAGEIF(C105:C116,"&gt;0",D105:D116),
IF(FORECAST($C102,D$105:D$116,$C$105:$C$116)&lt;0,0,
IF(FORECAST($C102,D$105:D$116,$C$105:$C$116)&gt;100,100,
FORECAST($C102,D$105:D$116,$C$105:$C$116))))</f>
        <v>99.007837857851598</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99.611329043700792</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99.772831945569678</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99.825807150414036</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99.874743635949798</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499" t="s">
        <v>272</v>
      </c>
      <c r="F104" s="211"/>
      <c r="G104" s="211"/>
      <c r="H104" s="85" t="s">
        <v>17</v>
      </c>
      <c r="I104" s="82" t="s">
        <v>14</v>
      </c>
      <c r="J104" s="1499" t="s">
        <v>272</v>
      </c>
      <c r="K104" s="211"/>
      <c r="L104" s="211"/>
      <c r="M104" s="85" t="s">
        <v>17</v>
      </c>
      <c r="N104" s="83" t="s">
        <v>14</v>
      </c>
      <c r="O104" s="1499" t="s">
        <v>272</v>
      </c>
      <c r="P104" s="211"/>
      <c r="Q104" s="211"/>
      <c r="R104" s="85" t="s">
        <v>17</v>
      </c>
      <c r="S104" s="83" t="s">
        <v>14</v>
      </c>
      <c r="T104" s="1499" t="s">
        <v>272</v>
      </c>
      <c r="U104" s="211"/>
      <c r="V104" s="211"/>
      <c r="W104" s="85" t="s">
        <v>17</v>
      </c>
      <c r="X104" s="83" t="s">
        <v>14</v>
      </c>
      <c r="Y104" s="1499" t="s">
        <v>272</v>
      </c>
      <c r="Z104" s="211"/>
      <c r="AA104" s="211"/>
      <c r="AB104" s="85" t="s">
        <v>17</v>
      </c>
      <c r="AD104" s="212"/>
    </row>
    <row r="105" x14ac:dyDescent="0.2">
      <c r="A105" s="87"/>
      <c r="B105" s="410" t="s">
        <v>172</v>
      </c>
      <c r="C105" s="411">
        <v>2005</v>
      </c>
      <c r="D105" s="1">
        <f t="shared" ref="D105:D116" ca="true" si="15">IF(ISERROR(INDIRECT(CONCATENATE($B105,"!C16"))),"",INDIRECT(CONCATENATE($B105,"!C16")))</f>
        <v>98.707564251832835</v>
      </c>
      <c r="E105" s="88">
        <f t="shared" ref="E105:E116" ca="true" si="16">IF(ISERROR(INDIRECT(CONCATENATE($B105,"!C23"))),"",INDIRECT(CONCATENATE($B105,"!C23")))</f>
        <v>99.863440686559429</v>
      </c>
      <c r="F105" s="89"/>
      <c r="G105" s="89"/>
      <c r="H105" s="90">
        <f t="shared" ref="H105:H116" ca="true" si="17">IF(ISERROR(INDIRECT(CONCATENATE($B105,"!C21"))),"",INDIRECT(CONCATENATE($B105,"!C21")))</f>
        <v>0</v>
      </c>
      <c r="I105" s="1">
        <f t="shared" ref="I105:I116" ca="true" si="18">IF(ISERROR(INDIRECT(CONCATENATE($B105,"!D16"))),"",INDIRECT(CONCATENATE($B105,"!D16")))</f>
        <v>99.459079402752266</v>
      </c>
      <c r="J105" s="88">
        <f t="shared" ref="J105:J116" ca="true" si="19">IF(ISERROR(INDIRECT(CONCATENATE($B105,"!D23"))),"",INDIRECT(CONCATENATE($B105,"!D23")))</f>
        <v>100</v>
      </c>
      <c r="K105" s="89"/>
      <c r="L105" s="89"/>
      <c r="M105" s="90">
        <f t="shared" ref="M105:M116" ca="true" si="20">IF(ISERROR(INDIRECT(CONCATENATE($B105,"!D21"))),"",INDIRECT(CONCATENATE($B105,"!D21")))</f>
        <v>0</v>
      </c>
      <c r="N105" s="1">
        <f t="shared" ref="N105:N116" ca="true" si="21">IF(ISERROR(INDIRECT(CONCATENATE($B105,"!E16"))),"",INDIRECT(CONCATENATE($B105,"!E16")))</f>
        <v>99.962174886417841</v>
      </c>
      <c r="O105" s="88">
        <f t="shared" ref="O105:O116" ca="true" si="22">IF(ISERROR(INDIRECT(CONCATENATE($B105,"!E23"))),"",INDIRECT(CONCATENATE($B105,"!E23")))</f>
        <v>100</v>
      </c>
      <c r="P105" s="89"/>
      <c r="Q105" s="89"/>
      <c r="R105" s="90">
        <f t="shared" ref="R105:R116" ca="true" si="23">IF(ISERROR(INDIRECT(CONCATENATE($B105,"!E21"))),"",INDIRECT(CONCATENATE($B105,"!E21")))</f>
        <v>0</v>
      </c>
      <c r="S105" s="1">
        <f t="shared" ref="S105:S116" ca="true" si="24">IF(ISERROR(INDIRECT(CONCATENATE($B105,"!F16"))),"",INDIRECT(CONCATENATE($B105,"!F16")))</f>
        <v>100</v>
      </c>
      <c r="T105" s="88">
        <f t="shared" ref="T105:T116" ca="true" si="25">IF(ISERROR(INDIRECT(CONCATENATE($B105,"!F23"))),"",INDIRECT(CONCATENATE($B105,"!F23")))</f>
        <v>99.950265219397522</v>
      </c>
      <c r="U105" s="89"/>
      <c r="V105" s="89"/>
      <c r="W105" s="90">
        <f t="shared" ref="W105:W116" ca="true" si="26">IF(ISERROR(INDIRECT(CONCATENATE($B105,"!F21"))),"",INDIRECT(CONCATENATE($B105,"!F21")))</f>
        <v>0</v>
      </c>
      <c r="X105" s="1">
        <f t="shared" ref="X105:X116" ca="true" si="27">IF(ISERROR(INDIRECT(CONCATENATE($B105,"!G16"))),"",INDIRECT(CONCATENATE($B105,"!G16")))</f>
        <v>99.971818448206363</v>
      </c>
      <c r="Y105" s="88">
        <f t="shared" ref="Y105:Y116" ca="true" si="28">IF(ISERROR(INDIRECT(CONCATENATE($B105,"!G23"))),"",INDIRECT(CONCATENATE($B105,"!G23")))</f>
        <v>99.957223166422921</v>
      </c>
      <c r="Z105" s="89"/>
      <c r="AA105" s="89"/>
      <c r="AB105" s="90">
        <f t="shared" ref="AB105:AB116" ca="true" si="29">IF(ISERROR(INDIRECT(CONCATENATE($B105,"!G221"))),"",INDIRECT(CONCATENATE($B105,"!G21")))</f>
        <v>0</v>
      </c>
    </row>
    <row r="106" x14ac:dyDescent="0.2">
      <c r="A106" s="87"/>
      <c r="B106" s="412" t="s">
        <v>247</v>
      </c>
      <c r="C106" s="413">
        <v>2012</v>
      </c>
      <c r="D106" s="2">
        <f t="shared" ca="true" si="15"/>
        <v>98.941110389847438</v>
      </c>
      <c r="E106" s="91">
        <f t="shared" ca="true" si="16"/>
        <v>99.725660496469658</v>
      </c>
      <c r="F106" s="89"/>
      <c r="G106" s="89"/>
      <c r="H106" s="92">
        <f t="shared" ca="true" si="17"/>
        <v>0</v>
      </c>
      <c r="I106" s="2">
        <f t="shared" ca="true" si="18"/>
        <v>99.577495790156675</v>
      </c>
      <c r="J106" s="91">
        <f t="shared" ca="true" si="19"/>
        <v>99.92392400701776</v>
      </c>
      <c r="K106" s="89"/>
      <c r="L106" s="89"/>
      <c r="M106" s="92">
        <f t="shared" ca="true" si="20"/>
        <v>0</v>
      </c>
      <c r="N106" s="2">
        <f t="shared" ca="true" si="21"/>
        <v>99.814908154647057</v>
      </c>
      <c r="O106" s="91">
        <f t="shared" ca="true" si="22"/>
        <v>100</v>
      </c>
      <c r="P106" s="89"/>
      <c r="Q106" s="89"/>
      <c r="R106" s="92">
        <f t="shared" ca="true" si="23"/>
        <v>0</v>
      </c>
      <c r="S106" s="2">
        <f t="shared" ca="true" si="24"/>
        <v>99.864516672544241</v>
      </c>
      <c r="T106" s="91">
        <f t="shared" ca="true" si="25"/>
        <v>99.975107589210197</v>
      </c>
      <c r="U106" s="89"/>
      <c r="V106" s="89"/>
      <c r="W106" s="92">
        <f t="shared" ca="true" si="26"/>
        <v>0</v>
      </c>
      <c r="X106" s="2">
        <f t="shared" ca="true" si="27"/>
        <v>99.896315816451249</v>
      </c>
      <c r="Y106" s="91">
        <f t="shared" ca="true" si="28"/>
        <v>100</v>
      </c>
      <c r="Z106" s="89"/>
      <c r="AA106" s="89"/>
      <c r="AB106" s="92">
        <f t="shared" ca="true" si="29"/>
        <v>0</v>
      </c>
    </row>
    <row r="107" x14ac:dyDescent="0.2">
      <c r="A107" s="87"/>
      <c r="B107" s="412"/>
      <c r="C107" s="413"/>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12"/>
      <c r="C108" s="413"/>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12"/>
      <c r="C109" s="41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12"/>
      <c r="C110" s="41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12"/>
      <c r="C111" s="413"/>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12"/>
      <c r="C112" s="413"/>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12"/>
      <c r="C113" s="41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12"/>
      <c r="C114" s="41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12"/>
      <c r="C115" s="41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14"/>
      <c r="C116" s="41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509" t="str">
        <f>CONCATENATE("National use of drinking water sources, ",C99,"–",C100)</f>
        <v>National use of drinking water sources, 2000–2018</v>
      </c>
      <c r="C118" s="1510"/>
      <c r="D118" s="1510"/>
      <c r="E118" s="1510"/>
      <c r="F118" s="1510"/>
      <c r="G118" s="1510"/>
      <c r="H118" s="1510"/>
      <c r="I118" s="1510"/>
      <c r="J118" s="1510"/>
      <c r="K118" s="1510"/>
      <c r="L118" s="1510"/>
      <c r="N118" s="98"/>
      <c r="O118" s="98"/>
      <c r="P118" s="98"/>
      <c r="Q118" s="98"/>
      <c r="R118" s="98"/>
      <c r="S118" s="1533" t="s">
        <v>11</v>
      </c>
      <c r="T118" s="1534"/>
      <c r="U118" s="1534"/>
      <c r="V118" s="1534"/>
      <c r="W118" s="153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531" t="s">
        <v>6</v>
      </c>
      <c r="B197" s="1531"/>
      <c r="C197" s="1531"/>
      <c r="D197" s="1528" t="s">
        <v>0</v>
      </c>
      <c r="E197" s="1529"/>
      <c r="F197" s="1529"/>
      <c r="G197" s="1529"/>
      <c r="H197" s="1530"/>
      <c r="I197" s="1528" t="s">
        <v>1</v>
      </c>
      <c r="J197" s="1529"/>
      <c r="K197" s="1529"/>
      <c r="L197" s="1529"/>
      <c r="M197" s="1530"/>
      <c r="N197" s="1528" t="s">
        <v>2</v>
      </c>
      <c r="O197" s="1529"/>
      <c r="P197" s="1529"/>
      <c r="Q197" s="1529"/>
      <c r="R197" s="1530"/>
      <c r="S197" s="1528" t="s">
        <v>3</v>
      </c>
      <c r="T197" s="1529"/>
      <c r="U197" s="1529"/>
      <c r="V197" s="1529"/>
      <c r="W197" s="1530"/>
      <c r="X197" s="1528" t="s">
        <v>4</v>
      </c>
      <c r="Y197" s="1529"/>
      <c r="Z197" s="1529"/>
      <c r="AA197" s="1529"/>
      <c r="AB197" s="1530"/>
    </row>
    <row r="198" s="44" customFormat="true" ht="22.5" customHeight="true" x14ac:dyDescent="0.2">
      <c r="A198" s="1544"/>
      <c r="B198" s="1544"/>
      <c r="C198" s="1544"/>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536" t="s">
        <v>10</v>
      </c>
      <c r="B199" s="1537"/>
      <c r="C199" s="201">
        <f>MinBase(C205:C216)</f>
        <v>2000</v>
      </c>
      <c r="D199" s="56">
        <f ca="true">IF((D201+H201)&gt;100,D201*100/(D201+H201),D201)</f>
        <v>98.881610073513997</v>
      </c>
      <c r="E199" s="57">
        <f ca="true">D199*AVERAGEIF(E205:E216,"&gt;0")/100</f>
        <v>98.740584621527233</v>
      </c>
      <c r="F199" s="58">
        <f ca="true">D199*(100-AVERAGEIF(E205:E216,"&gt;0"))/100</f>
        <v>0.14102545198677213</v>
      </c>
      <c r="G199" s="59">
        <f ca="true">100-(E199+F199+H199)</f>
        <v>1.1183899264859889</v>
      </c>
      <c r="H199" s="60">
        <f ca="true">IF((D201+H201)&gt;100,H201*100/(D201+H201),H201)</f>
        <v>0</v>
      </c>
      <c r="I199" s="56">
        <f ca="true">IF((I201+M201)&gt;100,I201*100/(I201+M201),I201)</f>
        <v>100</v>
      </c>
      <c r="J199" s="57">
        <f ca="true">I199*AVERAGEIF(J205:J216,"&gt;0")/100</f>
        <v>99.987175832535499</v>
      </c>
      <c r="K199" s="61">
        <f ca="true">I199*(100-AVERAGEIF(J205:J216,"&gt;0"))/100</f>
        <v>1.2824167464501102E-2</v>
      </c>
      <c r="L199" s="62">
        <f ca="true">100-(J199+K199+M199)</f>
        <v>0</v>
      </c>
      <c r="M199" s="63">
        <f ca="true">IF((I201+M201)&gt;100,M201*100/(I201+M201),M201)</f>
        <v>0</v>
      </c>
      <c r="N199" s="56">
        <f ca="true">IF((N201+R201)&gt;100,N201*100/(N201+R201),N201)</f>
        <v>100</v>
      </c>
      <c r="O199" s="57">
        <f ca="true">N199*AVERAGEIF(O205:O216,"&gt;0")/100</f>
        <v>99.945103277426938</v>
      </c>
      <c r="P199" s="61">
        <f ca="true">N199*(100-AVERAGEIF(O205:O216,"&gt;0"))/100</f>
        <v>5.4896722573062107E-2</v>
      </c>
      <c r="Q199" s="62">
        <f ca="true">100-(O199+P199+R199)</f>
        <v>0</v>
      </c>
      <c r="R199" s="63">
        <f ca="true">IF((N201+R201)&gt;100,R201*100/(N201+R201),R201)</f>
        <v>0</v>
      </c>
      <c r="S199" s="56">
        <f ca="true">IF((S201+W201)&gt;100,S201*100/(S201+W201),S201)</f>
        <v>100</v>
      </c>
      <c r="T199" s="57">
        <f ca="true">S199*AVERAGEIF(T205:T216,"&gt;0")/100</f>
        <v>100</v>
      </c>
      <c r="U199" s="61">
        <f ca="true">S199*(100-AVERAGEIF(T205:T216,"&gt;0"))/100</f>
        <v>0</v>
      </c>
      <c r="V199" s="62">
        <f ca="true">100-(T199+U199+W199)</f>
        <v>0</v>
      </c>
      <c r="W199" s="63">
        <f ca="true">IF((S201+W201)&gt;100,W201*100/(S201+W201),W201)</f>
        <v>0</v>
      </c>
      <c r="X199" s="56">
        <f ca="true">IF((X201+AB201)&gt;100,X201*100/(X201+AB201),X201)</f>
        <v>99.986086350245941</v>
      </c>
      <c r="Y199" s="57">
        <f ca="true">X199*AVERAGEIF(Y205:Y216,"&gt;0")/100</f>
        <v>99.953703519353098</v>
      </c>
      <c r="Z199" s="61">
        <f ca="true">X199*(100-AVERAGEIF(Y205:Y216,"&gt;0"))/100</f>
        <v>3.2382830892838194E-2</v>
      </c>
      <c r="AA199" s="62">
        <f ca="true">100-(Y199+Z199+AB199)</f>
        <v>1.3913649754059065E-2</v>
      </c>
      <c r="AB199" s="63">
        <f ca="true">IF((X201+AB201)&gt;100,AB201*100/(X201+AB201),AB201)</f>
        <v>0</v>
      </c>
    </row>
    <row r="200" s="64" customFormat="true" ht="15" customHeight="true" x14ac:dyDescent="0.2">
      <c r="A200" s="1538"/>
      <c r="B200" s="1539"/>
      <c r="C200" s="202">
        <f>MaxTarget(C205:C216)</f>
        <v>2018</v>
      </c>
      <c r="D200" s="65">
        <f ca="true">IF((D202+H202)&gt;100,D202*100/(D202+H202),D202)</f>
        <v>99.99924634313345</v>
      </c>
      <c r="E200" s="66">
        <f ca="true">D200*AVERAGEIF(E205:E216,"&gt;0")/100</f>
        <v>99.856626912650952</v>
      </c>
      <c r="F200" s="67">
        <f ca="true">D200*(100-AVERAGEIF(E205:E216,"&gt;0"))/100</f>
        <v>0.14261943048249764</v>
      </c>
      <c r="G200" s="68">
        <f ca="true">100-(E200+F200+H200)</f>
        <v>7.5365686655004538E-4</v>
      </c>
      <c r="H200" s="69">
        <f ca="true">IF((D202+H202)&gt;100,H202*100/(D202+H202),H202)</f>
        <v>0</v>
      </c>
      <c r="I200" s="65">
        <f ca="true">IF((I202+M202)&gt;100,I202*100/(I202+M202),I202)</f>
        <v>99.615730556373848</v>
      </c>
      <c r="J200" s="66">
        <f ca="true">I200*AVERAGEIF(J205:J216,"&gt;0")/100</f>
        <v>99.602955668266318</v>
      </c>
      <c r="K200" s="67">
        <f ca="true">I200*(100-AVERAGEIF(J205:J216,"&gt;0"))/100</f>
        <v>1.2774888107535578E-2</v>
      </c>
      <c r="L200" s="68">
        <f ca="true">100-(J200+K200+M200)</f>
        <v>0.38426944362615245</v>
      </c>
      <c r="M200" s="69">
        <f ca="true">IF((I202+M202)&gt;100,M202*100/(I202+M202),M202)</f>
        <v>0</v>
      </c>
      <c r="N200" s="65">
        <f ca="true">IF((N202+R202)&gt;100,N202*100/(N202+R202),N202)</f>
        <v>100</v>
      </c>
      <c r="O200" s="66">
        <f ca="true">N200*AVERAGEIF(O205:O216,"&gt;0")/100</f>
        <v>99.945103277426938</v>
      </c>
      <c r="P200" s="67">
        <f ca="true">N200*(100-AVERAGEIF(O205:O216,"&gt;0"))/100</f>
        <v>5.4896722573062107E-2</v>
      </c>
      <c r="Q200" s="68">
        <f ca="true">100-(O200+P200+R200)</f>
        <v>0</v>
      </c>
      <c r="R200" s="69">
        <f ca="true">IF((N202+R202)&gt;100,R202*100/(N202+R202),R202)</f>
        <v>0</v>
      </c>
      <c r="S200" s="65">
        <f ca="true">IF((S202+W202)&gt;100,S202*100/(S202+W202),S202)</f>
        <v>99.759697778601947</v>
      </c>
      <c r="T200" s="66">
        <f ca="true">S200*AVERAGEIF(T205:T216,"&gt;0")/100</f>
        <v>99.759697778601947</v>
      </c>
      <c r="U200" s="67">
        <f ca="true">S200*(100-AVERAGEIF(T205:T216,"&gt;0"))/100</f>
        <v>0</v>
      </c>
      <c r="V200" s="68">
        <f ca="true">100-(T200+U200+W200)</f>
        <v>0.24030222139805346</v>
      </c>
      <c r="W200" s="69">
        <f ca="true">IF((S202+W202)&gt;100,W202*100/(S202+W202),W202)</f>
        <v>0</v>
      </c>
      <c r="X200" s="65">
        <f ca="true">IF((X202+AB202)&gt;100,X202*100/(X202+AB202),X202)</f>
        <v>99.828081891443674</v>
      </c>
      <c r="Y200" s="66">
        <f ca="true">X200*AVERAGEIF(Y205:Y216,"&gt;0")/100</f>
        <v>99.795750233987619</v>
      </c>
      <c r="Z200" s="67">
        <f ca="true">X200*(100-AVERAGEIF(Y205:Y216,"&gt;0"))/100</f>
        <v>3.2331657456048352E-2</v>
      </c>
      <c r="AA200" s="68">
        <f ca="true">100-(Y200+Z200+AB200)</f>
        <v>0.17191810855632639</v>
      </c>
      <c r="AB200" s="69">
        <f ca="true">IF((X202+AB202)&gt;100,AB202*100/(X202+AB202),AB202)</f>
        <v>0</v>
      </c>
    </row>
    <row r="201" hidden="true" x14ac:dyDescent="0.2">
      <c r="A201" s="1540" t="s">
        <v>12</v>
      </c>
      <c r="B201" s="1541"/>
      <c r="C201" s="70">
        <f>MinRegYear(C199,C205:C216)</f>
        <v>2003</v>
      </c>
      <c r="D201" s="71">
        <f ca="true">IF(MAX(C205:C216)-MIN(C205:C216)&lt;5,AVERAGEIF(C205:C216,"&gt;0",D205:D216),
IF(FORECAST($C201,D$205:D$216,$C$205:$C$216)&lt;0,0,
IF(FORECAST($C201,D$205:D$216,$C$205:$C$216)&gt;100,100,
FORECAST($C201,D$205:D$216,$C$205:$C$216))))</f>
        <v>98.881610073513997</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99.986086350245941</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542"/>
      <c r="B202" s="1543"/>
      <c r="C202" s="49">
        <f>MaxRegYear(C200,C205:C216)</f>
        <v>2014</v>
      </c>
      <c r="D202" s="75">
        <f ca="true">IF(MAX(C205:C216)-MIN(C205:C216)&lt;5,AVERAGEIF(C205:C216,"&gt;0",D205:D216),
IF(FORECAST($C202,D$205:D$216,$C$205:$C$216)&lt;0,0,
IF(FORECAST($C202,D$205:D$216,$C$205:$C$216)&gt;100,100,
FORECAST($C202,D$205:D$216,$C$205:$C$216))))</f>
        <v>99.99924634313345</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99.615730556373848</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99.759697778601947</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99.828081891443674</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499" t="s">
        <v>272</v>
      </c>
      <c r="F204" s="211"/>
      <c r="G204" s="211"/>
      <c r="H204" s="85" t="s">
        <v>17</v>
      </c>
      <c r="I204" s="83" t="s">
        <v>14</v>
      </c>
      <c r="J204" s="1499" t="s">
        <v>272</v>
      </c>
      <c r="K204" s="211"/>
      <c r="L204" s="211"/>
      <c r="M204" s="85" t="s">
        <v>17</v>
      </c>
      <c r="N204" s="83" t="s">
        <v>14</v>
      </c>
      <c r="O204" s="1499" t="s">
        <v>272</v>
      </c>
      <c r="P204" s="211"/>
      <c r="Q204" s="211"/>
      <c r="R204" s="85" t="s">
        <v>17</v>
      </c>
      <c r="S204" s="83" t="s">
        <v>14</v>
      </c>
      <c r="T204" s="1499" t="s">
        <v>272</v>
      </c>
      <c r="U204" s="211"/>
      <c r="V204" s="211"/>
      <c r="W204" s="85" t="s">
        <v>17</v>
      </c>
      <c r="X204" s="83" t="s">
        <v>14</v>
      </c>
      <c r="Y204" s="1499" t="s">
        <v>272</v>
      </c>
      <c r="Z204" s="211"/>
      <c r="AA204" s="211"/>
      <c r="AB204" s="85" t="s">
        <v>17</v>
      </c>
      <c r="AD204" s="212"/>
    </row>
    <row r="205" x14ac:dyDescent="0.2">
      <c r="A205" s="87"/>
      <c r="B205" s="410" t="s">
        <v>172</v>
      </c>
      <c r="C205" s="411">
        <v>2005</v>
      </c>
      <c r="D205" s="1">
        <f t="shared" ref="D205:D216" ca="true" si="50">IF(ISERROR(INDIRECT(CONCATENATE($B205,"!H16"))),"",INDIRECT(CONCATENATE($B205,"!H16")))</f>
        <v>99.084816667990268</v>
      </c>
      <c r="E205" s="91">
        <f t="shared" ref="E205:E216" ca="true" si="51">IF(ISERROR(INDIRECT(CONCATENATE($B205,"!H23"))),"",INDIRECT(CONCATENATE($B205,"!H23")))</f>
        <v>99.793904646604076</v>
      </c>
      <c r="F205" s="89"/>
      <c r="G205" s="89"/>
      <c r="H205" s="90">
        <f t="shared" ref="H205:H216" ca="true" si="52">IF(ISERROR(INDIRECT(CONCATENATE($B205,"!H21"))),"",INDIRECT(CONCATENATE($B205,"!H21")))</f>
        <v>0</v>
      </c>
      <c r="I205" s="1">
        <f t="shared" ref="I205:I216" ca="true" si="53">IF(ISERROR(INDIRECT(CONCATENATE($B205,"!I16"))),"",INDIRECT(CONCATENATE($B205,"!I16")))</f>
        <v>99.942851436570834</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100</v>
      </c>
      <c r="O205" s="91">
        <f t="shared" ref="O205:O216" ca="true" si="57">IF(ISERROR(INDIRECT(CONCATENATE($B205,"!J23"))),"",INDIRECT(CONCATENATE($B205,"!J23")))</f>
        <v>99.924503840986247</v>
      </c>
      <c r="P205" s="89"/>
      <c r="Q205" s="89"/>
      <c r="R205" s="90">
        <f t="shared" ref="R205:R216" ca="true" si="58">IF(ISERROR(INDIRECT(CONCATENATE($B205,"!J21"))),"",INDIRECT(CONCATENATE($B205,"!J21")))</f>
        <v>0</v>
      </c>
      <c r="S205" s="1">
        <f t="shared" ref="S205:S216" ca="true" si="59">IF(ISERROR(INDIRECT(CONCATENATE($B205,"!K16"))),"",INDIRECT(CONCATENATE($B205,"!K16")))</f>
        <v>100</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99.957358266827356</v>
      </c>
      <c r="Y205" s="91">
        <f t="shared" ref="Y205:Y216" ca="true" si="63">IF(ISERROR(INDIRECT(CONCATENATE($B205,"!L23"))),"",INDIRECT(CONCATENATE($B205,"!L23")))</f>
        <v>99.935225325693011</v>
      </c>
      <c r="Z205" s="89"/>
      <c r="AA205" s="89"/>
      <c r="AB205" s="90">
        <f t="shared" ref="AB205:AB216" ca="true" si="64">IF(ISERROR(INDIRECT(CONCATENATE($B205,"!L221"))),"",INDIRECT(CONCATENATE($B205,"!L21")))</f>
        <v>0</v>
      </c>
    </row>
    <row r="206" x14ac:dyDescent="0.2">
      <c r="A206" s="87"/>
      <c r="B206" s="412" t="s">
        <v>247</v>
      </c>
      <c r="C206" s="413">
        <v>2012</v>
      </c>
      <c r="D206" s="2">
        <f t="shared" ca="true" si="50"/>
        <v>99.796039748657194</v>
      </c>
      <c r="E206" s="91">
        <f t="shared" ca="true" si="51"/>
        <v>99.920854342692465</v>
      </c>
      <c r="F206" s="89"/>
      <c r="G206" s="89"/>
      <c r="H206" s="92">
        <f t="shared" ca="true" si="52"/>
        <v>0</v>
      </c>
      <c r="I206" s="2">
        <f t="shared" ca="true" si="53"/>
        <v>99.688424085306508</v>
      </c>
      <c r="J206" s="91">
        <f t="shared" ca="true" si="54"/>
        <v>99.974351665070998</v>
      </c>
      <c r="K206" s="89"/>
      <c r="L206" s="89"/>
      <c r="M206" s="92">
        <f t="shared" ca="true" si="55"/>
        <v>0</v>
      </c>
      <c r="N206" s="2">
        <f t="shared" ca="true" si="56"/>
        <v>100</v>
      </c>
      <c r="O206" s="91">
        <f t="shared" ca="true" si="57"/>
        <v>99.965702713867628</v>
      </c>
      <c r="P206" s="89"/>
      <c r="Q206" s="89"/>
      <c r="R206" s="92">
        <f t="shared" ca="true" si="58"/>
        <v>0</v>
      </c>
      <c r="S206" s="2">
        <f t="shared" ca="true" si="59"/>
        <v>99.813098272245966</v>
      </c>
      <c r="T206" s="91">
        <f t="shared" ca="true" si="60"/>
        <v>100</v>
      </c>
      <c r="U206" s="89"/>
      <c r="V206" s="89"/>
      <c r="W206" s="92">
        <f t="shared" ca="true" si="61"/>
        <v>0</v>
      </c>
      <c r="X206" s="2">
        <f t="shared" ca="true" si="62"/>
        <v>99.856809974862273</v>
      </c>
      <c r="Y206" s="91">
        <f t="shared" ca="true" si="63"/>
        <v>100</v>
      </c>
      <c r="Z206" s="89"/>
      <c r="AA206" s="89"/>
      <c r="AB206" s="92">
        <f t="shared" ca="true" si="64"/>
        <v>0</v>
      </c>
    </row>
    <row r="207" x14ac:dyDescent="0.2">
      <c r="A207" s="87"/>
      <c r="B207" s="412"/>
      <c r="C207" s="413"/>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12"/>
      <c r="C208" s="413"/>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12"/>
      <c r="C209" s="413"/>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12"/>
      <c r="C210" s="413"/>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12"/>
      <c r="C211" s="413"/>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12"/>
      <c r="C212" s="413"/>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12"/>
      <c r="C213" s="413"/>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12"/>
      <c r="C214" s="413"/>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12"/>
      <c r="C215" s="413"/>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14"/>
      <c r="C216" s="415"/>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509" t="str">
        <f>CONCATENATE("Urban use of drinking water sources,  ",C199,"–",C200)</f>
        <v>Urban use of drinking water sources,  2000–2018</v>
      </c>
      <c r="C218" s="1510"/>
      <c r="D218" s="1510"/>
      <c r="E218" s="1510"/>
      <c r="F218" s="1510"/>
      <c r="G218" s="1510"/>
      <c r="H218" s="1510"/>
      <c r="I218" s="1510"/>
      <c r="J218" s="1510"/>
      <c r="K218" s="1510"/>
      <c r="L218" s="1510"/>
      <c r="N218" s="98"/>
      <c r="O218" s="98"/>
      <c r="P218" s="98"/>
      <c r="Q218" s="98"/>
      <c r="R218" s="98"/>
      <c r="S218" s="1533" t="s">
        <v>11</v>
      </c>
      <c r="T218" s="1534"/>
      <c r="U218" s="1534"/>
      <c r="V218" s="1534"/>
      <c r="W218" s="153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531" t="s">
        <v>7</v>
      </c>
      <c r="B297" s="1531"/>
      <c r="C297" s="1531"/>
      <c r="D297" s="1528" t="s">
        <v>0</v>
      </c>
      <c r="E297" s="1529"/>
      <c r="F297" s="1529"/>
      <c r="G297" s="1529"/>
      <c r="H297" s="1530"/>
      <c r="I297" s="1528" t="s">
        <v>1</v>
      </c>
      <c r="J297" s="1529"/>
      <c r="K297" s="1529"/>
      <c r="L297" s="1529"/>
      <c r="M297" s="1530"/>
      <c r="N297" s="1528" t="s">
        <v>2</v>
      </c>
      <c r="O297" s="1529"/>
      <c r="P297" s="1529"/>
      <c r="Q297" s="1529"/>
      <c r="R297" s="1530"/>
      <c r="S297" s="1528" t="s">
        <v>3</v>
      </c>
      <c r="T297" s="1529"/>
      <c r="U297" s="1529"/>
      <c r="V297" s="1529"/>
      <c r="W297" s="1530"/>
      <c r="X297" s="1528" t="s">
        <v>4</v>
      </c>
      <c r="Y297" s="1529"/>
      <c r="Z297" s="1529"/>
      <c r="AA297" s="1529"/>
      <c r="AB297" s="1530"/>
    </row>
    <row r="298" s="44" customFormat="true" ht="22.5" customHeight="true" x14ac:dyDescent="0.2">
      <c r="A298" s="1532"/>
      <c r="B298" s="1532"/>
      <c r="C298" s="1532"/>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536" t="s">
        <v>10</v>
      </c>
      <c r="B299" s="1537"/>
      <c r="C299" s="201">
        <v>2018</v>
      </c>
      <c r="D299" s="56">
        <f ca="true">IF((D301+H301)&gt;100,D301*100/(D301+H301),D301)</f>
        <v>98.050807190490332</v>
      </c>
      <c r="E299" s="57">
        <f ca="true">D299*AVERAGEIF(E305:E316,"&gt;0")/100</f>
        <v>97.915113355381393</v>
      </c>
      <c r="F299" s="58">
        <f ca="true">D299*(100-AVERAGEIF(E305:E316,"&gt;0"))/100</f>
        <v>0.13569383510894018</v>
      </c>
      <c r="G299" s="59">
        <f ca="true">100-(E299+F299+H299)</f>
        <v>1.9491928095096682</v>
      </c>
      <c r="H299" s="60">
        <f ca="true">IF((D301+H301)&gt;100,H301*100/(D301+H301),H301)</f>
        <v>0</v>
      </c>
      <c r="I299" s="56">
        <f ca="true">IF((I301+M301)&gt;100,I301*100/(I301+M301),I301)</f>
        <v>98.699606240383019</v>
      </c>
      <c r="J299" s="57">
        <f ca="true">I299*AVERAGEIF(J305:J316,"&gt;0")/100</f>
        <v>98.343013756251764</v>
      </c>
      <c r="K299" s="61">
        <f ca="true">I299*(100-AVERAGEIF(J305:J316,"&gt;0"))/100</f>
        <v>0.35659248413125</v>
      </c>
      <c r="L299" s="62">
        <f ca="true">100-(J299+K299+M299)</f>
        <v>1.3003937596169806</v>
      </c>
      <c r="M299" s="63">
        <f ca="true">IF((I301+M301)&gt;100,M301*100/(I301+M301),M301)</f>
        <v>0</v>
      </c>
      <c r="N299" s="56">
        <f ca="true">IF((N301+R301)&gt;100,N301*100/(N301+R301),N301)</f>
        <v>98.895948339779082</v>
      </c>
      <c r="O299" s="57">
        <f ca="true">N299*AVERAGEIF(O305:O316,"&gt;0")/100</f>
        <v>98.895948339779082</v>
      </c>
      <c r="P299" s="61">
        <f ca="true">N299*(100-AVERAGEIF(O305:O316,"&gt;0"))/100</f>
        <v>0</v>
      </c>
      <c r="Q299" s="62">
        <f ca="true">100-(O299+P299+R299)</f>
        <v>1.1040516602209181</v>
      </c>
      <c r="R299" s="63">
        <f ca="true">IF((N301+R301)&gt;100,R301*100/(N301+R301),R301)</f>
        <v>0</v>
      </c>
      <c r="S299" s="56">
        <f ca="true">IF((S301+W301)&gt;100,S301*100/(S301+W301),S301)</f>
        <v>99.932943770666967</v>
      </c>
      <c r="T299" s="57">
        <f ca="true">S299*AVERAGEIF(T305:T316,"&gt;0")/100</f>
        <v>99.932943770666967</v>
      </c>
      <c r="U299" s="61">
        <f ca="true">S299*(100-AVERAGEIF(T305:T316,"&gt;0"))/100</f>
        <v>0</v>
      </c>
      <c r="V299" s="62">
        <f ca="true">100-(T299+U299+W299)</f>
        <v>6.7056229333033457E-2</v>
      </c>
      <c r="W299" s="63">
        <f ca="true">IF((S301+W301)&gt;100,W301*100/(S301+W301),W301)</f>
        <v>0</v>
      </c>
      <c r="X299" s="56">
        <f ca="true">IF((X301+AB301)&gt;100,X301*100/(X301+AB301),X301)</f>
        <v>99.422081815898281</v>
      </c>
      <c r="Y299" s="57">
        <f ca="true">X299*AVERAGEIF(Y305:Y316,"&gt;0")/100</f>
        <v>99.422081815898267</v>
      </c>
      <c r="Z299" s="61">
        <f ca="true">X299*(100-AVERAGEIF(Y305:Y316,"&gt;0"))/100</f>
        <v>0</v>
      </c>
      <c r="AA299" s="62">
        <f ca="true">100-(Y299+Z299+AB299)</f>
        <v>0.57791818410173335</v>
      </c>
      <c r="AB299" s="63">
        <f ca="true">IF((X301+AB301)&gt;100,AB301*100/(X301+AB301),AB301)</f>
        <v>0</v>
      </c>
    </row>
    <row r="300" s="64" customFormat="true" ht="15" customHeight="true" x14ac:dyDescent="0.2">
      <c r="A300" s="1538"/>
      <c r="B300" s="1539"/>
      <c r="C300" s="202">
        <v>2020</v>
      </c>
      <c r="D300" s="65">
        <f ca="true">IF((D302+H302)&gt;100,D302*100/(D302+H302),D302)</f>
        <v>98.050807190490332</v>
      </c>
      <c r="E300" s="66">
        <f ca="true">D300*AVERAGEIF(E305:E316,"&gt;0")/100</f>
        <v>97.915113355381393</v>
      </c>
      <c r="F300" s="67">
        <f ca="true">D300*(100-AVERAGEIF(E305:E316,"&gt;0"))/100</f>
        <v>0.13569383510894018</v>
      </c>
      <c r="G300" s="68">
        <f ca="true">100-(E300+F300+H300)</f>
        <v>1.9491928095096682</v>
      </c>
      <c r="H300" s="69">
        <f ca="true">IF((D302+H302)&gt;100,H302*100/(D302+H302),H302)</f>
        <v>0</v>
      </c>
      <c r="I300" s="65">
        <f ca="true">IF((I302+M302)&gt;100,I302*100/(I302+M302),I302)</f>
        <v>98.699606240383019</v>
      </c>
      <c r="J300" s="66">
        <f ca="true">I300*AVERAGEIF(J305:J316,"&gt;0")/100</f>
        <v>98.343013756251764</v>
      </c>
      <c r="K300" s="67">
        <f ca="true">I300*(100-AVERAGEIF(J305:J316,"&gt;0"))/100</f>
        <v>0.35659248413125</v>
      </c>
      <c r="L300" s="68">
        <f ca="true">100-(J300+K300+M300)</f>
        <v>1.3003937596169806</v>
      </c>
      <c r="M300" s="69">
        <f ca="true">IF((I302+M302)&gt;100,M302*100/(I302+M302),M302)</f>
        <v>0</v>
      </c>
      <c r="N300" s="65">
        <f ca="true">IF((N302+R302)&gt;100,N302*100/(N302+R302),N302)</f>
        <v>98.895948339779082</v>
      </c>
      <c r="O300" s="66">
        <f ca="true">N300*AVERAGEIF(O305:O316,"&gt;0")/100</f>
        <v>98.895948339779082</v>
      </c>
      <c r="P300" s="67">
        <f ca="true">N300*(100-AVERAGEIF(O305:O316,"&gt;0"))/100</f>
        <v>0</v>
      </c>
      <c r="Q300" s="68">
        <f ca="true">100-(O300+P300+R300)</f>
        <v>1.1040516602209181</v>
      </c>
      <c r="R300" s="69">
        <f ca="true">IF((N302+R302)&gt;100,R302*100/(N302+R302),R302)</f>
        <v>0</v>
      </c>
      <c r="S300" s="65">
        <f ca="true">IF((S302+W302)&gt;100,S302*100/(S302+W302),S302)</f>
        <v>99.932943770666967</v>
      </c>
      <c r="T300" s="66">
        <f ca="true">S300*AVERAGEIF(T305:T316,"&gt;0")/100</f>
        <v>99.932943770666967</v>
      </c>
      <c r="U300" s="67">
        <f ca="true">S300*(100-AVERAGEIF(T305:T316,"&gt;0"))/100</f>
        <v>0</v>
      </c>
      <c r="V300" s="68">
        <f ca="true">100-(T300+U300+W300)</f>
        <v>6.7056229333033457E-2</v>
      </c>
      <c r="W300" s="69">
        <f ca="true">IF((S302+W302)&gt;100,W302*100/(S302+W302),W302)</f>
        <v>0</v>
      </c>
      <c r="X300" s="65">
        <f ca="true">IF((X302+AB302)&gt;100,X302*100/(X302+AB302),X302)</f>
        <v>99.422081815898281</v>
      </c>
      <c r="Y300" s="66">
        <f ca="true">X300*AVERAGEIF(Y305:Y316,"&gt;0")/100</f>
        <v>99.422081815898267</v>
      </c>
      <c r="Z300" s="67">
        <f ca="true">X300*(100-AVERAGEIF(Y305:Y316,"&gt;0"))/100</f>
        <v>0</v>
      </c>
      <c r="AA300" s="68">
        <f ca="true">100-(Y300+Z300+AB300)</f>
        <v>0.57791818410173335</v>
      </c>
      <c r="AB300" s="69">
        <f ca="true">IF((X302+AB302)&gt;100,AB302*100/(X302+AB302),AB302)</f>
        <v>0</v>
      </c>
    </row>
    <row r="301" hidden="true" x14ac:dyDescent="0.2">
      <c r="A301" s="1540" t="s">
        <v>12</v>
      </c>
      <c r="B301" s="1541"/>
      <c r="C301" s="70">
        <f>MinRegYear(C299,C305:C316)</f>
        <v>2014</v>
      </c>
      <c r="D301" s="71">
        <f ca="true">IF(MAX(C305:C316)-MIN(C305:C316)&lt;5,AVERAGEIF(C305:C316,"&gt;0",D305:D316),
IF(FORECAST($C301,D$305:D$316,$C$305:$C$316)&lt;0,0,
IF(FORECAST($C301,D$305:D$316,$C$305:$C$316)&gt;100,100,
FORECAST($C301,D$305:D$316,$C$305:$C$316))))</f>
        <v>98.050807190490332</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98.699606240383019</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98.895948339779082</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99.932943770666967</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99.422081815898281</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542"/>
      <c r="B302" s="1543"/>
      <c r="C302" s="49">
        <f>MaxRegYear(C300,C305:C316)</f>
        <v>2014</v>
      </c>
      <c r="D302" s="75">
        <f ca="true">IF(MAX(C305:C316)-MIN(C305:C316)&lt;5,AVERAGEIF(C305:C316,"&gt;0",D305:D316),
IF(FORECAST($C302,D$305:D$316,$C$305:$C$316)&lt;0,0,
IF(FORECAST($C302,D$305:D$316,$C$305:$C$316)&gt;100,100,
FORECAST($C302,D$305:D$316,$C$305:$C$316))))</f>
        <v>98.050807190490332</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98.699606240383019</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98.895948339779082</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99.932943770666967</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99.422081815898281</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499" t="s">
        <v>272</v>
      </c>
      <c r="F304" s="211"/>
      <c r="G304" s="211"/>
      <c r="H304" s="85" t="s">
        <v>17</v>
      </c>
      <c r="I304" s="83" t="s">
        <v>14</v>
      </c>
      <c r="J304" s="1499" t="s">
        <v>272</v>
      </c>
      <c r="K304" s="211"/>
      <c r="L304" s="211"/>
      <c r="M304" s="85" t="s">
        <v>17</v>
      </c>
      <c r="N304" s="83" t="s">
        <v>14</v>
      </c>
      <c r="O304" s="1499" t="s">
        <v>272</v>
      </c>
      <c r="P304" s="211"/>
      <c r="Q304" s="211"/>
      <c r="R304" s="85" t="s">
        <v>17</v>
      </c>
      <c r="S304" s="83" t="s">
        <v>14</v>
      </c>
      <c r="T304" s="1499" t="s">
        <v>272</v>
      </c>
      <c r="U304" s="211"/>
      <c r="V304" s="211"/>
      <c r="W304" s="85" t="s">
        <v>17</v>
      </c>
      <c r="X304" s="83" t="s">
        <v>14</v>
      </c>
      <c r="Y304" s="1499" t="s">
        <v>272</v>
      </c>
      <c r="Z304" s="211"/>
      <c r="AA304" s="211"/>
      <c r="AB304" s="85" t="s">
        <v>17</v>
      </c>
      <c r="AD304" s="212"/>
    </row>
    <row r="305" x14ac:dyDescent="0.2">
      <c r="A305" s="87"/>
      <c r="B305" s="410" t="s">
        <v>172</v>
      </c>
      <c r="C305" s="411">
        <v>2005</v>
      </c>
      <c r="D305" s="1">
        <f t="shared" ref="D305:D316" ca="true" si="65">IF(ISERROR(INDIRECT(CONCATENATE($B305,"!M16"))),"",INDIRECT(CONCATENATE($B305,"!M16")))</f>
        <v>98.297895386308028</v>
      </c>
      <c r="E305" s="91">
        <f t="shared" ref="E305:E316" ca="true" si="66">IF(ISERROR(INDIRECT(CONCATENATE($B305,"!M23"))),"",INDIRECT(CONCATENATE($B305,"!M23")))</f>
        <v>100</v>
      </c>
      <c r="F305" s="89"/>
      <c r="G305" s="89"/>
      <c r="H305" s="90">
        <f t="shared" ref="H305:H316" ca="true" si="67">IF(ISERROR(INDIRECT(CONCATENATE($B305,"!M21"))),"",INDIRECT(CONCATENATE($B305,"!M21")))</f>
        <v>0</v>
      </c>
      <c r="I305" s="1">
        <f t="shared" ref="I305:I316" ca="true" si="68">IF(ISERROR(INDIRECT(CONCATENATE($B305,"!N16"))),"",INDIRECT(CONCATENATE($B305,"!N16")))</f>
        <v>98.675599898484407</v>
      </c>
      <c r="J305" s="88">
        <f t="shared" ref="J305:J316" ca="true" si="69">IF(ISERROR(INDIRECT(CONCATENATE($B305,"!N23"))),"",INDIRECT(CONCATENATE($B305,"!N23")))</f>
        <v>100</v>
      </c>
      <c r="K305" s="89"/>
      <c r="L305" s="89"/>
      <c r="M305" s="90">
        <f t="shared" ref="M305:M316" ca="true" si="70">IF(ISERROR(INDIRECT(CONCATENATE($B305,"!N21"))),"",INDIRECT(CONCATENATE($B305,"!N21")))</f>
        <v>0</v>
      </c>
      <c r="N305" s="1">
        <f t="shared" ref="N305:N316" ca="true" si="71">IF(ISERROR(INDIRECT(CONCATENATE($B305,"!O16"))),"",INDIRECT(CONCATENATE($B305,"!O16")))</f>
        <v>99.401109117264042</v>
      </c>
      <c r="O305" s="88">
        <f t="shared" ref="O305:O316" ca="true" si="72">IF(ISERROR(INDIRECT(CONCATENATE($B305,"!O23"))),"",INDIRECT(CONCATENATE($B305,"!O23")))</f>
        <v>100</v>
      </c>
      <c r="P305" s="89"/>
      <c r="Q305" s="89"/>
      <c r="R305" s="90">
        <f t="shared" ref="R305:R316" ca="true" si="73">IF(ISERROR(INDIRECT(CONCATENATE($B305,"!O21"))),"",INDIRECT(CONCATENATE($B305,"!O21")))</f>
        <v>0</v>
      </c>
      <c r="S305" s="1">
        <f t="shared" ref="S305:S316" ca="true" si="74">IF(ISERROR(INDIRECT(CONCATENATE($B305,"!P16"))),"",INDIRECT(CONCATENATE($B305,"!P16")))</f>
        <v>100</v>
      </c>
      <c r="T305" s="88">
        <f t="shared" ref="T305:T316" ca="true" si="75">IF(ISERROR(INDIRECT(CONCATENATE($B305,"!P23"))),"",INDIRECT(CONCATENATE($B305,"!P23")))</f>
        <v>100</v>
      </c>
      <c r="U305" s="89"/>
      <c r="V305" s="89"/>
      <c r="W305" s="90">
        <f t="shared" ref="W305:W316" ca="true" si="76">IF(ISERROR(INDIRECT(CONCATENATE($B305,"!P21"))),"",INDIRECT(CONCATENATE($B305,"!P21")))</f>
        <v>0</v>
      </c>
      <c r="X305" s="1">
        <f t="shared" ref="X305:X316" ca="true" si="77">IF(ISERROR(INDIRECT(CONCATENATE($B305,"!Q16"))),"",INDIRECT(CONCATENATE($B305,"!Q16")))</f>
        <v>100</v>
      </c>
      <c r="Y305" s="88">
        <f t="shared" ref="Y305:Y316" ca="true" si="78">IF(ISERROR(INDIRECT(CONCATENATE($B305,"!Q23"))),"",INDIRECT(CONCATENATE($B305,"!Q23")))</f>
        <v>100</v>
      </c>
      <c r="Z305" s="89"/>
      <c r="AA305" s="89"/>
      <c r="AB305" s="90">
        <f t="shared" ref="AB305:AB316" ca="true" si="79">IF(ISERROR(INDIRECT(CONCATENATE($B305,"!Q221"))),"",INDIRECT(CONCATENATE($B305,"!Q21")))</f>
        <v>0</v>
      </c>
    </row>
    <row r="306" x14ac:dyDescent="0.2">
      <c r="A306" s="87"/>
      <c r="B306" s="412" t="s">
        <v>247</v>
      </c>
      <c r="C306" s="413">
        <v>2012</v>
      </c>
      <c r="D306" s="2">
        <f t="shared" ca="true" si="65"/>
        <v>98.105715678449812</v>
      </c>
      <c r="E306" s="91">
        <f t="shared" ca="true" si="66"/>
        <v>99.723217301321512</v>
      </c>
      <c r="F306" s="89"/>
      <c r="G306" s="89"/>
      <c r="H306" s="92">
        <f t="shared" ca="true" si="67"/>
        <v>0</v>
      </c>
      <c r="I306" s="2">
        <f t="shared" ca="true" si="68"/>
        <v>98.694271497738882</v>
      </c>
      <c r="J306" s="91">
        <f t="shared" ca="true" si="69"/>
        <v>99.277418628676656</v>
      </c>
      <c r="K306" s="89"/>
      <c r="L306" s="89"/>
      <c r="M306" s="92">
        <f t="shared" ca="true" si="70"/>
        <v>0</v>
      </c>
      <c r="N306" s="2">
        <f t="shared" ca="true" si="71"/>
        <v>99.008206290331316</v>
      </c>
      <c r="O306" s="91">
        <f t="shared" ca="true" si="72"/>
        <v>100</v>
      </c>
      <c r="P306" s="89"/>
      <c r="Q306" s="89"/>
      <c r="R306" s="92">
        <f t="shared" ca="true" si="73"/>
        <v>0</v>
      </c>
      <c r="S306" s="2">
        <f t="shared" ca="true" si="74"/>
        <v>99.94784515496319</v>
      </c>
      <c r="T306" s="91">
        <f t="shared" ca="true" si="75"/>
        <v>100</v>
      </c>
      <c r="U306" s="89"/>
      <c r="V306" s="89"/>
      <c r="W306" s="92">
        <f t="shared" ca="true" si="76"/>
        <v>0</v>
      </c>
      <c r="X306" s="2">
        <f t="shared" ca="true" si="77"/>
        <v>99.550508079031985</v>
      </c>
      <c r="Y306" s="91">
        <f t="shared" ca="true" si="78"/>
        <v>100</v>
      </c>
      <c r="Z306" s="89"/>
      <c r="AA306" s="89"/>
      <c r="AB306" s="92">
        <f t="shared" ca="true" si="79"/>
        <v>0</v>
      </c>
    </row>
    <row r="307" x14ac:dyDescent="0.2">
      <c r="A307" s="87"/>
      <c r="B307" s="412"/>
      <c r="C307" s="413"/>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12"/>
      <c r="C308" s="413"/>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12"/>
      <c r="C309" s="413"/>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12"/>
      <c r="C310" s="413"/>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12"/>
      <c r="C311" s="413"/>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12"/>
      <c r="C312" s="413"/>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12"/>
      <c r="C313" s="413"/>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12"/>
      <c r="C314" s="413"/>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12"/>
      <c r="C315" s="413"/>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14"/>
      <c r="C316" s="415"/>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509" t="str">
        <f>CONCATENATE("Rural use of drinking water sources, ",C299,"–",C300)</f>
        <v>Rural use of drinking water sources, 2018–2020</v>
      </c>
      <c r="C318" s="1510"/>
      <c r="D318" s="1510"/>
      <c r="E318" s="1510"/>
      <c r="F318" s="1510"/>
      <c r="G318" s="1510"/>
      <c r="H318" s="1510"/>
      <c r="I318" s="1510"/>
      <c r="J318" s="1510"/>
      <c r="K318" s="1510"/>
      <c r="L318" s="1511"/>
      <c r="N318" s="98"/>
      <c r="O318" s="98"/>
      <c r="P318" s="98"/>
      <c r="Q318" s="98"/>
      <c r="R318" s="98"/>
      <c r="S318" s="1533" t="s">
        <v>11</v>
      </c>
      <c r="T318" s="1534"/>
      <c r="U318" s="1534"/>
      <c r="V318" s="1534"/>
      <c r="W318" s="153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548" t="s">
        <v>124</v>
      </c>
      <c r="C4" s="1549"/>
      <c r="D4" s="1549"/>
      <c r="E4" s="1549"/>
      <c r="F4" s="1549"/>
      <c r="G4" s="1549"/>
      <c r="H4" s="1549"/>
      <c r="I4" s="1549"/>
      <c r="J4" s="1549"/>
      <c r="K4" s="1549"/>
      <c r="L4" s="1549"/>
      <c r="M4" s="1549"/>
      <c r="N4" s="1549"/>
      <c r="O4" s="1549"/>
      <c r="P4" s="1549"/>
      <c r="Q4" s="1549"/>
      <c r="R4" s="1549"/>
      <c r="S4" s="1549"/>
      <c r="T4" s="1549"/>
      <c r="U4" s="1549"/>
      <c r="V4" s="1549"/>
      <c r="W4" s="1549"/>
      <c r="X4" s="1549"/>
      <c r="Y4" s="1549"/>
    </row>
    <row r="5" ht="28.5" customHeight="true" x14ac:dyDescent="0.2">
      <c r="B5" s="1512" t="str">
        <f ca="true">IF(ISERROR(INDIRECT(CONCATENATE($B105,"!A2"))),"",INDIRECT(CONCATENATE($B105,"!A2")))</f>
        <v>Belarus</v>
      </c>
      <c r="C5" s="1546"/>
      <c r="D5" s="1546"/>
      <c r="E5" s="1546"/>
      <c r="F5" s="1546"/>
      <c r="G5" s="1546"/>
      <c r="H5" s="1546"/>
      <c r="I5" s="1546"/>
      <c r="J5" s="1546"/>
      <c r="K5" s="1547"/>
      <c r="L5" s="1547"/>
      <c r="M5" s="1547"/>
      <c r="N5" s="1547"/>
      <c r="O5" s="1547"/>
      <c r="P5" s="1547"/>
      <c r="Q5" s="1547"/>
      <c r="R5" s="1547"/>
      <c r="S5" s="1547"/>
      <c r="T5" s="1547"/>
      <c r="U5" s="1547"/>
      <c r="V5" s="1547"/>
      <c r="W5" s="1547"/>
      <c r="X5" s="1547"/>
      <c r="Y5" s="1547"/>
    </row>
    <row r="6" x14ac:dyDescent="0.2">
      <c r="F6" s="36"/>
      <c r="G6" s="36"/>
      <c r="J6" s="37"/>
      <c r="K6" s="37"/>
      <c r="L6" s="37"/>
      <c r="M6" s="37"/>
      <c r="N6" s="37"/>
      <c r="O6" s="37"/>
      <c r="P6" s="37"/>
    </row>
    <row r="7" s="38" customFormat="true" ht="18" x14ac:dyDescent="0.25">
      <c r="B7" s="1509" t="str">
        <f>B118</f>
        <v>National use of sanitation facilities, 2000–2018</v>
      </c>
      <c r="C7" s="1550"/>
      <c r="D7" s="1550"/>
      <c r="E7" s="1550"/>
      <c r="F7" s="1550"/>
      <c r="G7" s="1550"/>
      <c r="H7" s="1550"/>
      <c r="I7" s="1550"/>
      <c r="J7" s="1509" t="str">
        <f>B218</f>
        <v>Urban use of sanitation facilities, 2000–2018</v>
      </c>
      <c r="K7" s="1550"/>
      <c r="L7" s="1550"/>
      <c r="M7" s="1550"/>
      <c r="N7" s="1550"/>
      <c r="O7" s="1550"/>
      <c r="P7" s="1550"/>
      <c r="Q7" s="1550"/>
      <c r="R7" s="1509" t="str">
        <f>B318</f>
        <v>Rural use of sanitation facilities, 2000–2018</v>
      </c>
      <c r="S7" s="1550"/>
      <c r="T7" s="1550"/>
      <c r="U7" s="1550"/>
      <c r="V7" s="1550"/>
      <c r="W7" s="1550"/>
      <c r="X7" s="1550"/>
      <c r="Y7" s="155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522" t="str">
        <f ca="true">IF(ISERROR(INDIRECT(CONCATENATE($B105,"!A2"))),"",INDIRECT(CONCATENATE($B105,"!A2")))</f>
        <v>Belarus</v>
      </c>
      <c r="C31" s="1523"/>
      <c r="D31" s="1523"/>
      <c r="E31" s="1524"/>
      <c r="F31" s="1514" t="s">
        <v>0</v>
      </c>
      <c r="G31" s="1514"/>
      <c r="H31" s="1514"/>
      <c r="I31" s="1515"/>
      <c r="J31" s="1513" t="s">
        <v>1</v>
      </c>
      <c r="K31" s="1514"/>
      <c r="L31" s="1514"/>
      <c r="M31" s="1515"/>
      <c r="N31" s="1513" t="s">
        <v>2</v>
      </c>
      <c r="O31" s="1514"/>
      <c r="P31" s="1514"/>
      <c r="Q31" s="1515"/>
      <c r="R31" s="1513" t="s">
        <v>3</v>
      </c>
      <c r="S31" s="1514"/>
      <c r="T31" s="1514"/>
      <c r="U31" s="1515"/>
      <c r="V31" s="1513" t="s">
        <v>4</v>
      </c>
      <c r="W31" s="1514"/>
      <c r="X31" s="1514"/>
      <c r="Y31" s="1515"/>
    </row>
    <row r="32" s="44" customFormat="true" ht="22.5" customHeight="true" x14ac:dyDescent="0.2">
      <c r="B32" s="1525"/>
      <c r="C32" s="1526"/>
      <c r="D32" s="1526"/>
      <c r="E32" s="1527"/>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516" t="s">
        <v>5</v>
      </c>
      <c r="C33" s="1517"/>
      <c r="D33" s="1520" t="s">
        <v>25</v>
      </c>
      <c r="E33" s="33">
        <f>C99</f>
        <v>2000</v>
      </c>
      <c r="F33" s="103">
        <f ca="true">E99</f>
        <v>94.53847686842046</v>
      </c>
      <c r="G33" s="46">
        <f t="shared" ref="G33:I34" ca="true" si="0">F99</f>
        <v>4.7956950241182685</v>
      </c>
      <c r="H33" s="47">
        <f t="shared" ca="true" si="0"/>
        <v>0.66582810746126597</v>
      </c>
      <c r="I33" s="48">
        <f t="shared" ca="true" si="0"/>
        <v>0</v>
      </c>
      <c r="J33" s="103">
        <f ca="true">J99</f>
        <v>94.766935503594581</v>
      </c>
      <c r="K33" s="46">
        <f t="shared" ref="K33:M34" ca="true" si="1">K99</f>
        <v>4.0425446938341851</v>
      </c>
      <c r="L33" s="47">
        <f t="shared" ca="true" si="1"/>
        <v>1.1905198025712309</v>
      </c>
      <c r="M33" s="48">
        <f t="shared" ca="true" si="1"/>
        <v>0</v>
      </c>
      <c r="N33" s="103">
        <f ca="true">O99</f>
        <v>93.696681576602529</v>
      </c>
      <c r="O33" s="46">
        <f t="shared" ref="O33:Q34" ca="true" si="2">P99</f>
        <v>6.1629656071135415</v>
      </c>
      <c r="P33" s="47">
        <f t="shared" ca="true" si="2"/>
        <v>0.14035281628392227</v>
      </c>
      <c r="Q33" s="48">
        <f t="shared" ca="true" si="2"/>
        <v>0</v>
      </c>
      <c r="R33" s="103">
        <f ca="true">T99</f>
        <v>96.014738936570424</v>
      </c>
      <c r="S33" s="46">
        <f t="shared" ref="S33:U34" ca="true" si="3">U99</f>
        <v>3.9852610634295758</v>
      </c>
      <c r="T33" s="47">
        <f t="shared" ca="true" si="3"/>
        <v>0</v>
      </c>
      <c r="U33" s="48">
        <f t="shared" ca="true" si="3"/>
        <v>0</v>
      </c>
      <c r="V33" s="103">
        <f ca="true">Y99</f>
        <v>96.251520182859451</v>
      </c>
      <c r="W33" s="46">
        <f t="shared" ref="W33:Y34" ca="true" si="4">Z99</f>
        <v>3.7484798171405487</v>
      </c>
      <c r="X33" s="47">
        <f t="shared" ca="true" si="4"/>
        <v>0</v>
      </c>
      <c r="Y33" s="48">
        <f t="shared" ca="true" si="4"/>
        <v>0</v>
      </c>
    </row>
    <row r="34" x14ac:dyDescent="0.2">
      <c r="B34" s="1518"/>
      <c r="C34" s="1519"/>
      <c r="D34" s="1521"/>
      <c r="E34" s="34">
        <f>C100</f>
        <v>2018</v>
      </c>
      <c r="F34" s="104">
        <f ca="true">E100</f>
        <v>88.810342534120778</v>
      </c>
      <c r="G34" s="51">
        <f t="shared" ca="true" si="0"/>
        <v>4.5051214266325008</v>
      </c>
      <c r="H34" s="52">
        <f t="shared" ca="true" si="0"/>
        <v>6.6845360392467228</v>
      </c>
      <c r="I34" s="53">
        <f t="shared" ca="true" si="0"/>
        <v>0</v>
      </c>
      <c r="J34" s="104">
        <f ca="true">J100</f>
        <v>93.932324798321062</v>
      </c>
      <c r="K34" s="51">
        <f t="shared" ca="true" si="1"/>
        <v>4.0069420750506257</v>
      </c>
      <c r="L34" s="52">
        <f t="shared" ca="true" si="1"/>
        <v>2.0607331266283069</v>
      </c>
      <c r="M34" s="53">
        <f t="shared" ca="true" si="1"/>
        <v>0</v>
      </c>
      <c r="N34" s="104">
        <f ca="true">O100</f>
        <v>93.398289997182786</v>
      </c>
      <c r="O34" s="51">
        <f t="shared" ca="true" si="2"/>
        <v>6.1433386895912507</v>
      </c>
      <c r="P34" s="52">
        <f t="shared" ca="true" si="2"/>
        <v>0.45837131322596747</v>
      </c>
      <c r="Q34" s="53">
        <f t="shared" ca="true" si="2"/>
        <v>0</v>
      </c>
      <c r="R34" s="104">
        <f ca="true">T100</f>
        <v>96.014738936570424</v>
      </c>
      <c r="S34" s="51">
        <f t="shared" ca="true" si="3"/>
        <v>3.9852610634295758</v>
      </c>
      <c r="T34" s="52">
        <f t="shared" ca="true" si="3"/>
        <v>0</v>
      </c>
      <c r="U34" s="53">
        <f t="shared" ca="true" si="3"/>
        <v>0</v>
      </c>
      <c r="V34" s="104">
        <f ca="true">Y100</f>
        <v>96.251520182859451</v>
      </c>
      <c r="W34" s="51">
        <f t="shared" ca="true" si="4"/>
        <v>3.7484798171405487</v>
      </c>
      <c r="X34" s="52">
        <f t="shared" ca="true" si="4"/>
        <v>0</v>
      </c>
      <c r="Y34" s="53">
        <f t="shared" ca="true" si="4"/>
        <v>0</v>
      </c>
    </row>
    <row r="35" x14ac:dyDescent="0.2">
      <c r="F35" s="36"/>
      <c r="H35" s="39"/>
    </row>
    <row r="36" x14ac:dyDescent="0.2">
      <c r="B36" s="1516" t="s">
        <v>6</v>
      </c>
      <c r="C36" s="1517"/>
      <c r="D36" s="1520" t="s">
        <v>25</v>
      </c>
      <c r="E36" s="33">
        <f>C199</f>
        <v>2000</v>
      </c>
      <c r="F36" s="103">
        <f ca="true">E199</f>
        <v>90.190580533523075</v>
      </c>
      <c r="G36" s="46">
        <f t="shared" ref="G36:I37" ca="true" si="5">F199</f>
        <v>7.7267118875550151</v>
      </c>
      <c r="H36" s="47">
        <f t="shared" ca="true" si="5"/>
        <v>2.0827075789219123</v>
      </c>
      <c r="I36" s="48">
        <f t="shared" ca="true" si="5"/>
        <v>0</v>
      </c>
      <c r="J36" s="103">
        <f ca="true">J199</f>
        <v>91.652365951353403</v>
      </c>
      <c r="K36" s="46">
        <f t="shared" ref="K36:M37" ca="true" si="6">K199</f>
        <v>8.3476340486465972</v>
      </c>
      <c r="L36" s="47">
        <f t="shared" ca="true" si="6"/>
        <v>0</v>
      </c>
      <c r="M36" s="48">
        <f t="shared" ca="true" si="6"/>
        <v>0</v>
      </c>
      <c r="N36" s="103">
        <f ca="true">O199</f>
        <v>95.686765106200909</v>
      </c>
      <c r="O36" s="46">
        <f t="shared" ref="O36:Q37" ca="true" si="7">P199</f>
        <v>4.3132348937990912</v>
      </c>
      <c r="P36" s="47">
        <f t="shared" ca="true" si="7"/>
        <v>0</v>
      </c>
      <c r="Q36" s="48">
        <f t="shared" ca="true" si="7"/>
        <v>0</v>
      </c>
      <c r="R36" s="103">
        <f ca="true">T199</f>
        <v>95.486318010581783</v>
      </c>
      <c r="S36" s="46">
        <f t="shared" ref="S36:U37" ca="true" si="8">U199</f>
        <v>4.5136819894182167</v>
      </c>
      <c r="T36" s="47">
        <f t="shared" ca="true" si="8"/>
        <v>0</v>
      </c>
      <c r="U36" s="48">
        <f t="shared" ca="true" si="8"/>
        <v>0</v>
      </c>
      <c r="V36" s="103">
        <f ca="true">Y199</f>
        <v>96.408818523709002</v>
      </c>
      <c r="W36" s="46">
        <f t="shared" ref="W36:Y37" ca="true" si="9">Z199</f>
        <v>3.5911814762909984</v>
      </c>
      <c r="X36" s="47">
        <f t="shared" ca="true" si="9"/>
        <v>0</v>
      </c>
      <c r="Y36" s="48">
        <f t="shared" ca="true" si="9"/>
        <v>0</v>
      </c>
    </row>
    <row r="37" x14ac:dyDescent="0.2">
      <c r="B37" s="1518"/>
      <c r="C37" s="1519"/>
      <c r="D37" s="1521"/>
      <c r="E37" s="34">
        <f>C200</f>
        <v>2018</v>
      </c>
      <c r="F37" s="104">
        <f ca="true">E200</f>
        <v>89.770639555324294</v>
      </c>
      <c r="G37" s="51">
        <f t="shared" ca="true" si="5"/>
        <v>7.6907351488631717</v>
      </c>
      <c r="H37" s="52">
        <f t="shared" ca="true" si="5"/>
        <v>2.5386252958125368</v>
      </c>
      <c r="I37" s="53">
        <f t="shared" ca="true" si="5"/>
        <v>0</v>
      </c>
      <c r="J37" s="104">
        <f ca="true">J200</f>
        <v>90.922336691131662</v>
      </c>
      <c r="K37" s="51">
        <f t="shared" ca="true" si="6"/>
        <v>8.281143488955319</v>
      </c>
      <c r="L37" s="52">
        <f t="shared" ca="true" si="6"/>
        <v>0.79651981991301568</v>
      </c>
      <c r="M37" s="53">
        <f t="shared" ca="true" si="6"/>
        <v>0</v>
      </c>
      <c r="N37" s="104">
        <f ca="true">O200</f>
        <v>95.686765106200909</v>
      </c>
      <c r="O37" s="51">
        <f t="shared" ca="true" si="7"/>
        <v>4.3132348937990912</v>
      </c>
      <c r="P37" s="52">
        <f t="shared" ca="true" si="7"/>
        <v>0</v>
      </c>
      <c r="Q37" s="53">
        <f t="shared" ca="true" si="7"/>
        <v>0</v>
      </c>
      <c r="R37" s="104">
        <f ca="true">T200</f>
        <v>95.486318010581783</v>
      </c>
      <c r="S37" s="51">
        <f t="shared" ca="true" si="8"/>
        <v>4.5136819894182167</v>
      </c>
      <c r="T37" s="52">
        <f t="shared" ca="true" si="8"/>
        <v>0</v>
      </c>
      <c r="U37" s="53">
        <f t="shared" ca="true" si="8"/>
        <v>0</v>
      </c>
      <c r="V37" s="104">
        <f ca="true">Y200</f>
        <v>96.408818523709002</v>
      </c>
      <c r="W37" s="51">
        <f t="shared" ca="true" si="9"/>
        <v>3.5911814762909984</v>
      </c>
      <c r="X37" s="52">
        <f t="shared" ca="true" si="9"/>
        <v>0</v>
      </c>
      <c r="Y37" s="53">
        <f t="shared" ca="true" si="9"/>
        <v>0</v>
      </c>
    </row>
    <row r="38" x14ac:dyDescent="0.2">
      <c r="F38" s="36"/>
      <c r="G38" s="36"/>
      <c r="H38" s="39"/>
      <c r="I38" s="39"/>
    </row>
    <row r="39" x14ac:dyDescent="0.2">
      <c r="B39" s="1516" t="s">
        <v>7</v>
      </c>
      <c r="C39" s="1517"/>
      <c r="D39" s="1520" t="s">
        <v>25</v>
      </c>
      <c r="E39" s="33">
        <f>C299</f>
        <v>2000</v>
      </c>
      <c r="F39" s="103">
        <f ca="true">E299</f>
        <v>97.694950551358176</v>
      </c>
      <c r="G39" s="46">
        <f t="shared" ref="G39:I40" ca="true" si="10">F299</f>
        <v>2.3050494486418245</v>
      </c>
      <c r="H39" s="47">
        <f t="shared" ca="true" si="10"/>
        <v>0</v>
      </c>
      <c r="I39" s="48">
        <f t="shared" ca="true" si="10"/>
        <v>0</v>
      </c>
      <c r="J39" s="103">
        <f ca="true">J299</f>
        <v>96.135331213248051</v>
      </c>
      <c r="K39" s="46">
        <f t="shared" ref="K39:M40" ca="true" si="11">K299</f>
        <v>2.9027567836148958</v>
      </c>
      <c r="L39" s="47">
        <f t="shared" ca="true" si="11"/>
        <v>0.96191200313705849</v>
      </c>
      <c r="M39" s="48">
        <f t="shared" ca="true" si="11"/>
        <v>0</v>
      </c>
      <c r="N39" s="103">
        <f ca="true">O299</f>
        <v>97.489870259189587</v>
      </c>
      <c r="O39" s="46">
        <f t="shared" ref="O39:Q40" ca="true" si="12">P299</f>
        <v>2.5101297408104131</v>
      </c>
      <c r="P39" s="47">
        <f t="shared" ca="true" si="12"/>
        <v>0</v>
      </c>
      <c r="Q39" s="48">
        <f t="shared" ca="true" si="12"/>
        <v>0</v>
      </c>
      <c r="R39" s="103">
        <f ca="true">T299</f>
        <v>96.882100140420334</v>
      </c>
      <c r="S39" s="46">
        <f t="shared" ref="S39:U40" ca="true" si="13">U299</f>
        <v>2.3053972871365951</v>
      </c>
      <c r="T39" s="47">
        <f t="shared" ca="true" si="13"/>
        <v>0.81250257244306567</v>
      </c>
      <c r="U39" s="48">
        <f t="shared" ca="true" si="13"/>
        <v>0</v>
      </c>
      <c r="V39" s="103">
        <f ca="true">Y299</f>
        <v>98.859555334543401</v>
      </c>
      <c r="W39" s="46">
        <f t="shared" ref="W39:Y40" ca="true" si="14">Z299</f>
        <v>0.7643072916241952</v>
      </c>
      <c r="X39" s="47">
        <f t="shared" ca="true" si="14"/>
        <v>0.37613737383240675</v>
      </c>
      <c r="Y39" s="48">
        <f t="shared" ca="true" si="14"/>
        <v>0</v>
      </c>
    </row>
    <row r="40" x14ac:dyDescent="0.2">
      <c r="B40" s="1518"/>
      <c r="C40" s="1519"/>
      <c r="D40" s="1521"/>
      <c r="E40" s="34">
        <f>C300</f>
        <v>2018</v>
      </c>
      <c r="F40" s="104">
        <f ca="true">E300</f>
        <v>87.698199827036262</v>
      </c>
      <c r="G40" s="51">
        <f t="shared" ca="true" si="10"/>
        <v>2.0691825526020513</v>
      </c>
      <c r="H40" s="52">
        <f t="shared" ca="true" si="10"/>
        <v>10.23261762036168</v>
      </c>
      <c r="I40" s="53">
        <f t="shared" ca="true" si="10"/>
        <v>0</v>
      </c>
      <c r="J40" s="104">
        <f ca="true">J300</f>
        <v>90.525769122691358</v>
      </c>
      <c r="K40" s="51">
        <f t="shared" ca="true" si="11"/>
        <v>2.7333789471215382</v>
      </c>
      <c r="L40" s="52">
        <f t="shared" ca="true" si="11"/>
        <v>6.7408519301871053</v>
      </c>
      <c r="M40" s="53">
        <f t="shared" ca="true" si="11"/>
        <v>0</v>
      </c>
      <c r="N40" s="104">
        <f ca="true">O300</f>
        <v>92.370097524018959</v>
      </c>
      <c r="O40" s="51">
        <f t="shared" ca="true" si="12"/>
        <v>2.3783079035818351</v>
      </c>
      <c r="P40" s="52">
        <f t="shared" ca="true" si="12"/>
        <v>5.251594572399199</v>
      </c>
      <c r="Q40" s="53">
        <f t="shared" ca="true" si="12"/>
        <v>0</v>
      </c>
      <c r="R40" s="104">
        <f ca="true">T300</f>
        <v>95.31063253131471</v>
      </c>
      <c r="S40" s="51">
        <f t="shared" ca="true" si="13"/>
        <v>2.2680027926158921</v>
      </c>
      <c r="T40" s="52">
        <f t="shared" ca="true" si="13"/>
        <v>2.4213646760694019</v>
      </c>
      <c r="U40" s="53">
        <f t="shared" ca="true" si="13"/>
        <v>0</v>
      </c>
      <c r="V40" s="104">
        <f ca="true">Y300</f>
        <v>99.055189402088743</v>
      </c>
      <c r="W40" s="51">
        <f t="shared" ca="true" si="14"/>
        <v>0.76581978623140856</v>
      </c>
      <c r="X40" s="52">
        <f t="shared" ca="true" si="14"/>
        <v>0.17899081167985287</v>
      </c>
      <c r="Y40" s="53">
        <f t="shared" ca="true" si="14"/>
        <v>0</v>
      </c>
    </row>
    <row r="97" s="40" customFormat="true" ht="16.5" customHeight="true" x14ac:dyDescent="0.2">
      <c r="A97" s="1531" t="s">
        <v>5</v>
      </c>
      <c r="B97" s="1531"/>
      <c r="C97" s="1531"/>
      <c r="D97" s="1528" t="s">
        <v>0</v>
      </c>
      <c r="E97" s="1529"/>
      <c r="F97" s="1529"/>
      <c r="G97" s="1529"/>
      <c r="H97" s="1530"/>
      <c r="I97" s="1528" t="s">
        <v>1</v>
      </c>
      <c r="J97" s="1529"/>
      <c r="K97" s="1529"/>
      <c r="L97" s="1529"/>
      <c r="M97" s="1530"/>
      <c r="N97" s="1528" t="s">
        <v>2</v>
      </c>
      <c r="O97" s="1529"/>
      <c r="P97" s="1529"/>
      <c r="Q97" s="1529"/>
      <c r="R97" s="1530"/>
      <c r="S97" s="1528" t="s">
        <v>3</v>
      </c>
      <c r="T97" s="1529"/>
      <c r="U97" s="1529"/>
      <c r="V97" s="1529"/>
      <c r="W97" s="1530"/>
      <c r="X97" s="1528" t="s">
        <v>4</v>
      </c>
      <c r="Y97" s="1529"/>
      <c r="Z97" s="1529"/>
      <c r="AA97" s="1529"/>
      <c r="AB97" s="1530"/>
    </row>
    <row r="98" s="44" customFormat="true" ht="22.5" customHeight="true" x14ac:dyDescent="0.2">
      <c r="A98" s="1532"/>
      <c r="B98" s="1532"/>
      <c r="C98" s="1532"/>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536" t="s">
        <v>10</v>
      </c>
      <c r="B99" s="1537"/>
      <c r="C99" s="201">
        <f>MinBase(C105:C116)</f>
        <v>2000</v>
      </c>
      <c r="D99" s="56">
        <f ca="true">IF((D101+H101)&gt;100,D101*100/(D101+H101),D101)</f>
        <v>99.334171892538734</v>
      </c>
      <c r="E99" s="105">
        <f ca="true">D99*AVERAGEIF(E105:E116,"&gt;0")/100</f>
        <v>94.53847686842046</v>
      </c>
      <c r="F99" s="58">
        <f ca="true">D99*(100-AVERAGEIF(E105:E116,"&gt;0"))/100</f>
        <v>4.7956950241182685</v>
      </c>
      <c r="G99" s="59">
        <f ca="true">100-(E99+F99+H99)</f>
        <v>0.66582810746126597</v>
      </c>
      <c r="H99" s="60">
        <f ca="true">IF((D101+H101)&gt;100,H101*100/(D101+H101),H101)</f>
        <v>0</v>
      </c>
      <c r="I99" s="56">
        <f ca="true">IF((I101+M101)&gt;100,I101*100/(I101+M101),I101)</f>
        <v>98.809480197428769</v>
      </c>
      <c r="J99" s="105">
        <f ca="true">I99*AVERAGEIF(J105:J116,"&gt;0")/100</f>
        <v>94.766935503594581</v>
      </c>
      <c r="K99" s="61">
        <f ca="true">I99*(100-AVERAGEIF(J105:J116,"&gt;0"))/100</f>
        <v>4.0425446938341851</v>
      </c>
      <c r="L99" s="62">
        <f ca="true">100-(J99+K99+M99)</f>
        <v>1.1905198025712309</v>
      </c>
      <c r="M99" s="63">
        <f ca="true">IF((I101+M101)&gt;100,M101*100/(I101+M101),M101)</f>
        <v>0</v>
      </c>
      <c r="N99" s="56">
        <f ca="true">IF((N101+R101)&gt;100,N101*100/(N101+R101),N101)</f>
        <v>99.859647183716078</v>
      </c>
      <c r="O99" s="105">
        <f ca="true">N99*AVERAGEIF(O105:O116,"&gt;0")/100</f>
        <v>93.696681576602529</v>
      </c>
      <c r="P99" s="61">
        <f ca="true">N99*(100-AVERAGEIF(O105:O116,"&gt;0"))/100</f>
        <v>6.1629656071135415</v>
      </c>
      <c r="Q99" s="62">
        <f ca="true">100-(O99+P99+R99)</f>
        <v>0.14035281628392227</v>
      </c>
      <c r="R99" s="63">
        <f ca="true">IF((N101+R101)&gt;100,R101*100/(N101+R101),R101)</f>
        <v>0</v>
      </c>
      <c r="S99" s="56">
        <f ca="true">IF((S101+W101)&gt;100,S101*100/(S101+W101),S101)</f>
        <v>100</v>
      </c>
      <c r="T99" s="105">
        <f ca="true">S99*AVERAGEIF(T105:T116,"&gt;0")/100</f>
        <v>96.014738936570424</v>
      </c>
      <c r="U99" s="61">
        <f ca="true">S99*(100-AVERAGEIF(T105:T116,"&gt;0"))/100</f>
        <v>3.9852610634295758</v>
      </c>
      <c r="V99" s="62">
        <f ca="true">100-(T99+U99+W99)</f>
        <v>0</v>
      </c>
      <c r="W99" s="63">
        <f ca="true">IF((S101+W101)&gt;100,W101*100/(S101+W101),W101)</f>
        <v>0</v>
      </c>
      <c r="X99" s="56">
        <f ca="true">IF((X101+AB101)&gt;100,X101*100/(X101+AB101),X101)</f>
        <v>100</v>
      </c>
      <c r="Y99" s="105">
        <f ca="true">X99*AVERAGEIF(Y105:Y116,"&gt;0")/100</f>
        <v>96.251520182859451</v>
      </c>
      <c r="Z99" s="61">
        <f ca="true">X99*(100-AVERAGEIF(Y105:Y116,"&gt;0"))/100</f>
        <v>3.7484798171405487</v>
      </c>
      <c r="AA99" s="62">
        <f ca="true">100-(Y99+Z99+AB99)</f>
        <v>0</v>
      </c>
      <c r="AB99" s="63">
        <f ca="true">IF((X101+AB101)&gt;100,AB101*100/(X101+AB101),AB101)</f>
        <v>0</v>
      </c>
    </row>
    <row r="100" s="64" customFormat="true" ht="15" customHeight="true" x14ac:dyDescent="0.2">
      <c r="A100" s="1538"/>
      <c r="B100" s="1539"/>
      <c r="C100" s="202">
        <f>MaxTarget(C105:C116)</f>
        <v>2018</v>
      </c>
      <c r="D100" s="65">
        <f ca="true">IF((D102+H102)&gt;100,D102*100/(D102+H102),D102)</f>
        <v>93.315463960753277</v>
      </c>
      <c r="E100" s="106">
        <f ca="true">D100*AVERAGEIF(E105:E116,"&gt;0")/100</f>
        <v>88.810342534120778</v>
      </c>
      <c r="F100" s="67">
        <f ca="true">D100*(100-AVERAGEIF(E105:E116,"&gt;0"))/100</f>
        <v>4.5051214266325008</v>
      </c>
      <c r="G100" s="68">
        <f ca="true">100-(E100+F100+H100)</f>
        <v>6.6845360392467228</v>
      </c>
      <c r="H100" s="69">
        <f ca="true">IF((D102+H102)&gt;100,H102*100/(D102+H102),H102)</f>
        <v>0</v>
      </c>
      <c r="I100" s="65">
        <f ca="true">IF((I102+M102)&gt;100,I102*100/(I102+M102),I102)</f>
        <v>97.939266873371679</v>
      </c>
      <c r="J100" s="106">
        <f ca="true">I100*AVERAGEIF(J105:J116,"&gt;0")/100</f>
        <v>93.932324798321062</v>
      </c>
      <c r="K100" s="67">
        <f ca="true">I100*(100-AVERAGEIF(J105:J116,"&gt;0"))/100</f>
        <v>4.0069420750506257</v>
      </c>
      <c r="L100" s="68">
        <f ca="true">100-(J100+K100+M100)</f>
        <v>2.0607331266283069</v>
      </c>
      <c r="M100" s="69">
        <f ca="true">IF((I102+M102)&gt;100,M102*100/(I102+M102),M102)</f>
        <v>0</v>
      </c>
      <c r="N100" s="65">
        <f ca="true">IF((N102+R102)&gt;100,N102*100/(N102+R102),N102)</f>
        <v>99.541628686774033</v>
      </c>
      <c r="O100" s="106">
        <f ca="true">N100*AVERAGEIF(O105:O116,"&gt;0")/100</f>
        <v>93.398289997182786</v>
      </c>
      <c r="P100" s="67">
        <f ca="true">N100*(100-AVERAGEIF(O105:O116,"&gt;0"))/100</f>
        <v>6.1433386895912507</v>
      </c>
      <c r="Q100" s="68">
        <f ca="true">100-(O100+P100+R100)</f>
        <v>0.45837131322596747</v>
      </c>
      <c r="R100" s="69">
        <f ca="true">IF((N102+R102)&gt;100,R102*100/(N102+R102),R102)</f>
        <v>0</v>
      </c>
      <c r="S100" s="65">
        <f ca="true">IF((S102+W102)&gt;100,S102*100/(S102+W102),S102)</f>
        <v>100</v>
      </c>
      <c r="T100" s="106">
        <f ca="true">S100*AVERAGEIF(T105:T116,"&gt;0")/100</f>
        <v>96.014738936570424</v>
      </c>
      <c r="U100" s="67">
        <f ca="true">S100*(100-AVERAGEIF(T105:T116,"&gt;0"))/100</f>
        <v>3.9852610634295758</v>
      </c>
      <c r="V100" s="68">
        <f ca="true">100-(T100+U100+W100)</f>
        <v>0</v>
      </c>
      <c r="W100" s="69">
        <f ca="true">IF((S102+W102)&gt;100,W102*100/(S102+W102),W102)</f>
        <v>0</v>
      </c>
      <c r="X100" s="65">
        <f ca="true">IF((X102+AB102)&gt;100,X102*100/(X102+AB102),X102)</f>
        <v>100</v>
      </c>
      <c r="Y100" s="106">
        <f ca="true">X100*AVERAGEIF(Y105:Y116,"&gt;0")/100</f>
        <v>96.251520182859451</v>
      </c>
      <c r="Z100" s="67">
        <f ca="true">X100*(100-AVERAGEIF(Y105:Y116,"&gt;0"))/100</f>
        <v>3.7484798171405487</v>
      </c>
      <c r="AA100" s="68">
        <f ca="true">100-(Y100+Z100+AB100)</f>
        <v>0</v>
      </c>
      <c r="AB100" s="69">
        <f ca="true">IF((X102+AB102)&gt;100,AB102*100/(X102+AB102),AB102)</f>
        <v>0</v>
      </c>
    </row>
    <row r="101" hidden="true" x14ac:dyDescent="0.2">
      <c r="A101" s="1540" t="s">
        <v>12</v>
      </c>
      <c r="B101" s="1541"/>
      <c r="C101" s="70">
        <f>MinRegYear(C99,C105:C116)</f>
        <v>2003</v>
      </c>
      <c r="D101" s="71">
        <f ca="true">IF(MAX(C105:C116)-MIN(C105:C116)&lt;5,AVERAGEIF(C105:C116,"&gt;0",D105:D116),
IF(FORECAST($C101,D$105:D$116,$C$105:$C$116)&lt;0,0,
IF(FORECAST($C101,D$105:D$116,$C$105:$C$116)&gt;100,100,
FORECAST($C101,D$105:D$116,$C$105:$C$116))))</f>
        <v>99.334171892538734</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98.809480197428769</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99.859647183716078</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100</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100</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542"/>
      <c r="B102" s="1543"/>
      <c r="C102" s="49">
        <f>MaxRegYear(C100,C105:C116)</f>
        <v>2014</v>
      </c>
      <c r="D102" s="75">
        <f ca="true">IF(MAX(C105:C116)-MIN(C105:C116)&lt;5,AVERAGEIF(C105:C116,"&gt;0",D105:D116),
IF(FORECAST($C102,D$105:D$116,$C$105:$C$116)&lt;0,0,
IF(FORECAST($C102,D$105:D$116,$C$105:$C$116)&gt;100,100,
FORECAST($C102,D$105:D$116,$C$105:$C$116))))</f>
        <v>93.315463960753277</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97.939266873371679</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99.541628686774033</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10" t="s">
        <v>172</v>
      </c>
      <c r="C105" s="411">
        <v>2005</v>
      </c>
      <c r="D105" s="1">
        <f t="shared" ref="D105:D116" ca="true" si="15">IF(ISERROR(INDIRECT(CONCATENATE($B105,"!C122"))),"",INDIRECT(CONCATENATE($B105,"!C122")))</f>
        <v>98.239861359486994</v>
      </c>
      <c r="E105" s="88">
        <f t="shared" ref="E105:E116" ca="true" si="16">IF(ISERROR(INDIRECT(CONCATENATE($B105,"!C129"))),"",INDIRECT(CONCATENATE($B105,"!C129")))</f>
        <v>94.064850669331463</v>
      </c>
      <c r="F105" s="89"/>
      <c r="G105" s="89"/>
      <c r="H105" s="90">
        <f t="shared" ref="H105:H116" ca="true" si="17">IF(ISERROR(INDIRECT(CONCATENATE($B105,"!C127"))),"",INDIRECT(CONCATENATE($B105,"!C127")))</f>
        <v>0</v>
      </c>
      <c r="I105" s="1">
        <f t="shared" ref="I105:I116" ca="true" si="18">IF(ISERROR(INDIRECT(CONCATENATE($B105,"!D122"))),"",INDIRECT(CONCATENATE($B105,"!D122")))</f>
        <v>98.651259593054718</v>
      </c>
      <c r="J105" s="88">
        <f t="shared" ref="J105:J116" ca="true" si="19">IF(ISERROR(INDIRECT(CONCATENATE($B105,"!D129"))),"",INDIRECT(CONCATENATE($B105,"!D129")))</f>
        <v>95.302798923548806</v>
      </c>
      <c r="K105" s="89"/>
      <c r="L105" s="89"/>
      <c r="M105" s="90">
        <f t="shared" ref="M105:M116" ca="true" si="20">IF(ISERROR(INDIRECT(CONCATENATE($B105,"!D127"))),"",INDIRECT(CONCATENATE($B105,"!D127")))</f>
        <v>0</v>
      </c>
      <c r="N105" s="1">
        <f t="shared" ref="N105:N116" ca="true" si="21">IF(ISERROR(INDIRECT(CONCATENATE($B105,"!E122"))),"",INDIRECT(CONCATENATE($B105,"!E122")))</f>
        <v>99.801825638817519</v>
      </c>
      <c r="O105" s="88">
        <f t="shared" ref="O105:O116" ca="true" si="22">IF(ISERROR(INDIRECT(CONCATENATE($B105,"!E129"))),"",INDIRECT(CONCATENATE($B105,"!E129")))</f>
        <v>91.265613152209809</v>
      </c>
      <c r="P105" s="89"/>
      <c r="Q105" s="89"/>
      <c r="R105" s="90">
        <f t="shared" ref="R105:R116" ca="true" si="23">IF(ISERROR(INDIRECT(CONCATENATE($B105,"!E127"))),"",INDIRECT(CONCATENATE($B105,"!E127")))</f>
        <v>0</v>
      </c>
      <c r="S105" s="1">
        <f t="shared" ref="S105:S116" ca="true" si="24">IF(ISERROR(INDIRECT(CONCATENATE($B105,"!F122"))),"",INDIRECT(CONCATENATE($B105,"!F122")))</f>
        <v>100</v>
      </c>
      <c r="T105" s="88">
        <f t="shared" ref="T105:T116" ca="true" si="25">IF(ISERROR(INDIRECT(CONCATENATE($B105,"!F129"))),"",INDIRECT(CONCATENATE($B105,"!F129")))</f>
        <v>94.12108547501353</v>
      </c>
      <c r="U105" s="89"/>
      <c r="V105" s="89"/>
      <c r="W105" s="90">
        <f t="shared" ref="W105:W116" ca="true" si="26">IF(ISERROR(INDIRECT(CONCATENATE($B105,"!F127"))),"",INDIRECT(CONCATENATE($B105,"!F127")))</f>
        <v>0</v>
      </c>
      <c r="X105" s="1">
        <f t="shared" ref="X105:X116" ca="true" si="27">IF(ISERROR(INDIRECT(CONCATENATE($B105,"!G122"))),"",INDIRECT(CONCATENATE($B105,"!G122")))</f>
        <v>100</v>
      </c>
      <c r="Y105" s="88">
        <f t="shared" ref="Y105:Y116" ca="true" si="28">IF(ISERROR(INDIRECT(CONCATENATE($B105,"!G129"))),"",INDIRECT(CONCATENATE($B105,"!G129")))</f>
        <v>93.44143185284338</v>
      </c>
      <c r="Z105" s="89"/>
      <c r="AA105" s="89"/>
      <c r="AB105" s="90">
        <f t="shared" ref="AB105:AB116" ca="true" si="29">IF(ISERROR(INDIRECT(CONCATENATE($B105,"!G2127"))),"",INDIRECT(CONCATENATE($B105,"!G127")))</f>
        <v>0</v>
      </c>
    </row>
    <row r="106" x14ac:dyDescent="0.2">
      <c r="A106" s="87"/>
      <c r="B106" s="412" t="s">
        <v>247</v>
      </c>
      <c r="C106" s="413">
        <v>2012</v>
      </c>
      <c r="D106" s="2">
        <f t="shared" ca="true" si="15"/>
        <v>94.409774493805244</v>
      </c>
      <c r="E106" s="91">
        <f t="shared" ca="true" si="16"/>
        <v>96.279469049151061</v>
      </c>
      <c r="F106" s="89"/>
      <c r="G106" s="89"/>
      <c r="H106" s="92">
        <f t="shared" ca="true" si="17"/>
        <v>0</v>
      </c>
      <c r="I106" s="2">
        <f t="shared" ca="true" si="18"/>
        <v>98.097487477745673</v>
      </c>
      <c r="J106" s="91">
        <f t="shared" ca="true" si="19"/>
        <v>96.514697361712734</v>
      </c>
      <c r="K106" s="89"/>
      <c r="L106" s="89"/>
      <c r="M106" s="92">
        <f t="shared" ca="true" si="20"/>
        <v>0</v>
      </c>
      <c r="N106" s="2">
        <f t="shared" ca="true" si="21"/>
        <v>99.599450231672577</v>
      </c>
      <c r="O106" s="91">
        <f t="shared" ca="true" si="22"/>
        <v>96.391131527099418</v>
      </c>
      <c r="P106" s="89"/>
      <c r="Q106" s="89"/>
      <c r="R106" s="92">
        <f t="shared" ca="true" si="23"/>
        <v>0</v>
      </c>
      <c r="S106" s="2">
        <f t="shared" ca="true" si="24"/>
        <v>100</v>
      </c>
      <c r="T106" s="91">
        <f t="shared" ca="true" si="25"/>
        <v>97.908392398127319</v>
      </c>
      <c r="U106" s="89"/>
      <c r="V106" s="89"/>
      <c r="W106" s="92">
        <f t="shared" ca="true" si="26"/>
        <v>0</v>
      </c>
      <c r="X106" s="2">
        <f t="shared" ca="true" si="27"/>
        <v>100</v>
      </c>
      <c r="Y106" s="91">
        <f t="shared" ca="true" si="28"/>
        <v>99.061608512875509</v>
      </c>
      <c r="Z106" s="89"/>
      <c r="AA106" s="89"/>
      <c r="AB106" s="92">
        <f t="shared" ca="true" si="29"/>
        <v>0</v>
      </c>
    </row>
    <row r="107" x14ac:dyDescent="0.2">
      <c r="A107" s="87"/>
      <c r="B107" s="412"/>
      <c r="C107" s="413"/>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12"/>
      <c r="C108" s="413"/>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12"/>
      <c r="C109" s="41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12"/>
      <c r="C110" s="41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12"/>
      <c r="C111" s="413"/>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12"/>
      <c r="C112" s="413"/>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12"/>
      <c r="C113" s="41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12"/>
      <c r="C114" s="41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12"/>
      <c r="C115" s="41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14"/>
      <c r="C116" s="41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509" t="str">
        <f>CONCATENATE("National use of sanitation facilities, ",C99,"–",C100)</f>
        <v>National use of sanitation facilities, 2000–2018</v>
      </c>
      <c r="C118" s="1510"/>
      <c r="D118" s="1510"/>
      <c r="E118" s="1510"/>
      <c r="F118" s="1510"/>
      <c r="G118" s="1510"/>
      <c r="H118" s="1510"/>
      <c r="I118" s="1510"/>
      <c r="J118" s="1510"/>
      <c r="K118" s="1510"/>
      <c r="L118" s="1510"/>
      <c r="N118" s="98"/>
      <c r="O118" s="98"/>
      <c r="P118" s="98"/>
      <c r="Q118" s="98"/>
      <c r="R118" s="98"/>
      <c r="S118" s="1533" t="s">
        <v>11</v>
      </c>
      <c r="T118" s="1534"/>
      <c r="U118" s="1534"/>
      <c r="V118" s="1534"/>
      <c r="W118" s="153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531" t="s">
        <v>6</v>
      </c>
      <c r="B197" s="1531"/>
      <c r="C197" s="1531"/>
      <c r="D197" s="1528" t="s">
        <v>0</v>
      </c>
      <c r="E197" s="1529"/>
      <c r="F197" s="1529"/>
      <c r="G197" s="1529"/>
      <c r="H197" s="1530"/>
      <c r="I197" s="1528" t="s">
        <v>1</v>
      </c>
      <c r="J197" s="1529"/>
      <c r="K197" s="1529"/>
      <c r="L197" s="1529"/>
      <c r="M197" s="1530"/>
      <c r="N197" s="1528" t="s">
        <v>2</v>
      </c>
      <c r="O197" s="1529"/>
      <c r="P197" s="1529"/>
      <c r="Q197" s="1529"/>
      <c r="R197" s="1530"/>
      <c r="S197" s="1528" t="s">
        <v>3</v>
      </c>
      <c r="T197" s="1529"/>
      <c r="U197" s="1529"/>
      <c r="V197" s="1529"/>
      <c r="W197" s="1530"/>
      <c r="X197" s="1528" t="s">
        <v>4</v>
      </c>
      <c r="Y197" s="1529"/>
      <c r="Z197" s="1529"/>
      <c r="AA197" s="1529"/>
      <c r="AB197" s="1530"/>
    </row>
    <row r="198" s="44" customFormat="true" ht="22.5" customHeight="true" x14ac:dyDescent="0.2">
      <c r="A198" s="1544"/>
      <c r="B198" s="1544"/>
      <c r="C198" s="1544"/>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536" t="s">
        <v>10</v>
      </c>
      <c r="B199" s="1537"/>
      <c r="C199" s="201">
        <f>MinBase(C205:C216)</f>
        <v>2000</v>
      </c>
      <c r="D199" s="56">
        <f ca="true">IF((D201+H201)&gt;100,D201*100/(D201+H201),D201)</f>
        <v>97.917292421078102</v>
      </c>
      <c r="E199" s="105">
        <f ca="true">D199*AVERAGEIF(E205:E216,"&gt;0")/100</f>
        <v>90.190580533523075</v>
      </c>
      <c r="F199" s="58">
        <f ca="true">D199*(100-AVERAGEIF(E205:E216,"&gt;0"))/100</f>
        <v>7.7267118875550151</v>
      </c>
      <c r="G199" s="59">
        <f ca="true">100-(E199+F199+H199)</f>
        <v>2.0827075789219123</v>
      </c>
      <c r="H199" s="60">
        <f ca="true">IF((D201+H201)&gt;100,H201*100/(D201+H201),H201)</f>
        <v>0</v>
      </c>
      <c r="I199" s="56">
        <f ca="true">IF((I201+M201)&gt;100,I201*100/(I201+M201),I201)</f>
        <v>100</v>
      </c>
      <c r="J199" s="105">
        <f ca="true">I199*AVERAGEIF(J205:J216,"&gt;0")/100</f>
        <v>91.652365951353403</v>
      </c>
      <c r="K199" s="61">
        <f ca="true">I199*(100-AVERAGEIF(J205:J216,"&gt;0"))/100</f>
        <v>8.3476340486465972</v>
      </c>
      <c r="L199" s="62">
        <f ca="true">100-(J199+K199+M199)</f>
        <v>0</v>
      </c>
      <c r="M199" s="63">
        <f ca="true">IF((I201+M201)&gt;100,M201*100/(I201+M201),M201)</f>
        <v>0</v>
      </c>
      <c r="N199" s="56">
        <f ca="true">IF((N201+R201)&gt;100,N201*100/(N201+R201),N201)</f>
        <v>100</v>
      </c>
      <c r="O199" s="105">
        <f ca="true">N199*AVERAGEIF(O205:O216,"&gt;0")/100</f>
        <v>95.686765106200909</v>
      </c>
      <c r="P199" s="61">
        <f ca="true">N199*(100-AVERAGEIF(O205:O216,"&gt;0"))/100</f>
        <v>4.3132348937990912</v>
      </c>
      <c r="Q199" s="62">
        <f ca="true">100-(O199+P199+R199)</f>
        <v>0</v>
      </c>
      <c r="R199" s="63">
        <f ca="true">IF((N201+R201)&gt;100,R201*100/(N201+R201),R201)</f>
        <v>0</v>
      </c>
      <c r="S199" s="56">
        <f ca="true">IF((S201+W201)&gt;100,S201*100/(S201+W201),S201)</f>
        <v>100</v>
      </c>
      <c r="T199" s="105">
        <f ca="true">S199*AVERAGEIF(T205:T216,"&gt;0")/100</f>
        <v>95.486318010581783</v>
      </c>
      <c r="U199" s="61">
        <f ca="true">S199*(100-AVERAGEIF(T205:T216,"&gt;0"))/100</f>
        <v>4.5136819894182167</v>
      </c>
      <c r="V199" s="62">
        <f ca="true">100-(T199+U199+W199)</f>
        <v>0</v>
      </c>
      <c r="W199" s="63">
        <f ca="true">IF((S201+W201)&gt;100,W201*100/(S201+W201),W201)</f>
        <v>0</v>
      </c>
      <c r="X199" s="56">
        <f ca="true">IF((X201+AB201)&gt;100,X201*100/(X201+AB201),X201)</f>
        <v>100</v>
      </c>
      <c r="Y199" s="105">
        <f ca="true">X199*AVERAGEIF(Y205:Y216,"&gt;0")/100</f>
        <v>96.408818523709002</v>
      </c>
      <c r="Z199" s="61">
        <f ca="true">X199*(100-AVERAGEIF(Y205:Y216,"&gt;0"))/100</f>
        <v>3.5911814762909984</v>
      </c>
      <c r="AA199" s="62">
        <f ca="true">100-(Y199+Z199+AB199)</f>
        <v>0</v>
      </c>
      <c r="AB199" s="63">
        <f ca="true">IF((X201+AB201)&gt;100,AB201*100/(X201+AB201),AB201)</f>
        <v>0</v>
      </c>
    </row>
    <row r="200" s="64" customFormat="true" ht="15" customHeight="true" x14ac:dyDescent="0.2">
      <c r="A200" s="1538"/>
      <c r="B200" s="1539"/>
      <c r="C200" s="202">
        <f>MaxTarget(C205:C216)</f>
        <v>2018</v>
      </c>
      <c r="D200" s="65">
        <f ca="true">IF((D202+H202)&gt;100,D202*100/(D202+H202),D202)</f>
        <v>97.461374704187463</v>
      </c>
      <c r="E200" s="106">
        <f ca="true">D200*AVERAGEIF(E205:E216,"&gt;0")/100</f>
        <v>89.770639555324294</v>
      </c>
      <c r="F200" s="67">
        <f ca="true">D200*(100-AVERAGEIF(E205:E216,"&gt;0"))/100</f>
        <v>7.6907351488631717</v>
      </c>
      <c r="G200" s="68">
        <f ca="true">100-(E200+F200+H200)</f>
        <v>2.5386252958125368</v>
      </c>
      <c r="H200" s="69">
        <f ca="true">IF((D202+H202)&gt;100,H202*100/(D202+H202),H202)</f>
        <v>0</v>
      </c>
      <c r="I200" s="65">
        <f ca="true">IF((I202+M202)&gt;100,I202*100/(I202+M202),I202)</f>
        <v>99.203480180086984</v>
      </c>
      <c r="J200" s="106">
        <f ca="true">I200*AVERAGEIF(J205:J216,"&gt;0")/100</f>
        <v>90.922336691131662</v>
      </c>
      <c r="K200" s="67">
        <f ca="true">I200*(100-AVERAGEIF(J205:J216,"&gt;0"))/100</f>
        <v>8.281143488955319</v>
      </c>
      <c r="L200" s="68">
        <f ca="true">100-(J200+K200+M200)</f>
        <v>0.79651981991301568</v>
      </c>
      <c r="M200" s="69">
        <f ca="true">IF((I202+M202)&gt;100,M202*100/(I202+M202),M202)</f>
        <v>0</v>
      </c>
      <c r="N200" s="65">
        <f ca="true">IF((N202+R202)&gt;100,N202*100/(N202+R202),N202)</f>
        <v>100</v>
      </c>
      <c r="O200" s="106">
        <f ca="true">N200*AVERAGEIF(O205:O216,"&gt;0")/100</f>
        <v>95.686765106200909</v>
      </c>
      <c r="P200" s="67">
        <f ca="true">N200*(100-AVERAGEIF(O205:O216,"&gt;0"))/100</f>
        <v>4.3132348937990912</v>
      </c>
      <c r="Q200" s="68">
        <f ca="true">100-(O200+P200+R200)</f>
        <v>0</v>
      </c>
      <c r="R200" s="69">
        <f ca="true">IF((N202+R202)&gt;100,R202*100/(N202+R202),R202)</f>
        <v>0</v>
      </c>
      <c r="S200" s="65">
        <f ca="true">IF((S202+W202)&gt;100,S202*100/(S202+W202),S202)</f>
        <v>100</v>
      </c>
      <c r="T200" s="106">
        <f ca="true">S200*AVERAGEIF(T205:T216,"&gt;0")/100</f>
        <v>95.486318010581783</v>
      </c>
      <c r="U200" s="67">
        <f ca="true">S200*(100-AVERAGEIF(T205:T216,"&gt;0"))/100</f>
        <v>4.5136819894182167</v>
      </c>
      <c r="V200" s="68">
        <f ca="true">100-(T200+U200+W200)</f>
        <v>0</v>
      </c>
      <c r="W200" s="69">
        <f ca="true">IF((S202+W202)&gt;100,W202*100/(S202+W202),W202)</f>
        <v>0</v>
      </c>
      <c r="X200" s="65">
        <f ca="true">IF((X202+AB202)&gt;100,X202*100/(X202+AB202),X202)</f>
        <v>100</v>
      </c>
      <c r="Y200" s="106">
        <f ca="true">X200*AVERAGEIF(Y205:Y216,"&gt;0")/100</f>
        <v>96.408818523709002</v>
      </c>
      <c r="Z200" s="67">
        <f ca="true">X200*(100-AVERAGEIF(Y205:Y216,"&gt;0"))/100</f>
        <v>3.5911814762909984</v>
      </c>
      <c r="AA200" s="68">
        <f ca="true">100-(Y200+Z200+AB200)</f>
        <v>0</v>
      </c>
      <c r="AB200" s="69">
        <f ca="true">IF((X202+AB202)&gt;100,AB202*100/(X202+AB202),AB202)</f>
        <v>0</v>
      </c>
    </row>
    <row r="201" hidden="true" x14ac:dyDescent="0.2">
      <c r="A201" s="1540" t="s">
        <v>12</v>
      </c>
      <c r="B201" s="1541"/>
      <c r="C201" s="70">
        <f>MinRegYear(C199,C205:C216)</f>
        <v>2003</v>
      </c>
      <c r="D201" s="71">
        <f ca="true">IF(MAX(C205:C216)-MIN(C205:C216)&lt;5,AVERAGEIF(C205:C216,"&gt;0",D205:D216),
IF(FORECAST($C201,D$205:D$216,$C$205:$C$216)&lt;0,0,
IF(FORECAST($C201,D$205:D$216,$C$205:$C$216)&gt;100,100,
FORECAST($C201,D$205:D$216,$C$205:$C$216))))</f>
        <v>97.917292421078102</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542"/>
      <c r="B202" s="1543"/>
      <c r="C202" s="49">
        <f>MaxRegYear(C200,C205:C216)</f>
        <v>2014</v>
      </c>
      <c r="D202" s="75">
        <f ca="true">IF(MAX(C205:C216)-MIN(C205:C216)&lt;5,AVERAGEIF(C205:C216,"&gt;0",D205:D216),
IF(FORECAST($C202,D$205:D$216,$C$205:$C$216)&lt;0,0,
IF(FORECAST($C202,D$205:D$216,$C$205:$C$216)&gt;100,100,
FORECAST($C202,D$205:D$216,$C$205:$C$216))))</f>
        <v>97.461374704187463</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99.203480180086984</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10" t="s">
        <v>172</v>
      </c>
      <c r="C205" s="411">
        <v>2005</v>
      </c>
      <c r="D205" s="1">
        <f t="shared" ref="D205:D216" ca="true" si="30">IF(ISERROR(INDIRECT(CONCATENATE($B205,"!H122"))),"",INDIRECT(CONCATENATE($B205,"!H122")))</f>
        <v>97.834398290734342</v>
      </c>
      <c r="E205" s="91">
        <f t="shared" ref="E205:E216" ca="true" si="31">IF(ISERROR(INDIRECT(CONCATENATE($B205,"!H129"))),"",INDIRECT(CONCATENATE($B205,"!H129")))</f>
        <v>89.640422470849529</v>
      </c>
      <c r="F205" s="89"/>
      <c r="G205" s="89"/>
      <c r="H205" s="90">
        <f t="shared" ref="H205:H216" ca="true" si="32">IF(ISERROR(INDIRECT(CONCATENATE($B205,"!H127"))),"",INDIRECT(CONCATENATE($B205,"!H127")))</f>
        <v>0</v>
      </c>
      <c r="I205" s="1">
        <f t="shared" ref="I205:I216" ca="true" si="33">IF(ISERROR(INDIRECT(CONCATENATE($B205,"!I122"))),"",INDIRECT(CONCATENATE($B205,"!I122")))</f>
        <v>99.874499663141961</v>
      </c>
      <c r="J205" s="91">
        <f t="shared" ref="J205:J216" ca="true" si="34">IF(ISERROR(INDIRECT(CONCATENATE($B205,"!I129"))),"",INDIRECT(CONCATENATE($B205,"!I129")))</f>
        <v>87.791842822845652</v>
      </c>
      <c r="K205" s="89"/>
      <c r="L205" s="89"/>
      <c r="M205" s="90">
        <f t="shared" ref="M205:M216" ca="true" si="35">IF(ISERROR(INDIRECT(CONCATENATE($B205,"!I127"))),"",INDIRECT(CONCATENATE($B205,"!I127")))</f>
        <v>0</v>
      </c>
      <c r="N205" s="1">
        <f t="shared" ref="N205:N216" ca="true" si="36">IF(ISERROR(INDIRECT(CONCATENATE($B205,"!J122"))),"",INDIRECT(CONCATENATE($B205,"!J122")))</f>
        <v>100</v>
      </c>
      <c r="O205" s="91">
        <f t="shared" ref="O205:O216" ca="true" si="37">IF(ISERROR(INDIRECT(CONCATENATE($B205,"!J129"))),"",INDIRECT(CONCATENATE($B205,"!J129")))</f>
        <v>94.390082533445536</v>
      </c>
      <c r="P205" s="89"/>
      <c r="Q205" s="89"/>
      <c r="R205" s="90">
        <f t="shared" ref="R205:R216" ca="true" si="38">IF(ISERROR(INDIRECT(CONCATENATE($B205,"!J127"))),"",INDIRECT(CONCATENATE($B205,"!J127")))</f>
        <v>0</v>
      </c>
      <c r="S205" s="1">
        <f t="shared" ref="S205:S216" ca="true" si="39">IF(ISERROR(INDIRECT(CONCATENATE($B205,"!K122"))),"",INDIRECT(CONCATENATE($B205,"!K122")))</f>
        <v>100</v>
      </c>
      <c r="T205" s="91">
        <f t="shared" ref="T205:T216" ca="true" si="40">IF(ISERROR(INDIRECT(CONCATENATE($B205,"!K129"))),"",INDIRECT(CONCATENATE($B205,"!K129")))</f>
        <v>92.621106072560522</v>
      </c>
      <c r="U205" s="89"/>
      <c r="V205" s="89"/>
      <c r="W205" s="90">
        <f t="shared" ref="W205:W216" ca="true" si="41">IF(ISERROR(INDIRECT(CONCATENATE($B205,"!K127"))),"",INDIRECT(CONCATENATE($B205,"!K127")))</f>
        <v>0</v>
      </c>
      <c r="X205" s="1">
        <f t="shared" ref="X205:X216" ca="true" si="42">IF(ISERROR(INDIRECT(CONCATENATE($B205,"!L122"))),"",INDIRECT(CONCATENATE($B205,"!L122")))</f>
        <v>100</v>
      </c>
      <c r="Y205" s="91">
        <f t="shared" ref="Y205:Y216" ca="true" si="43">IF(ISERROR(INDIRECT(CONCATENATE($B205,"!L129"))),"",INDIRECT(CONCATENATE($B205,"!L129")))</f>
        <v>93.702600325432613</v>
      </c>
      <c r="Z205" s="89"/>
      <c r="AA205" s="89"/>
      <c r="AB205" s="90">
        <f t="shared" ref="AB205:AB216" ca="true" si="44">IF(ISERROR(INDIRECT(CONCATENATE($B205,"!L2127"))),"",INDIRECT(CONCATENATE($B205,"!L127")))</f>
        <v>0</v>
      </c>
    </row>
    <row r="206" x14ac:dyDescent="0.2">
      <c r="A206" s="87"/>
      <c r="B206" s="412" t="s">
        <v>247</v>
      </c>
      <c r="C206" s="413">
        <v>2012</v>
      </c>
      <c r="D206" s="2">
        <f t="shared" ca="true" si="30"/>
        <v>97.544268834531209</v>
      </c>
      <c r="E206" s="91">
        <f t="shared" ca="true" si="31"/>
        <v>94.577458362032402</v>
      </c>
      <c r="F206" s="89"/>
      <c r="G206" s="89"/>
      <c r="H206" s="92">
        <f t="shared" ca="true" si="32"/>
        <v>0</v>
      </c>
      <c r="I206" s="2">
        <f t="shared" ca="true" si="33"/>
        <v>99.352595620765868</v>
      </c>
      <c r="J206" s="91">
        <f t="shared" ca="true" si="34"/>
        <v>95.512889079861139</v>
      </c>
      <c r="K206" s="89"/>
      <c r="L206" s="89"/>
      <c r="M206" s="92">
        <f t="shared" ca="true" si="35"/>
        <v>0</v>
      </c>
      <c r="N206" s="2">
        <f t="shared" ca="true" si="36"/>
        <v>100</v>
      </c>
      <c r="O206" s="91">
        <f t="shared" ca="true" si="37"/>
        <v>96.983447678956267</v>
      </c>
      <c r="P206" s="89"/>
      <c r="Q206" s="89"/>
      <c r="R206" s="92">
        <f t="shared" ca="true" si="38"/>
        <v>0</v>
      </c>
      <c r="S206" s="2">
        <f t="shared" ca="true" si="39"/>
        <v>100</v>
      </c>
      <c r="T206" s="91">
        <f t="shared" ca="true" si="40"/>
        <v>98.351529948603044</v>
      </c>
      <c r="U206" s="89"/>
      <c r="V206" s="89"/>
      <c r="W206" s="92">
        <f t="shared" ca="true" si="41"/>
        <v>0</v>
      </c>
      <c r="X206" s="2">
        <f t="shared" ca="true" si="42"/>
        <v>100</v>
      </c>
      <c r="Y206" s="91">
        <f t="shared" ca="true" si="43"/>
        <v>99.11503672198539</v>
      </c>
      <c r="Z206" s="89"/>
      <c r="AA206" s="89"/>
      <c r="AB206" s="92">
        <f t="shared" ca="true" si="44"/>
        <v>0</v>
      </c>
    </row>
    <row r="207" x14ac:dyDescent="0.2">
      <c r="A207" s="87"/>
      <c r="B207" s="412"/>
      <c r="C207" s="413"/>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12"/>
      <c r="C208" s="413"/>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12"/>
      <c r="C209" s="413"/>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12"/>
      <c r="C210" s="413"/>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12"/>
      <c r="C211" s="413"/>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12"/>
      <c r="C212" s="413"/>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12"/>
      <c r="C213" s="413"/>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12"/>
      <c r="C214" s="413"/>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12"/>
      <c r="C215" s="413"/>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14"/>
      <c r="C216" s="415"/>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509" t="str">
        <f>CONCATENATE("Urban use of sanitation facilities, ",C199,"–",C200)</f>
        <v>Urban use of sanitation facilities, 2000–2018</v>
      </c>
      <c r="C218" s="1510"/>
      <c r="D218" s="1510"/>
      <c r="E218" s="1510"/>
      <c r="F218" s="1510"/>
      <c r="G218" s="1510"/>
      <c r="H218" s="1510"/>
      <c r="I218" s="1510"/>
      <c r="J218" s="1510"/>
      <c r="K218" s="1510"/>
      <c r="L218" s="1510"/>
      <c r="N218" s="98"/>
      <c r="O218" s="98"/>
      <c r="P218" s="98"/>
      <c r="Q218" s="98"/>
      <c r="R218" s="98"/>
      <c r="S218" s="1533" t="s">
        <v>11</v>
      </c>
      <c r="T218" s="1534"/>
      <c r="U218" s="1534"/>
      <c r="V218" s="1534"/>
      <c r="W218" s="153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531" t="s">
        <v>7</v>
      </c>
      <c r="B297" s="1531"/>
      <c r="C297" s="1531"/>
      <c r="D297" s="1528" t="s">
        <v>0</v>
      </c>
      <c r="E297" s="1529"/>
      <c r="F297" s="1529"/>
      <c r="G297" s="1529"/>
      <c r="H297" s="1530"/>
      <c r="I297" s="1528" t="s">
        <v>1</v>
      </c>
      <c r="J297" s="1529"/>
      <c r="K297" s="1529"/>
      <c r="L297" s="1529"/>
      <c r="M297" s="1530"/>
      <c r="N297" s="1528" t="s">
        <v>2</v>
      </c>
      <c r="O297" s="1529"/>
      <c r="P297" s="1529"/>
      <c r="Q297" s="1529"/>
      <c r="R297" s="1530"/>
      <c r="S297" s="1528" t="s">
        <v>3</v>
      </c>
      <c r="T297" s="1529"/>
      <c r="U297" s="1529"/>
      <c r="V297" s="1529"/>
      <c r="W297" s="1530"/>
      <c r="X297" s="1528" t="s">
        <v>4</v>
      </c>
      <c r="Y297" s="1529"/>
      <c r="Z297" s="1529"/>
      <c r="AA297" s="1529"/>
      <c r="AB297" s="1530"/>
    </row>
    <row r="298" s="44" customFormat="true" ht="22.5" customHeight="true" x14ac:dyDescent="0.2">
      <c r="A298" s="1532"/>
      <c r="B298" s="1532"/>
      <c r="C298" s="1532"/>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536" t="s">
        <v>10</v>
      </c>
      <c r="B299" s="1537"/>
      <c r="C299" s="201">
        <f>MinBase(C305:C316)</f>
        <v>2000</v>
      </c>
      <c r="D299" s="56">
        <f ca="true">IF((D301+H301)&gt;100,D301*100/(D301+H301),D301)</f>
        <v>100</v>
      </c>
      <c r="E299" s="105">
        <f ca="true">D299*AVERAGEIF(E305:E316,"&gt;0")/100</f>
        <v>97.694950551358176</v>
      </c>
      <c r="F299" s="58">
        <f ca="true">D299*(100-AVERAGEIF(E305:E316,"&gt;0"))/100</f>
        <v>2.3050494486418245</v>
      </c>
      <c r="G299" s="59">
        <f ca="true">100-(E299+F299+H299)</f>
        <v>0</v>
      </c>
      <c r="H299" s="60">
        <f ca="true">IF((D301+H301)&gt;100,H301*100/(D301+H301),H301)</f>
        <v>0</v>
      </c>
      <c r="I299" s="56">
        <f ca="true">IF((I301+M301)&gt;100,I301*100/(I301+M301),I301)</f>
        <v>99.038087996862942</v>
      </c>
      <c r="J299" s="105">
        <f ca="true">I299*AVERAGEIF(J305:J316,"&gt;0")/100</f>
        <v>96.135331213248051</v>
      </c>
      <c r="K299" s="61">
        <f ca="true">I299*(100-AVERAGEIF(J305:J316,"&gt;0"))/100</f>
        <v>2.9027567836148958</v>
      </c>
      <c r="L299" s="62">
        <f ca="true">100-(J299+K299+M299)</f>
        <v>0.96191200313705849</v>
      </c>
      <c r="M299" s="63">
        <f ca="true">IF((I301+M301)&gt;100,M301*100/(I301+M301),M301)</f>
        <v>0</v>
      </c>
      <c r="N299" s="56">
        <f ca="true">IF((N301+R301)&gt;100,N301*100/(N301+R301),N301)</f>
        <v>100</v>
      </c>
      <c r="O299" s="105">
        <f ca="true">N299*AVERAGEIF(O305:O316,"&gt;0")/100</f>
        <v>97.489870259189587</v>
      </c>
      <c r="P299" s="61">
        <f ca="true">N299*(100-AVERAGEIF(O305:O316,"&gt;0"))/100</f>
        <v>2.5101297408104131</v>
      </c>
      <c r="Q299" s="62">
        <f ca="true">100-(O299+P299+R299)</f>
        <v>0</v>
      </c>
      <c r="R299" s="63">
        <f ca="true">IF((N301+R301)&gt;100,R301*100/(N301+R301),R301)</f>
        <v>0</v>
      </c>
      <c r="S299" s="56">
        <f ca="true">IF((S301+W301)&gt;100,S301*100/(S301+W301),S301)</f>
        <v>99.187497427556934</v>
      </c>
      <c r="T299" s="105">
        <f ca="true">S299*AVERAGEIF(T305:T316,"&gt;0")/100</f>
        <v>96.882100140420334</v>
      </c>
      <c r="U299" s="61">
        <f ca="true">S299*(100-AVERAGEIF(T305:T316,"&gt;0"))/100</f>
        <v>2.3053972871365951</v>
      </c>
      <c r="V299" s="62">
        <f ca="true">100-(T299+U299+W299)</f>
        <v>0.81250257244306567</v>
      </c>
      <c r="W299" s="63">
        <f ca="true">IF((S301+W301)&gt;100,W301*100/(S301+W301),W301)</f>
        <v>0</v>
      </c>
      <c r="X299" s="56">
        <f ca="true">IF((X301+AB301)&gt;100,X301*100/(X301+AB301),X301)</f>
        <v>99.623862626167593</v>
      </c>
      <c r="Y299" s="105">
        <f ca="true">X299*AVERAGEIF(Y305:Y316,"&gt;0")/100</f>
        <v>98.859555334543401</v>
      </c>
      <c r="Z299" s="61">
        <f ca="true">X299*(100-AVERAGEIF(Y305:Y316,"&gt;0"))/100</f>
        <v>0.7643072916241952</v>
      </c>
      <c r="AA299" s="62">
        <f ca="true">100-(Y299+Z299+AB299)</f>
        <v>0.37613737383240675</v>
      </c>
      <c r="AB299" s="63">
        <f ca="true">IF((X301+AB301)&gt;100,AB301*100/(X301+AB301),AB301)</f>
        <v>0</v>
      </c>
    </row>
    <row r="300" s="64" customFormat="true" ht="15" customHeight="true" x14ac:dyDescent="0.2">
      <c r="A300" s="1538"/>
      <c r="B300" s="1539"/>
      <c r="C300" s="202">
        <f>MaxTarget(C305:C316)</f>
        <v>2018</v>
      </c>
      <c r="D300" s="65">
        <f ca="true">IF((D302+H302)&gt;100,D302*100/(D302+H302),D302)</f>
        <v>89.76738237963832</v>
      </c>
      <c r="E300" s="106">
        <f ca="true">D300*AVERAGEIF(E305:E316,"&gt;0")/100</f>
        <v>87.698199827036262</v>
      </c>
      <c r="F300" s="67">
        <f ca="true">D300*(100-AVERAGEIF(E305:E316,"&gt;0"))/100</f>
        <v>2.0691825526020513</v>
      </c>
      <c r="G300" s="68">
        <f ca="true">100-(E300+F300+H300)</f>
        <v>10.23261762036168</v>
      </c>
      <c r="H300" s="69">
        <f ca="true">IF((D302+H302)&gt;100,H302*100/(D302+H302),H302)</f>
        <v>0</v>
      </c>
      <c r="I300" s="65">
        <f ca="true">IF((I302+M302)&gt;100,I302*100/(I302+M302),I302)</f>
        <v>93.259148069812909</v>
      </c>
      <c r="J300" s="106">
        <f ca="true">I300*AVERAGEIF(J305:J316,"&gt;0")/100</f>
        <v>90.525769122691358</v>
      </c>
      <c r="K300" s="67">
        <f ca="true">I300*(100-AVERAGEIF(J305:J316,"&gt;0"))/100</f>
        <v>2.7333789471215382</v>
      </c>
      <c r="L300" s="68">
        <f ca="true">100-(J300+K300+M300)</f>
        <v>6.7408519301871053</v>
      </c>
      <c r="M300" s="69">
        <f ca="true">IF((I302+M302)&gt;100,M302*100/(I302+M302),M302)</f>
        <v>0</v>
      </c>
      <c r="N300" s="65">
        <f ca="true">IF((N302+R302)&gt;100,N302*100/(N302+R302),N302)</f>
        <v>94.748405427600801</v>
      </c>
      <c r="O300" s="106">
        <f ca="true">N300*AVERAGEIF(O305:O316,"&gt;0")/100</f>
        <v>92.370097524018959</v>
      </c>
      <c r="P300" s="67">
        <f ca="true">N300*(100-AVERAGEIF(O305:O316,"&gt;0"))/100</f>
        <v>2.3783079035818351</v>
      </c>
      <c r="Q300" s="68">
        <f ca="true">100-(O300+P300+R300)</f>
        <v>5.251594572399199</v>
      </c>
      <c r="R300" s="69">
        <f ca="true">IF((N302+R302)&gt;100,R302*100/(N302+R302),R302)</f>
        <v>0</v>
      </c>
      <c r="S300" s="65">
        <f ca="true">IF((S302+W302)&gt;100,S302*100/(S302+W302),S302)</f>
        <v>97.578635323930598</v>
      </c>
      <c r="T300" s="106">
        <f ca="true">S300*AVERAGEIF(T305:T316,"&gt;0")/100</f>
        <v>95.31063253131471</v>
      </c>
      <c r="U300" s="67">
        <f ca="true">S300*(100-AVERAGEIF(T305:T316,"&gt;0"))/100</f>
        <v>2.2680027926158921</v>
      </c>
      <c r="V300" s="68">
        <f ca="true">100-(T300+U300+W300)</f>
        <v>2.4213646760694019</v>
      </c>
      <c r="W300" s="69">
        <f ca="true">IF((S302+W302)&gt;100,W302*100/(S302+W302),W302)</f>
        <v>0</v>
      </c>
      <c r="X300" s="65">
        <f ca="true">IF((X302+AB302)&gt;100,X302*100/(X302+AB302),X302)</f>
        <v>99.821009188320147</v>
      </c>
      <c r="Y300" s="106">
        <f ca="true">X300*AVERAGEIF(Y305:Y316,"&gt;0")/100</f>
        <v>99.055189402088743</v>
      </c>
      <c r="Z300" s="67">
        <f ca="true">X300*(100-AVERAGEIF(Y305:Y316,"&gt;0"))/100</f>
        <v>0.76581978623140856</v>
      </c>
      <c r="AA300" s="68">
        <f ca="true">100-(Y300+Z300+AB300)</f>
        <v>0.17899081167985287</v>
      </c>
      <c r="AB300" s="69">
        <f ca="true">IF((X302+AB302)&gt;100,AB302*100/(X302+AB302),AB302)</f>
        <v>0</v>
      </c>
    </row>
    <row r="301" hidden="true" x14ac:dyDescent="0.2">
      <c r="A301" s="1540" t="s">
        <v>12</v>
      </c>
      <c r="B301" s="1541"/>
      <c r="C301" s="70">
        <f>MinRegYear(C299,C305:C316)</f>
        <v>2003</v>
      </c>
      <c r="D301" s="71">
        <f ca="true">IF(MAX(C305:C316)-MIN(C305:C316)&lt;5,AVERAGEIF(C305:C316,"&gt;0",D305:D316),
IF(FORECAST($C301,D$305:D$316,$C$305:$C$316)&lt;0,0,
IF(FORECAST($C301,D$305:D$316,$C$305:$C$316)&gt;100,100,
FORECAST($C301,D$305:D$316,$C$305:$C$316))))</f>
        <v>100</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99.038087996862942</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100</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99.187497427556934</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99.623862626167593</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542"/>
      <c r="B302" s="1543"/>
      <c r="C302" s="49">
        <f>MaxRegYear(C300,C305:C316)</f>
        <v>2014</v>
      </c>
      <c r="D302" s="75">
        <f ca="true">IF(MAX(C305:C316)-MIN(C305:C316)&lt;5,AVERAGEIF(C305:C316,"&gt;0",D305:D316),
IF(FORECAST($C302,D$305:D$316,$C$305:$C$316)&lt;0,0,
IF(FORECAST($C302,D$305:D$316,$C$305:$C$316)&gt;100,100,
FORECAST($C302,D$305:D$316,$C$305:$C$316))))</f>
        <v>89.76738237963832</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93.259148069812909</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94.748405427600801</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97.578635323930598</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99.821009188320147</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10" t="s">
        <v>172</v>
      </c>
      <c r="C305" s="411">
        <v>2005</v>
      </c>
      <c r="D305" s="1">
        <f t="shared" ref="D305:D316" ca="true" si="45">IF(ISERROR(INDIRECT(CONCATENATE($B305,"!M122"))),"",INDIRECT(CONCATENATE($B305,"!M122")))</f>
        <v>98.512848825766426</v>
      </c>
      <c r="E305" s="91">
        <f t="shared" ref="E305:E316" ca="true" si="46">IF(ISERROR(INDIRECT(CONCATENATE($B305,"!M129"))),"",INDIRECT(CONCATENATE($B305,"!M129")))</f>
        <v>98.33316539633293</v>
      </c>
      <c r="F305" s="89"/>
      <c r="G305" s="89"/>
      <c r="H305" s="90">
        <f t="shared" ref="H305:H316" ca="true" si="47">IF(ISERROR(INDIRECT(CONCATENATE($B305,"!M127"))),"",INDIRECT(CONCATENATE($B305,"!M127")))</f>
        <v>0</v>
      </c>
      <c r="I305" s="1">
        <f t="shared" ref="I305:I316" ca="true" si="48">IF(ISERROR(INDIRECT(CONCATENATE($B305,"!N122"))),"",INDIRECT(CONCATENATE($B305,"!N122")))</f>
        <v>97.987371646490146</v>
      </c>
      <c r="J305" s="88">
        <f t="shared" ref="J305:J316" ca="true" si="49">IF(ISERROR(INDIRECT(CONCATENATE($B305,"!N129"))),"",INDIRECT(CONCATENATE($B305,"!N129")))</f>
        <v>96.260948019670025</v>
      </c>
      <c r="K305" s="89"/>
      <c r="L305" s="89"/>
      <c r="M305" s="90">
        <f t="shared" ref="M305:M316" ca="true" si="50">IF(ISERROR(INDIRECT(CONCATENATE($B305,"!N127"))),"",INDIRECT(CONCATENATE($B305,"!N127")))</f>
        <v>0</v>
      </c>
      <c r="N305" s="1">
        <f t="shared" ref="N305:N316" ca="true" si="51">IF(ISERROR(INDIRECT(CONCATENATE($B305,"!O122"))),"",INDIRECT(CONCATENATE($B305,"!O122")))</f>
        <v>99.653335793366409</v>
      </c>
      <c r="O305" s="88">
        <f t="shared" ref="O305:O316" ca="true" si="52">IF(ISERROR(INDIRECT(CONCATENATE($B305,"!O129"))),"",INDIRECT(CONCATENATE($B305,"!O129")))</f>
        <v>97.083042410972936</v>
      </c>
      <c r="P305" s="89"/>
      <c r="Q305" s="89"/>
      <c r="R305" s="90">
        <f t="shared" ref="R305:R316" ca="true" si="53">IF(ISERROR(INDIRECT(CONCATENATE($B305,"!O127"))),"",INDIRECT(CONCATENATE($B305,"!O127")))</f>
        <v>0</v>
      </c>
      <c r="S305" s="1">
        <f t="shared" ref="S305:S316" ca="true" si="54">IF(ISERROR(INDIRECT(CONCATENATE($B305,"!P122"))),"",INDIRECT(CONCATENATE($B305,"!P122")))</f>
        <v>98.894977045079415</v>
      </c>
      <c r="T305" s="88">
        <f t="shared" ref="T305:T316" ca="true" si="55">IF(ISERROR(INDIRECT(CONCATENATE($B305,"!P129"))),"",INDIRECT(CONCATENATE($B305,"!P129")))</f>
        <v>97.223175559991915</v>
      </c>
      <c r="U305" s="89"/>
      <c r="V305" s="89"/>
      <c r="W305" s="90">
        <f t="shared" ref="W305:W316" ca="true" si="56">IF(ISERROR(INDIRECT(CONCATENATE($B305,"!P127"))),"",INDIRECT(CONCATENATE($B305,"!P127")))</f>
        <v>0</v>
      </c>
      <c r="X305" s="1">
        <f t="shared" ref="X305:X316" ca="true" si="57">IF(ISERROR(INDIRECT(CONCATENATE($B305,"!Q122"))),"",INDIRECT(CONCATENATE($B305,"!Q122")))</f>
        <v>99.659707455649865</v>
      </c>
      <c r="Y305" s="88">
        <f t="shared" ref="Y305:Y316" ca="true" si="58">IF(ISERROR(INDIRECT(CONCATENATE($B305,"!Q129"))),"",INDIRECT(CONCATENATE($B305,"!Q129")))</f>
        <v>98.891443793018183</v>
      </c>
      <c r="Z305" s="89"/>
      <c r="AA305" s="89"/>
      <c r="AB305" s="90">
        <f t="shared" ref="AB305:AB316" ca="true" si="59">IF(ISERROR(INDIRECT(CONCATENATE($B305,"!Q2127"))),"",INDIRECT(CONCATENATE($B305,"!Q127")))</f>
        <v>0</v>
      </c>
    </row>
    <row r="306" x14ac:dyDescent="0.2">
      <c r="A306" s="87"/>
      <c r="B306" s="412" t="s">
        <v>247</v>
      </c>
      <c r="C306" s="413">
        <v>2012</v>
      </c>
      <c r="D306" s="2">
        <f t="shared" ca="true" si="45"/>
        <v>91.710819367666844</v>
      </c>
      <c r="E306" s="91">
        <f t="shared" ca="true" si="46"/>
        <v>97.056735706383407</v>
      </c>
      <c r="F306" s="89"/>
      <c r="G306" s="89"/>
      <c r="H306" s="92">
        <f t="shared" ca="true" si="47"/>
        <v>0</v>
      </c>
      <c r="I306" s="2">
        <f t="shared" ca="true" si="48"/>
        <v>94.309864420185562</v>
      </c>
      <c r="J306" s="91">
        <f t="shared" ca="true" si="49"/>
        <v>97.877152094486377</v>
      </c>
      <c r="K306" s="89"/>
      <c r="L306" s="89"/>
      <c r="M306" s="92">
        <f t="shared" ca="true" si="50"/>
        <v>0</v>
      </c>
      <c r="N306" s="2">
        <f t="shared" ca="true" si="51"/>
        <v>95.838389953326541</v>
      </c>
      <c r="O306" s="91">
        <f t="shared" ca="true" si="52"/>
        <v>97.896698107406237</v>
      </c>
      <c r="P306" s="89"/>
      <c r="Q306" s="89"/>
      <c r="R306" s="92">
        <f t="shared" ca="true" si="53"/>
        <v>0</v>
      </c>
      <c r="S306" s="2">
        <f t="shared" ca="true" si="54"/>
        <v>97.871155706408132</v>
      </c>
      <c r="T306" s="91">
        <f t="shared" ca="true" si="55"/>
        <v>98.128260161389449</v>
      </c>
      <c r="U306" s="89"/>
      <c r="V306" s="89"/>
      <c r="W306" s="92">
        <f t="shared" ca="true" si="56"/>
        <v>0</v>
      </c>
      <c r="X306" s="2">
        <f t="shared" ca="true" si="57"/>
        <v>99.785164358837847</v>
      </c>
      <c r="Y306" s="91">
        <f t="shared" ca="true" si="58"/>
        <v>99.574170224594809</v>
      </c>
      <c r="Z306" s="89"/>
      <c r="AA306" s="89"/>
      <c r="AB306" s="92">
        <f t="shared" ca="true" si="59"/>
        <v>0</v>
      </c>
    </row>
    <row r="307" x14ac:dyDescent="0.2">
      <c r="A307" s="87"/>
      <c r="B307" s="412"/>
      <c r="C307" s="413"/>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12"/>
      <c r="C308" s="413"/>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12"/>
      <c r="C309" s="413"/>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12"/>
      <c r="C310" s="413"/>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12"/>
      <c r="C311" s="413"/>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12"/>
      <c r="C312" s="413"/>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12"/>
      <c r="C313" s="413"/>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12"/>
      <c r="C314" s="413"/>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12"/>
      <c r="C315" s="413"/>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14"/>
      <c r="C316" s="415"/>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509" t="str">
        <f>CONCATENATE("Rural use of sanitation facilities, ",C299,"–",C300)</f>
        <v>Rural use of sanitation facilities, 2000–2018</v>
      </c>
      <c r="C318" s="1510"/>
      <c r="D318" s="1510"/>
      <c r="E318" s="1510"/>
      <c r="F318" s="1510"/>
      <c r="G318" s="1510"/>
      <c r="H318" s="1510"/>
      <c r="I318" s="1510"/>
      <c r="J318" s="1510"/>
      <c r="K318" s="1510"/>
      <c r="L318" s="1510"/>
      <c r="N318" s="98"/>
      <c r="O318" s="98"/>
      <c r="P318" s="98"/>
      <c r="Q318" s="98"/>
      <c r="R318" s="98"/>
      <c r="S318" s="1533" t="s">
        <v>11</v>
      </c>
      <c r="T318" s="1534"/>
      <c r="U318" s="1534"/>
      <c r="V318" s="1534"/>
      <c r="W318" s="153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553" t="s">
        <v>132</v>
      </c>
      <c r="C4" s="1554"/>
      <c r="D4" s="1554"/>
      <c r="E4" s="1554"/>
      <c r="F4" s="1554"/>
      <c r="G4" s="1554"/>
      <c r="H4" s="1554"/>
      <c r="I4" s="1554"/>
      <c r="J4" s="1554"/>
      <c r="K4" s="1554"/>
      <c r="L4" s="1554"/>
      <c r="M4" s="1554"/>
      <c r="N4" s="1554"/>
      <c r="O4" s="1554"/>
      <c r="P4" s="1554"/>
      <c r="Q4" s="1554"/>
      <c r="R4" s="1554"/>
      <c r="S4" s="1554"/>
      <c r="T4" s="1554"/>
      <c r="U4" s="1554"/>
      <c r="V4" s="1554"/>
      <c r="W4" s="1554"/>
      <c r="X4" s="1554"/>
      <c r="Y4" s="1554"/>
    </row>
    <row r="5" ht="28.5" customHeight="true" x14ac:dyDescent="0.4">
      <c r="B5" s="1545" t="str">
        <f ca="true">IF(ISERROR(INDIRECT(CONCATENATE($E$32,"!A2"))),"",INDIRECT(CONCATENATE($E$32,"!A2")))</f>
        <v>Belarus</v>
      </c>
      <c r="C5" s="1555"/>
      <c r="D5" s="1555"/>
      <c r="E5" s="1555"/>
      <c r="F5" s="1555"/>
      <c r="G5" s="1555"/>
      <c r="H5" s="1555"/>
      <c r="I5" s="1555"/>
      <c r="J5" s="1555"/>
      <c r="K5" s="1554"/>
      <c r="L5" s="1554"/>
      <c r="M5" s="1554"/>
      <c r="N5" s="1554"/>
      <c r="O5" s="1554"/>
      <c r="P5" s="1554"/>
      <c r="Q5" s="1554"/>
      <c r="R5" s="1554"/>
      <c r="S5" s="1554"/>
      <c r="T5" s="1554"/>
      <c r="U5" s="1554"/>
      <c r="V5" s="1554"/>
      <c r="W5" s="1554"/>
      <c r="X5" s="1554"/>
      <c r="Y5" s="1554"/>
    </row>
    <row r="6" x14ac:dyDescent="0.2">
      <c r="F6" s="36"/>
      <c r="G6" s="36"/>
      <c r="J6" s="37"/>
      <c r="K6" s="37"/>
      <c r="L6" s="37"/>
      <c r="M6" s="37"/>
      <c r="N6" s="37"/>
      <c r="O6" s="37"/>
      <c r="P6" s="37"/>
    </row>
    <row r="7" s="38" customFormat="true" ht="16.5" customHeight="true" x14ac:dyDescent="0.25">
      <c r="B7" s="1551" t="str">
        <f ca="true">CONCATENATE("National ",IF(ISERROR(INDIRECT(CONCATENATE($E$32,"!A2"))),"",INDIRECT(CONCATENATE($E$32,"!A210"))))</f>
        <v>National Access to hygiene facilities </v>
      </c>
      <c r="C7" s="1552"/>
      <c r="D7" s="1552"/>
      <c r="E7" s="1552"/>
      <c r="F7" s="1552"/>
      <c r="G7" s="1552"/>
      <c r="H7" s="1552"/>
      <c r="K7" s="1569" t="str">
        <f ca="true">CONCATENATE("Urban ",IF(ISERROR(INDIRECT(CONCATENATE($E$32,"!A2"))),"",INDIRECT(CONCATENATE($E$32,"!A210"))))</f>
        <v>Urban Access to hygiene facilities </v>
      </c>
      <c r="L7" s="1570"/>
      <c r="M7" s="1570"/>
      <c r="N7" s="1570"/>
      <c r="O7" s="1570"/>
      <c r="P7" s="1570"/>
      <c r="S7" s="1569" t="str">
        <f ca="true">CONCATENATE("Rural ",IF(ISERROR(INDIRECT(CONCATENATE($E$32,"!A2"))),"",INDIRECT(CONCATENATE($E$32,"!A210"))))</f>
        <v>Rural Access to hygiene facilities </v>
      </c>
      <c r="T7" s="1570"/>
      <c r="U7" s="1570"/>
      <c r="V7" s="1570"/>
      <c r="W7" s="1570"/>
      <c r="X7" s="157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580" t="str">
        <f>INDEX(B88:B100,A88)</f>
        <v>MICS12</v>
      </c>
      <c r="F32" s="1581"/>
      <c r="G32" s="1560" t="str">
        <f ca="true">IF(ISERROR(INDIRECT(CONCATENATE($E$32,"!A2"))),"",INDIRECT(CONCATENATE($E$32,"!A2")))</f>
        <v>Belarus</v>
      </c>
      <c r="H32" s="1561"/>
      <c r="I32" s="1561"/>
      <c r="J32" s="1562"/>
      <c r="K32" s="1566" t="s">
        <v>0</v>
      </c>
      <c r="L32" s="1567"/>
      <c r="M32" s="1568"/>
      <c r="N32" s="1566" t="s">
        <v>1</v>
      </c>
      <c r="O32" s="1567"/>
      <c r="P32" s="1568"/>
      <c r="Q32" s="1566" t="s">
        <v>2</v>
      </c>
      <c r="R32" s="1567"/>
      <c r="S32" s="1568"/>
      <c r="T32" s="1566" t="s">
        <v>3</v>
      </c>
      <c r="U32" s="1567"/>
      <c r="V32" s="1568"/>
      <c r="W32" s="1566" t="s">
        <v>4</v>
      </c>
      <c r="X32" s="1567"/>
      <c r="Y32" s="1568"/>
    </row>
    <row r="33" s="44" customFormat="true" ht="22.5" customHeight="true" x14ac:dyDescent="0.2">
      <c r="E33" s="1582"/>
      <c r="F33" s="1583"/>
      <c r="G33" s="1563"/>
      <c r="H33" s="1564"/>
      <c r="I33" s="1564"/>
      <c r="J33" s="1565"/>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556" t="s">
        <v>21</v>
      </c>
      <c r="C34" s="1557"/>
      <c r="D34" s="1557"/>
      <c r="E34" s="107"/>
      <c r="F34" s="36"/>
      <c r="G34" s="1516" t="s">
        <v>5</v>
      </c>
      <c r="H34" s="1517"/>
      <c r="I34" s="1520"/>
      <c r="J34" s="1573" t="str">
        <f ca="true">IF(ISERROR(INDIRECT(CONCATENATE(#REF!,"!A2"))),"",INDIRECT(CONCATENATE(#REF!,"!A210")))</f>
        <v/>
      </c>
      <c r="K34" s="1571" t="str">
        <f ca="true">IF(ISERROR(INDIRECT(CONCATENATE($E$32,"!C222"))),"",INDIRECT(CONCATENATE($E$32,"!C222")))</f>
        <v>N/A</v>
      </c>
      <c r="L34" s="1577" t="str">
        <f ca="true">IF(ISERROR(INDIRECT(CONCATENATE($E$32,"!C223"))),"",INDIRECT(CONCATENATE($E$32,"!C223")))</f>
        <v>N/A</v>
      </c>
      <c r="M34" s="1575" t="str">
        <f ca="true">IF(ISERROR(INDIRECT(CONCATENATE($E$32,"!C224"))),"",INDIRECT(CONCATENATE($E$32,"!C224")))</f>
        <v>N/A</v>
      </c>
      <c r="N34" s="1571" t="str">
        <f ca="true">IF(ISERROR(INDIRECT(CONCATENATE($E$32,"!D222"))),"",INDIRECT(CONCATENATE($E$32,"!D222")))</f>
        <v>N/A</v>
      </c>
      <c r="O34" s="1577" t="str">
        <f ca="true">IF(ISERROR(INDIRECT(CONCATENATE($E$32,"!D223"))),"",INDIRECT(CONCATENATE($E$32,"!D223")))</f>
        <v>N/A</v>
      </c>
      <c r="P34" s="1575" t="str">
        <f ca="true">IF(ISERROR(INDIRECT(CONCATENATE($E$32,"!D224"))),"",INDIRECT(CONCATENATE($E$32,"!D224")))</f>
        <v>N/A</v>
      </c>
      <c r="Q34" s="1571" t="str">
        <f ca="true">IF(ISERROR(INDIRECT(CONCATENATE($E$32,"!E222"))),"",INDIRECT(CONCATENATE($E$32,"!E222")))</f>
        <v>N/A</v>
      </c>
      <c r="R34" s="1577" t="str">
        <f ca="true">IF(ISERROR(INDIRECT(CONCATENATE($E$32,"!E223"))),"",INDIRECT(CONCATENATE($E$32,"!E223")))</f>
        <v>N/A</v>
      </c>
      <c r="S34" s="1575" t="str">
        <f ca="true">IF(ISERROR(INDIRECT(CONCATENATE($E$32,"!E224"))),"",INDIRECT(CONCATENATE($E$32,"!E224")))</f>
        <v>N/A</v>
      </c>
      <c r="T34" s="1571" t="str">
        <f ca="true">IF(ISERROR(INDIRECT(CONCATENATE($E$32,"!F222"))),"",INDIRECT(CONCATENATE($E$32,"!F222")))</f>
        <v>N/A</v>
      </c>
      <c r="U34" s="1577" t="str">
        <f ca="true">IF(ISERROR(INDIRECT(CONCATENATE($E$32,"!F223"))),"",INDIRECT(CONCATENATE($E$32,"!F223")))</f>
        <v>N/A</v>
      </c>
      <c r="V34" s="1575" t="str">
        <f ca="true">IF(ISERROR(INDIRECT(CONCATENATE($E$32,"!F224"))),"",INDIRECT(CONCATENATE($E$32,"!F224")))</f>
        <v>N/A</v>
      </c>
      <c r="W34" s="1571" t="str">
        <f ca="true">IF(ISERROR(INDIRECT(CONCATENATE($E$32,"!G222"))),"",INDIRECT(CONCATENATE($E$32,"!G222")))</f>
        <v>N/A</v>
      </c>
      <c r="X34" s="1577" t="str">
        <f ca="true">IF(ISERROR(INDIRECT(CONCATENATE($E$32,"!G223"))),"",INDIRECT(CONCATENATE($E$32,"!G223")))</f>
        <v>N/A</v>
      </c>
      <c r="Y34" s="1575" t="str">
        <f ca="true">IF(ISERROR(INDIRECT(CONCATENATE($E$32,"!G224"))),"",INDIRECT(CONCATENATE($E$32,"!G224")))</f>
        <v>N/A</v>
      </c>
      <c r="Z34" s="108"/>
    </row>
    <row r="35" ht="15" x14ac:dyDescent="0.2">
      <c r="B35" s="1558"/>
      <c r="C35" s="1559"/>
      <c r="D35" s="1559"/>
      <c r="E35" s="107"/>
      <c r="F35" s="36"/>
      <c r="G35" s="1518"/>
      <c r="H35" s="1519"/>
      <c r="I35" s="1521"/>
      <c r="J35" s="1574"/>
      <c r="K35" s="1572"/>
      <c r="L35" s="1578"/>
      <c r="M35" s="1576"/>
      <c r="N35" s="1572"/>
      <c r="O35" s="1578"/>
      <c r="P35" s="1576"/>
      <c r="Q35" s="1572"/>
      <c r="R35" s="1578"/>
      <c r="S35" s="1576"/>
      <c r="T35" s="1572"/>
      <c r="U35" s="1578"/>
      <c r="V35" s="1576"/>
      <c r="W35" s="1572"/>
      <c r="X35" s="1578"/>
      <c r="Y35" s="1576"/>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516" t="s">
        <v>6</v>
      </c>
      <c r="H37" s="1517"/>
      <c r="I37" s="1520"/>
      <c r="J37" s="1573" t="str">
        <f ca="true">IF(ISERROR(INDIRECT(CONCATENATE(#REF!,"!A2"))),"",INDIRECT(CONCATENATE(#REF!,"!A210")))</f>
        <v/>
      </c>
      <c r="K37" s="1571" t="str">
        <f ca="true">IF(ISERROR(INDIRECT(CONCATENATE($E$32,"!H222"))),"",INDIRECT(CONCATENATE($E$32,"!H222")))</f>
        <v>N/A</v>
      </c>
      <c r="L37" s="1577" t="str">
        <f ca="true">IF(ISERROR(INDIRECT(CONCATENATE($E$32,"!H223"))),"",INDIRECT(CONCATENATE($E$32,"!H223")))</f>
        <v>N/A</v>
      </c>
      <c r="M37" s="1575" t="str">
        <f ca="true">IF(ISERROR(INDIRECT(CONCATENATE($E$32,"!H224"))),"",INDIRECT(CONCATENATE($E$32,"!H224")))</f>
        <v>N/A</v>
      </c>
      <c r="N37" s="1571" t="str">
        <f ca="true">IF(ISERROR(INDIRECT(CONCATENATE($E$32,"!I222"))),"",INDIRECT(CONCATENATE($E$32,"!I222")))</f>
        <v>N/A</v>
      </c>
      <c r="O37" s="1577" t="str">
        <f ca="true">IF(ISERROR(INDIRECT(CONCATENATE($E$32,"!I223"))),"",INDIRECT(CONCATENATE($E$32,"!I223")))</f>
        <v>N/A</v>
      </c>
      <c r="P37" s="1575" t="str">
        <f ca="true">IF(ISERROR(INDIRECT(CONCATENATE($E$32,"!I224"))),"",INDIRECT(CONCATENATE($E$32,"!I224")))</f>
        <v>N/A</v>
      </c>
      <c r="Q37" s="1571" t="str">
        <f ca="true">IF(ISERROR(INDIRECT(CONCATENATE($E$32,"!J222"))),"",INDIRECT(CONCATENATE($E$32,"!J222")))</f>
        <v>N/A</v>
      </c>
      <c r="R37" s="1577" t="str">
        <f ca="true">IF(ISERROR(INDIRECT(CONCATENATE($E$32,"!J223"))),"",INDIRECT(CONCATENATE($E$32,"!J223")))</f>
        <v>N/A</v>
      </c>
      <c r="S37" s="1575" t="str">
        <f ca="true">IF(ISERROR(INDIRECT(CONCATENATE($E$32,"!J224"))),"",INDIRECT(CONCATENATE($E$32,"!J224")))</f>
        <v>N/A</v>
      </c>
      <c r="T37" s="1571" t="str">
        <f ca="true">IF(ISERROR(INDIRECT(CONCATENATE($E$32,"!K222"))),"",INDIRECT(CONCATENATE($E$32,"!K222")))</f>
        <v>N/A</v>
      </c>
      <c r="U37" s="1577" t="str">
        <f ca="true">IF(ISERROR(INDIRECT(CONCATENATE($E$32,"!K223"))),"",INDIRECT(CONCATENATE($E$32,"!K223")))</f>
        <v>N/A</v>
      </c>
      <c r="V37" s="1575" t="str">
        <f ca="true">IF(ISERROR(INDIRECT(CONCATENATE($E$32,"!K224"))),"",INDIRECT(CONCATENATE($E$32,"!K224")))</f>
        <v>N/A</v>
      </c>
      <c r="W37" s="1571" t="str">
        <f ca="true">IF(ISERROR(INDIRECT(CONCATENATE($E$32,"!L222"))),"",INDIRECT(CONCATENATE($E$32,"!L222")))</f>
        <v>N/A</v>
      </c>
      <c r="X37" s="1577" t="str">
        <f ca="true">IF(ISERROR(INDIRECT(CONCATENATE($E$32,"!L223"))),"",INDIRECT(CONCATENATE($E$32,"!L223")))</f>
        <v>N/A</v>
      </c>
      <c r="Y37" s="1575" t="str">
        <f ca="true">IF(ISERROR(INDIRECT(CONCATENATE($E$32,"!L224"))),"",INDIRECT(CONCATENATE($E$32,"!L224")))</f>
        <v>N/A</v>
      </c>
      <c r="Z37" s="108"/>
    </row>
    <row r="38" x14ac:dyDescent="0.2">
      <c r="F38" s="36"/>
      <c r="G38" s="1518"/>
      <c r="H38" s="1519"/>
      <c r="I38" s="1521"/>
      <c r="J38" s="1579"/>
      <c r="K38" s="1572"/>
      <c r="L38" s="1578"/>
      <c r="M38" s="1576"/>
      <c r="N38" s="1572"/>
      <c r="O38" s="1578"/>
      <c r="P38" s="1576"/>
      <c r="Q38" s="1572"/>
      <c r="R38" s="1578"/>
      <c r="S38" s="1576"/>
      <c r="T38" s="1572"/>
      <c r="U38" s="1578"/>
      <c r="V38" s="1576"/>
      <c r="W38" s="1572"/>
      <c r="X38" s="1578"/>
      <c r="Y38" s="1576"/>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516" t="s">
        <v>7</v>
      </c>
      <c r="H40" s="1517"/>
      <c r="I40" s="1520"/>
      <c r="J40" s="1573" t="str">
        <f ca="true">IF(ISERROR(INDIRECT(CONCATENATE(#REF!,"!A2"))),"",INDIRECT(CONCATENATE(#REF!,"!A210")))</f>
        <v/>
      </c>
      <c r="K40" s="1571" t="str">
        <f ca="true">IF(ISERROR(INDIRECT(CONCATENATE($E$32,"!M222"))),"",INDIRECT(CONCATENATE($E$32,"!M222")))</f>
        <v>N/A</v>
      </c>
      <c r="L40" s="1577" t="str">
        <f ca="true">IF(ISERROR(INDIRECT(CONCATENATE($E$32,"!M223"))),"",INDIRECT(CONCATENATE($E$32,"!M223")))</f>
        <v>N/A</v>
      </c>
      <c r="M40" s="1575" t="str">
        <f ca="true">IF(ISERROR(INDIRECT(CONCATENATE($E$32,"!M224"))),"",INDIRECT(CONCATENATE($E$32,"!M224")))</f>
        <v>N/A</v>
      </c>
      <c r="N40" s="1571" t="str">
        <f ca="true">IF(ISERROR(INDIRECT(CONCATENATE($E$32,"!N222"))),"",INDIRECT(CONCATENATE($E$32,"!N222")))</f>
        <v>N/A</v>
      </c>
      <c r="O40" s="1577" t="str">
        <f ca="true">IF(ISERROR(INDIRECT(CONCATENATE($E$32,"!N223"))),"",INDIRECT(CONCATENATE($E$32,"!N223")))</f>
        <v>N/A</v>
      </c>
      <c r="P40" s="1575" t="str">
        <f ca="true">IF(ISERROR(INDIRECT(CONCATENATE($E$32,"!N224"))),"",INDIRECT(CONCATENATE($E$32,"!N224")))</f>
        <v>N/A</v>
      </c>
      <c r="Q40" s="1571" t="str">
        <f ca="true">IF(ISERROR(INDIRECT(CONCATENATE($E$32,"!O222"))),"",INDIRECT(CONCATENATE($E$32,"!O222")))</f>
        <v>N/A</v>
      </c>
      <c r="R40" s="1577" t="str">
        <f ca="true">IF(ISERROR(INDIRECT(CONCATENATE($E$32,"!O223"))),"",INDIRECT(CONCATENATE($E$32,"!O223")))</f>
        <v>N/A</v>
      </c>
      <c r="S40" s="1575" t="str">
        <f ca="true">IF(ISERROR(INDIRECT(CONCATENATE($E$32,"!O224"))),"",INDIRECT(CONCATENATE($E$32,"!O224")))</f>
        <v>N/A</v>
      </c>
      <c r="T40" s="1571" t="str">
        <f ca="true">IF(ISERROR(INDIRECT(CONCATENATE($E$32,"!P222"))),"",INDIRECT(CONCATENATE($E$32,"!P222")))</f>
        <v>N/A</v>
      </c>
      <c r="U40" s="1577" t="str">
        <f ca="true">IF(ISERROR(INDIRECT(CONCATENATE($E$32,"!P223"))),"",INDIRECT(CONCATENATE($E$32,"!P223")))</f>
        <v>N/A</v>
      </c>
      <c r="V40" s="1575" t="str">
        <f ca="true">IF(ISERROR(INDIRECT(CONCATENATE($E$32,"!P224"))),"",INDIRECT(CONCATENATE($E$32,"!P224")))</f>
        <v>N/A</v>
      </c>
      <c r="W40" s="1571" t="str">
        <f ca="true">IF(ISERROR(INDIRECT(CONCATENATE($E$32,"!Q222"))),"",INDIRECT(CONCATENATE($E$32,"!Q222")))</f>
        <v>N/A</v>
      </c>
      <c r="X40" s="1577" t="str">
        <f ca="true">IF(ISERROR(INDIRECT(CONCATENATE($E$32,"!Q223"))),"",INDIRECT(CONCATENATE($E$32,"!Q223")))</f>
        <v>N/A</v>
      </c>
      <c r="Y40" s="1575" t="str">
        <f ca="true">IF(ISERROR(INDIRECT(CONCATENATE($E$32,"!Q224"))),"",INDIRECT(CONCATENATE($E$32,"!Q224")))</f>
        <v>N/A</v>
      </c>
      <c r="Z40" s="108"/>
    </row>
    <row r="41" x14ac:dyDescent="0.2">
      <c r="F41" s="36"/>
      <c r="G41" s="1518"/>
      <c r="H41" s="1519"/>
      <c r="I41" s="1521"/>
      <c r="J41" s="1579"/>
      <c r="K41" s="1572"/>
      <c r="L41" s="1578"/>
      <c r="M41" s="1576"/>
      <c r="N41" s="1572"/>
      <c r="O41" s="1578"/>
      <c r="P41" s="1576"/>
      <c r="Q41" s="1572"/>
      <c r="R41" s="1578"/>
      <c r="S41" s="1576"/>
      <c r="T41" s="1572"/>
      <c r="U41" s="1578"/>
      <c r="V41" s="1576"/>
      <c r="W41" s="1572"/>
      <c r="X41" s="1578"/>
      <c r="Y41" s="1576"/>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172</v>
      </c>
    </row>
    <row r="89" hidden="true" x14ac:dyDescent="0.2">
      <c r="B89" s="4" t="s">
        <v>247</v>
      </c>
    </row>
    <row r="90" hidden="true" x14ac:dyDescent="0.2">
      <c r="B90" s="4" t="s">
        <v>134</v>
      </c>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F2338-F717-4AA4-B020-FDC740B406C9}">
  <sheetPr codeName="Feuil5"/>
  <dimension ref="A1:CZ1200"/>
  <sheetViews>
    <sheetView showGridLines="false" workbookViewId="0"/>
  </sheetViews>
  <sheetFormatPr defaultColWidth="9.140625" defaultRowHeight="15" customHeight="true" x14ac:dyDescent="0.2"/>
  <cols>
    <col min="1" max="1" width="31.5703125" style="361" customWidth="true"/>
    <col min="2" max="2" width="41.5703125" style="361" customWidth="true"/>
    <col min="3" max="17" width="10.7109375" style="361" customWidth="true"/>
    <col min="18" max="24" width="12.5703125" style="361" customWidth="true"/>
    <col min="25" max="52" width="12.5703125" style="203" customWidth="true"/>
    <col min="53" max="53" width="31.5703125" style="362" customWidth="true"/>
    <col min="54" max="54" width="41.5703125" style="230" customWidth="true"/>
    <col min="55" max="69" width="9.140625" style="362"/>
    <col min="70" max="76" width="12.5703125" style="362" customWidth="true"/>
    <col min="77" max="104" width="12.5703125" style="203" customWidth="true"/>
    <col min="105" max="16384" width="9.140625" style="361"/>
  </cols>
  <sheetData>
    <row r="1" s="111" customFormat="true" ht="18" customHeight="true" x14ac:dyDescent="0.2">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Belarus</v>
      </c>
      <c r="B2" s="218"/>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2005</v>
      </c>
      <c r="B3" s="220"/>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MICS05</v>
      </c>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533" t="str">
        <f>B1028</f>
        <v/>
      </c>
      <c r="B10" s="534"/>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533" t="str">
        <f>B1027</f>
        <v/>
      </c>
      <c r="B11" s="535"/>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536"/>
      <c r="B12" s="534"/>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537"/>
      <c r="B13" s="538"/>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368" customFormat="true" ht="15" customHeight="true" x14ac:dyDescent="0.2">
      <c r="A14" s="115" t="s">
        <v>95</v>
      </c>
      <c r="B14" s="200"/>
      <c r="C14" s="1704" t="s">
        <v>114</v>
      </c>
      <c r="D14" s="1705"/>
      <c r="E14" s="1705"/>
      <c r="F14" s="1705"/>
      <c r="G14" s="1706"/>
      <c r="H14" s="1707" t="s">
        <v>38</v>
      </c>
      <c r="I14" s="1708"/>
      <c r="J14" s="1708"/>
      <c r="K14" s="1708"/>
      <c r="L14" s="1709"/>
      <c r="M14" s="1698" t="s">
        <v>37</v>
      </c>
      <c r="N14" s="1699"/>
      <c r="O14" s="1699"/>
      <c r="P14" s="1699"/>
      <c r="Q14" s="1700"/>
      <c r="R14" s="1293" t="s">
        <v>137</v>
      </c>
      <c r="S14" s="1320"/>
      <c r="T14" s="1320"/>
      <c r="U14" s="1320"/>
      <c r="V14" s="1320"/>
      <c r="W14" s="1320"/>
      <c r="X14" s="1321"/>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532"/>
      <c r="BA14" s="209" t="s">
        <v>128</v>
      </c>
      <c r="BB14" s="115" t="s">
        <v>95</v>
      </c>
      <c r="BC14" s="1714" t="s">
        <v>114</v>
      </c>
      <c r="BD14" s="1715"/>
      <c r="BE14" s="1715"/>
      <c r="BF14" s="1715"/>
      <c r="BG14" s="1716"/>
      <c r="BH14" s="1717" t="s">
        <v>38</v>
      </c>
      <c r="BI14" s="1715"/>
      <c r="BJ14" s="1715"/>
      <c r="BK14" s="1715"/>
      <c r="BL14" s="1716"/>
      <c r="BM14" s="1717" t="s">
        <v>37</v>
      </c>
      <c r="BN14" s="1715"/>
      <c r="BO14" s="1715"/>
      <c r="BP14" s="1715"/>
      <c r="BQ14" s="1718"/>
      <c r="BR14" s="1306" t="s">
        <v>137</v>
      </c>
      <c r="BS14" s="1307"/>
      <c r="BT14" s="1307"/>
      <c r="BU14" s="1307"/>
      <c r="BV14" s="1307"/>
      <c r="BW14" s="1307"/>
      <c r="BX14" s="1307"/>
      <c r="BY14" s="1412"/>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368" customFormat="true" ht="12.75" x14ac:dyDescent="0.2">
      <c r="A15" s="174" t="s">
        <v>87</v>
      </c>
      <c r="B15" s="234"/>
      <c r="C15" s="261" t="s">
        <v>0</v>
      </c>
      <c r="D15" s="262" t="s">
        <v>1</v>
      </c>
      <c r="E15" s="262" t="s">
        <v>2</v>
      </c>
      <c r="F15" s="262" t="s">
        <v>3</v>
      </c>
      <c r="G15" s="263" t="s">
        <v>4</v>
      </c>
      <c r="H15" s="649" t="s">
        <v>0</v>
      </c>
      <c r="I15" s="585" t="s">
        <v>1</v>
      </c>
      <c r="J15" s="585" t="s">
        <v>2</v>
      </c>
      <c r="K15" s="585" t="s">
        <v>3</v>
      </c>
      <c r="L15" s="586" t="s">
        <v>4</v>
      </c>
      <c r="M15" s="635" t="s">
        <v>0</v>
      </c>
      <c r="N15" s="585" t="s">
        <v>1</v>
      </c>
      <c r="O15" s="585" t="s">
        <v>2</v>
      </c>
      <c r="P15" s="585" t="s">
        <v>3</v>
      </c>
      <c r="Q15" s="666" t="s">
        <v>4</v>
      </c>
      <c r="R15" s="649" t="s">
        <v>146</v>
      </c>
      <c r="S15" s="585" t="s">
        <v>147</v>
      </c>
      <c r="T15" s="585" t="s">
        <v>148</v>
      </c>
      <c r="U15" s="585" t="s">
        <v>149</v>
      </c>
      <c r="V15" s="585" t="s">
        <v>150</v>
      </c>
      <c r="W15" s="585" t="s">
        <v>151</v>
      </c>
      <c r="X15" s="587" t="s">
        <v>152</v>
      </c>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532"/>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146</v>
      </c>
      <c r="BS15" s="166" t="s">
        <v>147</v>
      </c>
      <c r="BT15" s="166" t="s">
        <v>148</v>
      </c>
      <c r="BU15" s="166" t="s">
        <v>149</v>
      </c>
      <c r="BV15" s="166" t="s">
        <v>150</v>
      </c>
      <c r="BW15" s="166" t="s">
        <v>151</v>
      </c>
      <c r="BX15" s="1376" t="s">
        <v>152</v>
      </c>
      <c r="BY15" s="1413"/>
      <c r="BZ15" s="1413"/>
      <c r="CA15" s="1413"/>
      <c r="CB15" s="1413"/>
      <c r="CC15" s="1413"/>
      <c r="CD15" s="1413"/>
      <c r="CE15" s="1413"/>
      <c r="CF15" s="1413"/>
      <c r="CG15" s="1413"/>
      <c r="CH15" s="1413"/>
      <c r="CI15" s="1413"/>
      <c r="CJ15" s="1413"/>
      <c r="CK15" s="1413"/>
      <c r="CL15" s="1413"/>
      <c r="CM15" s="1413"/>
      <c r="CN15" s="1413"/>
      <c r="CO15" s="1413"/>
      <c r="CP15" s="1413"/>
      <c r="CQ15" s="1413"/>
      <c r="CR15" s="1413"/>
      <c r="CS15" s="1413"/>
      <c r="CT15" s="1413"/>
      <c r="CU15" s="1413"/>
      <c r="CV15" s="1413"/>
      <c r="CW15" s="1413"/>
      <c r="CX15" s="1413"/>
      <c r="CY15" s="1413"/>
      <c r="CZ15" s="1413"/>
    </row>
    <row r="16" s="368" customFormat="true" ht="15" customHeight="true" x14ac:dyDescent="0.2">
      <c r="A16" s="1701" t="s">
        <v>13</v>
      </c>
      <c r="B16" s="930" t="s">
        <v>14</v>
      </c>
      <c r="C16" s="722">
        <v>98.707564251832835</v>
      </c>
      <c r="D16" s="723">
        <v>99.459079402752266</v>
      </c>
      <c r="E16" s="723">
        <v>99.962174886417841</v>
      </c>
      <c r="F16" s="723">
        <v>100</v>
      </c>
      <c r="G16" s="724">
        <v>99.971818448206363</v>
      </c>
      <c r="H16" s="725">
        <v>99.084816667990268</v>
      </c>
      <c r="I16" s="723">
        <v>99.942851436570834</v>
      </c>
      <c r="J16" s="723">
        <v>100</v>
      </c>
      <c r="K16" s="723">
        <v>100</v>
      </c>
      <c r="L16" s="726">
        <v>99.957358266827356</v>
      </c>
      <c r="M16" s="727">
        <v>98.297895386308028</v>
      </c>
      <c r="N16" s="723">
        <v>98.675599898484407</v>
      </c>
      <c r="O16" s="723">
        <v>99.401109117264042</v>
      </c>
      <c r="P16" s="723">
        <v>100</v>
      </c>
      <c r="Q16" s="724">
        <v>100</v>
      </c>
      <c r="R16" s="725">
        <v>100</v>
      </c>
      <c r="S16" s="723">
        <v>99.773295091844574</v>
      </c>
      <c r="T16" s="723">
        <v>98.34785421692284</v>
      </c>
      <c r="U16" s="723">
        <v>99.413500485578226</v>
      </c>
      <c r="V16" s="723">
        <v>100</v>
      </c>
      <c r="W16" s="723">
        <v>99.8115067354627</v>
      </c>
      <c r="X16" s="1332">
        <v>99.825864721143247</v>
      </c>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532"/>
      <c r="BA16" s="1719" t="s">
        <v>13</v>
      </c>
      <c r="BB16" s="147" t="s">
        <v>14</v>
      </c>
      <c r="BC16" s="999" t="s">
        <v>35</v>
      </c>
      <c r="BD16" s="1018" t="s">
        <v>35</v>
      </c>
      <c r="BE16" s="1018" t="s">
        <v>35</v>
      </c>
      <c r="BF16" s="1018" t="s">
        <v>35</v>
      </c>
      <c r="BG16" s="1038" t="s">
        <v>35</v>
      </c>
      <c r="BH16" s="1058" t="s">
        <v>35</v>
      </c>
      <c r="BI16" s="1018" t="s">
        <v>35</v>
      </c>
      <c r="BJ16" s="1018" t="s">
        <v>35</v>
      </c>
      <c r="BK16" s="1018" t="s">
        <v>35</v>
      </c>
      <c r="BL16" s="1038" t="s">
        <v>35</v>
      </c>
      <c r="BM16" s="1058" t="s">
        <v>35</v>
      </c>
      <c r="BN16" s="1018" t="s">
        <v>35</v>
      </c>
      <c r="BO16" s="1018" t="s">
        <v>35</v>
      </c>
      <c r="BP16" s="1018" t="s">
        <v>35</v>
      </c>
      <c r="BQ16" s="1038" t="s">
        <v>35</v>
      </c>
      <c r="BR16" s="1058" t="s">
        <v>35</v>
      </c>
      <c r="BS16" s="1018" t="s">
        <v>35</v>
      </c>
      <c r="BT16" s="1018" t="s">
        <v>35</v>
      </c>
      <c r="BU16" s="1018" t="s">
        <v>35</v>
      </c>
      <c r="BV16" s="1018" t="s">
        <v>35</v>
      </c>
      <c r="BW16" s="1018" t="s">
        <v>35</v>
      </c>
      <c r="BX16" s="1377" t="s">
        <v>35</v>
      </c>
      <c r="BY16" s="1414"/>
      <c r="BZ16" s="1414"/>
      <c r="CA16" s="1414"/>
      <c r="CB16" s="1414"/>
      <c r="CC16" s="1414"/>
      <c r="CD16" s="1414"/>
      <c r="CE16" s="1414"/>
      <c r="CF16" s="1414"/>
      <c r="CG16" s="1414"/>
      <c r="CH16" s="1414"/>
      <c r="CI16" s="1414"/>
      <c r="CJ16" s="1414"/>
      <c r="CK16" s="1414"/>
      <c r="CL16" s="1414"/>
      <c r="CM16" s="1414"/>
      <c r="CN16" s="1414"/>
      <c r="CO16" s="1414"/>
      <c r="CP16" s="1414"/>
      <c r="CQ16" s="1414"/>
      <c r="CR16" s="1414"/>
      <c r="CS16" s="1414"/>
      <c r="CT16" s="1414"/>
      <c r="CU16" s="1414"/>
      <c r="CV16" s="1414"/>
      <c r="CW16" s="1414"/>
      <c r="CX16" s="1414"/>
      <c r="CY16" s="1414"/>
      <c r="CZ16" s="1414"/>
    </row>
    <row r="17" s="368" customFormat="true" ht="15" customHeight="true" x14ac:dyDescent="0.2">
      <c r="A17" s="1702"/>
      <c r="B17" s="931" t="s">
        <v>51</v>
      </c>
      <c r="C17" s="728">
        <v>1.292435748167134</v>
      </c>
      <c r="D17" s="729">
        <v>0.54092059724774677</v>
      </c>
      <c r="E17" s="729">
        <v>3.7825113582160098E-2</v>
      </c>
      <c r="F17" s="729">
        <v>0</v>
      </c>
      <c r="G17" s="730">
        <v>2.8181551793645239E-2</v>
      </c>
      <c r="H17" s="731">
        <v>0.91518333200976032</v>
      </c>
      <c r="I17" s="729">
        <v>5.7148563429181065E-2</v>
      </c>
      <c r="J17" s="729">
        <v>0</v>
      </c>
      <c r="K17" s="729">
        <v>0</v>
      </c>
      <c r="L17" s="732">
        <v>4.2641733172628184E-2</v>
      </c>
      <c r="M17" s="733">
        <v>1.7021046136919911</v>
      </c>
      <c r="N17" s="729">
        <v>1.324400101515594</v>
      </c>
      <c r="O17" s="729">
        <v>0.59889088273593372</v>
      </c>
      <c r="P17" s="729">
        <v>0</v>
      </c>
      <c r="Q17" s="730">
        <v>0</v>
      </c>
      <c r="R17" s="731">
        <v>0</v>
      </c>
      <c r="S17" s="729">
        <v>0.22670490815539943</v>
      </c>
      <c r="T17" s="729">
        <v>1.6521457830771449</v>
      </c>
      <c r="U17" s="729">
        <v>0.5864995144217604</v>
      </c>
      <c r="V17" s="729">
        <v>0</v>
      </c>
      <c r="W17" s="729">
        <v>0.18849326453734874</v>
      </c>
      <c r="X17" s="1333">
        <v>0.1741352788567509</v>
      </c>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532"/>
      <c r="BA17" s="1720"/>
      <c r="BB17" s="148" t="s">
        <v>51</v>
      </c>
      <c r="BC17" s="1000" t="s">
        <v>35</v>
      </c>
      <c r="BD17" s="1019" t="s">
        <v>35</v>
      </c>
      <c r="BE17" s="1019" t="s">
        <v>35</v>
      </c>
      <c r="BF17" s="1019" t="s">
        <v>35</v>
      </c>
      <c r="BG17" s="1039" t="s">
        <v>35</v>
      </c>
      <c r="BH17" s="1059" t="s">
        <v>35</v>
      </c>
      <c r="BI17" s="1019" t="s">
        <v>35</v>
      </c>
      <c r="BJ17" s="1019" t="s">
        <v>35</v>
      </c>
      <c r="BK17" s="1019" t="s">
        <v>35</v>
      </c>
      <c r="BL17" s="1039" t="s">
        <v>35</v>
      </c>
      <c r="BM17" s="1059" t="s">
        <v>35</v>
      </c>
      <c r="BN17" s="1019" t="s">
        <v>35</v>
      </c>
      <c r="BO17" s="1019" t="s">
        <v>35</v>
      </c>
      <c r="BP17" s="1019" t="s">
        <v>35</v>
      </c>
      <c r="BQ17" s="1039" t="s">
        <v>35</v>
      </c>
      <c r="BR17" s="1059" t="s">
        <v>35</v>
      </c>
      <c r="BS17" s="1019" t="s">
        <v>35</v>
      </c>
      <c r="BT17" s="1019" t="s">
        <v>35</v>
      </c>
      <c r="BU17" s="1019" t="s">
        <v>35</v>
      </c>
      <c r="BV17" s="1019" t="s">
        <v>35</v>
      </c>
      <c r="BW17" s="1019" t="s">
        <v>35</v>
      </c>
      <c r="BX17" s="1378" t="s">
        <v>35</v>
      </c>
      <c r="BY17" s="1415"/>
      <c r="BZ17" s="1415"/>
      <c r="CA17" s="1415"/>
      <c r="CB17" s="1415"/>
      <c r="CC17" s="1415"/>
      <c r="CD17" s="1415"/>
      <c r="CE17" s="1415"/>
      <c r="CF17" s="1415"/>
      <c r="CG17" s="1415"/>
      <c r="CH17" s="1415"/>
      <c r="CI17" s="1415"/>
      <c r="CJ17" s="1415"/>
      <c r="CK17" s="1415"/>
      <c r="CL17" s="1415"/>
      <c r="CM17" s="1415"/>
      <c r="CN17" s="1415"/>
      <c r="CO17" s="1415"/>
      <c r="CP17" s="1415"/>
      <c r="CQ17" s="1415"/>
      <c r="CR17" s="1415"/>
      <c r="CS17" s="1415"/>
      <c r="CT17" s="1415"/>
      <c r="CU17" s="1415"/>
      <c r="CV17" s="1415"/>
      <c r="CW17" s="1415"/>
      <c r="CX17" s="1415"/>
      <c r="CY17" s="1415"/>
      <c r="CZ17" s="1415"/>
    </row>
    <row r="18" s="368" customFormat="true" ht="15" customHeight="true" x14ac:dyDescent="0.2">
      <c r="A18" s="1702" t="s">
        <v>60</v>
      </c>
      <c r="B18" s="931" t="s">
        <v>15</v>
      </c>
      <c r="C18" s="734">
        <f>C16*C23/100</f>
        <v>98.572769879776629</v>
      </c>
      <c r="D18" s="735">
        <f>D16*D23/100</f>
        <v>99.459079402752266</v>
      </c>
      <c r="E18" s="735">
        <f t="shared" ref="E18:X18" si="0">E16*E23/100</f>
        <v>99.962174886417827</v>
      </c>
      <c r="F18" s="735">
        <f t="shared" si="0"/>
        <v>99.950265219397522</v>
      </c>
      <c r="G18" s="736">
        <f t="shared" si="0"/>
        <v>99.929053669804802</v>
      </c>
      <c r="H18" s="737">
        <f t="shared" si="0"/>
        <v>98.880607464916665</v>
      </c>
      <c r="I18" s="735">
        <f t="shared" si="0"/>
        <v>99.942851436570834</v>
      </c>
      <c r="J18" s="735">
        <f t="shared" si="0"/>
        <v>99.924503840986247</v>
      </c>
      <c r="K18" s="735">
        <f t="shared" si="0"/>
        <v>100</v>
      </c>
      <c r="L18" s="738">
        <f t="shared" si="0"/>
        <v>99.892611213564138</v>
      </c>
      <c r="M18" s="734">
        <f t="shared" si="0"/>
        <v>98.297895386308028</v>
      </c>
      <c r="N18" s="735">
        <f t="shared" si="0"/>
        <v>98.675599898484421</v>
      </c>
      <c r="O18" s="735">
        <f t="shared" si="0"/>
        <v>99.401109117264042</v>
      </c>
      <c r="P18" s="735">
        <f t="shared" si="0"/>
        <v>100</v>
      </c>
      <c r="Q18" s="736">
        <f t="shared" si="0"/>
        <v>100</v>
      </c>
      <c r="R18" s="737">
        <f t="shared" si="0"/>
        <v>100</v>
      </c>
      <c r="S18" s="735">
        <f t="shared" si="0"/>
        <v>99.773295091844574</v>
      </c>
      <c r="T18" s="735">
        <f t="shared" si="0"/>
        <v>98.279345974989042</v>
      </c>
      <c r="U18" s="735">
        <f t="shared" si="0"/>
        <v>99.413500485578226</v>
      </c>
      <c r="V18" s="735">
        <f t="shared" si="0"/>
        <v>100</v>
      </c>
      <c r="W18" s="735">
        <f t="shared" si="0"/>
        <v>99.8115067354627</v>
      </c>
      <c r="X18" s="738">
        <f t="shared" si="0"/>
        <v>99.558350747679683</v>
      </c>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532"/>
      <c r="BA18" s="1720" t="s">
        <v>60</v>
      </c>
      <c r="BB18" s="148" t="s">
        <v>15</v>
      </c>
      <c r="BC18" s="1000" t="s">
        <v>35</v>
      </c>
      <c r="BD18" s="1019" t="s">
        <v>35</v>
      </c>
      <c r="BE18" s="1019" t="s">
        <v>35</v>
      </c>
      <c r="BF18" s="1019" t="s">
        <v>35</v>
      </c>
      <c r="BG18" s="1039" t="s">
        <v>35</v>
      </c>
      <c r="BH18" s="1059" t="s">
        <v>35</v>
      </c>
      <c r="BI18" s="1019" t="s">
        <v>35</v>
      </c>
      <c r="BJ18" s="1019" t="s">
        <v>35</v>
      </c>
      <c r="BK18" s="1019" t="s">
        <v>35</v>
      </c>
      <c r="BL18" s="1039" t="s">
        <v>35</v>
      </c>
      <c r="BM18" s="1059" t="s">
        <v>35</v>
      </c>
      <c r="BN18" s="1019" t="s">
        <v>35</v>
      </c>
      <c r="BO18" s="1019" t="s">
        <v>35</v>
      </c>
      <c r="BP18" s="1019" t="s">
        <v>35</v>
      </c>
      <c r="BQ18" s="1039" t="s">
        <v>35</v>
      </c>
      <c r="BR18" s="1059" t="s">
        <v>35</v>
      </c>
      <c r="BS18" s="1019" t="s">
        <v>35</v>
      </c>
      <c r="BT18" s="1019" t="s">
        <v>35</v>
      </c>
      <c r="BU18" s="1019" t="s">
        <v>35</v>
      </c>
      <c r="BV18" s="1019" t="s">
        <v>35</v>
      </c>
      <c r="BW18" s="1019" t="s">
        <v>35</v>
      </c>
      <c r="BX18" s="1378" t="s">
        <v>35</v>
      </c>
      <c r="BY18" s="1415"/>
      <c r="BZ18" s="1415"/>
      <c r="CA18" s="1415"/>
      <c r="CB18" s="1415"/>
      <c r="CC18" s="1415"/>
      <c r="CD18" s="1415"/>
      <c r="CE18" s="1415"/>
      <c r="CF18" s="1415"/>
      <c r="CG18" s="1415"/>
      <c r="CH18" s="1415"/>
      <c r="CI18" s="1415"/>
      <c r="CJ18" s="1415"/>
      <c r="CK18" s="1415"/>
      <c r="CL18" s="1415"/>
      <c r="CM18" s="1415"/>
      <c r="CN18" s="1415"/>
      <c r="CO18" s="1415"/>
      <c r="CP18" s="1415"/>
      <c r="CQ18" s="1415"/>
      <c r="CR18" s="1415"/>
      <c r="CS18" s="1415"/>
      <c r="CT18" s="1415"/>
      <c r="CU18" s="1415"/>
      <c r="CV18" s="1415"/>
      <c r="CW18" s="1415"/>
      <c r="CX18" s="1415"/>
      <c r="CY18" s="1415"/>
      <c r="CZ18" s="1415"/>
    </row>
    <row r="19" s="368" customFormat="true" ht="15" customHeight="true" x14ac:dyDescent="0.2">
      <c r="A19" s="1702"/>
      <c r="B19" s="931" t="s">
        <v>16</v>
      </c>
      <c r="C19" s="734">
        <f>C16*C22/100</f>
        <v>0.13479437205620523</v>
      </c>
      <c r="D19" s="735">
        <f>D16*D22/100</f>
        <v>0</v>
      </c>
      <c r="E19" s="735">
        <f t="shared" ref="E19:X19" si="1">E16*E22/100</f>
        <v>0</v>
      </c>
      <c r="F19" s="735">
        <f t="shared" si="1"/>
        <v>4.9734780602466812E-2</v>
      </c>
      <c r="G19" s="736">
        <f t="shared" si="1"/>
        <v>4.2764778401552697E-2</v>
      </c>
      <c r="H19" s="737">
        <f t="shared" si="1"/>
        <v>0.20420920307359963</v>
      </c>
      <c r="I19" s="735">
        <f t="shared" si="1"/>
        <v>0</v>
      </c>
      <c r="J19" s="735">
        <f t="shared" si="1"/>
        <v>7.5496159013745359E-2</v>
      </c>
      <c r="K19" s="735">
        <f t="shared" si="1"/>
        <v>0</v>
      </c>
      <c r="L19" s="738">
        <f t="shared" si="1"/>
        <v>6.4747053263193188E-2</v>
      </c>
      <c r="M19" s="734">
        <f t="shared" si="1"/>
        <v>0</v>
      </c>
      <c r="N19" s="735">
        <f t="shared" si="1"/>
        <v>0</v>
      </c>
      <c r="O19" s="735">
        <f t="shared" si="1"/>
        <v>0</v>
      </c>
      <c r="P19" s="735">
        <f t="shared" si="1"/>
        <v>0</v>
      </c>
      <c r="Q19" s="736">
        <f t="shared" si="1"/>
        <v>0</v>
      </c>
      <c r="R19" s="737">
        <f t="shared" si="1"/>
        <v>0</v>
      </c>
      <c r="S19" s="735">
        <f t="shared" si="1"/>
        <v>0</v>
      </c>
      <c r="T19" s="735">
        <f t="shared" si="1"/>
        <v>6.8508241933802394E-2</v>
      </c>
      <c r="U19" s="735">
        <f t="shared" si="1"/>
        <v>0</v>
      </c>
      <c r="V19" s="735">
        <f t="shared" si="1"/>
        <v>0</v>
      </c>
      <c r="W19" s="735">
        <f t="shared" si="1"/>
        <v>0</v>
      </c>
      <c r="X19" s="738">
        <f t="shared" si="1"/>
        <v>0.26751397346355321</v>
      </c>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532"/>
      <c r="BA19" s="1720"/>
      <c r="BB19" s="148" t="s">
        <v>16</v>
      </c>
      <c r="BC19" s="1000" t="s">
        <v>35</v>
      </c>
      <c r="BD19" s="1019" t="s">
        <v>35</v>
      </c>
      <c r="BE19" s="1019" t="s">
        <v>35</v>
      </c>
      <c r="BF19" s="1019" t="s">
        <v>35</v>
      </c>
      <c r="BG19" s="1039" t="s">
        <v>35</v>
      </c>
      <c r="BH19" s="1059" t="s">
        <v>35</v>
      </c>
      <c r="BI19" s="1019" t="s">
        <v>35</v>
      </c>
      <c r="BJ19" s="1019" t="s">
        <v>35</v>
      </c>
      <c r="BK19" s="1019" t="s">
        <v>35</v>
      </c>
      <c r="BL19" s="1039" t="s">
        <v>35</v>
      </c>
      <c r="BM19" s="1059" t="s">
        <v>35</v>
      </c>
      <c r="BN19" s="1019" t="s">
        <v>35</v>
      </c>
      <c r="BO19" s="1019" t="s">
        <v>35</v>
      </c>
      <c r="BP19" s="1019" t="s">
        <v>35</v>
      </c>
      <c r="BQ19" s="1039" t="s">
        <v>35</v>
      </c>
      <c r="BR19" s="1059" t="s">
        <v>35</v>
      </c>
      <c r="BS19" s="1019" t="s">
        <v>35</v>
      </c>
      <c r="BT19" s="1019" t="s">
        <v>35</v>
      </c>
      <c r="BU19" s="1019" t="s">
        <v>35</v>
      </c>
      <c r="BV19" s="1019" t="s">
        <v>35</v>
      </c>
      <c r="BW19" s="1019" t="s">
        <v>35</v>
      </c>
      <c r="BX19" s="1378" t="s">
        <v>35</v>
      </c>
      <c r="BY19" s="1415"/>
      <c r="BZ19" s="1415"/>
      <c r="CA19" s="1415"/>
      <c r="CB19" s="1415"/>
      <c r="CC19" s="1415"/>
      <c r="CD19" s="1415"/>
      <c r="CE19" s="1415"/>
      <c r="CF19" s="1415"/>
      <c r="CG19" s="1415"/>
      <c r="CH19" s="1415"/>
      <c r="CI19" s="1415"/>
      <c r="CJ19" s="1415"/>
      <c r="CK19" s="1415"/>
      <c r="CL19" s="1415"/>
      <c r="CM19" s="1415"/>
      <c r="CN19" s="1415"/>
      <c r="CO19" s="1415"/>
      <c r="CP19" s="1415"/>
      <c r="CQ19" s="1415"/>
      <c r="CR19" s="1415"/>
      <c r="CS19" s="1415"/>
      <c r="CT19" s="1415"/>
      <c r="CU19" s="1415"/>
      <c r="CV19" s="1415"/>
      <c r="CW19" s="1415"/>
      <c r="CX19" s="1415"/>
      <c r="CY19" s="1415"/>
      <c r="CZ19" s="1415"/>
    </row>
    <row r="20" s="368" customFormat="true" ht="15" customHeight="true" x14ac:dyDescent="0.2">
      <c r="A20" s="1702"/>
      <c r="B20" s="931" t="s">
        <v>22</v>
      </c>
      <c r="C20" s="734">
        <f>100-C18-C19-C21</f>
        <v>1.2924357481671653</v>
      </c>
      <c r="D20" s="735">
        <f>100-D18-D19-D21</f>
        <v>0.54092059724773378</v>
      </c>
      <c r="E20" s="735">
        <f t="shared" ref="E20:X20" si="2">100-E18-E19-E21</f>
        <v>3.7825113582172776E-2</v>
      </c>
      <c r="F20" s="735">
        <f t="shared" si="2"/>
        <v>1.0901002323038256E-14</v>
      </c>
      <c r="G20" s="736">
        <f t="shared" si="2"/>
        <v>2.8181551793645773E-2</v>
      </c>
      <c r="H20" s="737">
        <f t="shared" si="2"/>
        <v>0.91518333200973578</v>
      </c>
      <c r="I20" s="735">
        <f t="shared" si="2"/>
        <v>5.7148563429166188E-2</v>
      </c>
      <c r="J20" s="735">
        <f t="shared" si="2"/>
        <v>7.2580830234869609E-15</v>
      </c>
      <c r="K20" s="735">
        <f t="shared" si="2"/>
        <v>0</v>
      </c>
      <c r="L20" s="738">
        <f t="shared" si="2"/>
        <v>4.2641733172669283E-2</v>
      </c>
      <c r="M20" s="734">
        <f t="shared" si="2"/>
        <v>1.7021046136919722</v>
      </c>
      <c r="N20" s="735">
        <f t="shared" si="2"/>
        <v>1.3244001015155789</v>
      </c>
      <c r="O20" s="735">
        <f t="shared" si="2"/>
        <v>0.59889088273595803</v>
      </c>
      <c r="P20" s="735">
        <f t="shared" si="2"/>
        <v>0</v>
      </c>
      <c r="Q20" s="736">
        <f t="shared" si="2"/>
        <v>0</v>
      </c>
      <c r="R20" s="737">
        <f t="shared" si="2"/>
        <v>0</v>
      </c>
      <c r="S20" s="735">
        <f t="shared" si="2"/>
        <v>0.22670490815542621</v>
      </c>
      <c r="T20" s="735">
        <f t="shared" si="2"/>
        <v>1.652145783077156</v>
      </c>
      <c r="U20" s="735">
        <f t="shared" si="2"/>
        <v>0.58649951442177439</v>
      </c>
      <c r="V20" s="735">
        <f t="shared" si="2"/>
        <v>0</v>
      </c>
      <c r="W20" s="735">
        <f t="shared" si="2"/>
        <v>0.18849326453729986</v>
      </c>
      <c r="X20" s="738">
        <f t="shared" si="2"/>
        <v>0.17413527885676428</v>
      </c>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532"/>
      <c r="BA20" s="1720"/>
      <c r="BB20" s="148" t="s">
        <v>22</v>
      </c>
      <c r="BC20" s="1000" t="s">
        <v>35</v>
      </c>
      <c r="BD20" s="1019" t="s">
        <v>35</v>
      </c>
      <c r="BE20" s="1019" t="s">
        <v>35</v>
      </c>
      <c r="BF20" s="1019" t="s">
        <v>35</v>
      </c>
      <c r="BG20" s="1039" t="s">
        <v>35</v>
      </c>
      <c r="BH20" s="1059" t="s">
        <v>35</v>
      </c>
      <c r="BI20" s="1019" t="s">
        <v>35</v>
      </c>
      <c r="BJ20" s="1019" t="s">
        <v>35</v>
      </c>
      <c r="BK20" s="1019" t="s">
        <v>35</v>
      </c>
      <c r="BL20" s="1039" t="s">
        <v>35</v>
      </c>
      <c r="BM20" s="1059" t="s">
        <v>35</v>
      </c>
      <c r="BN20" s="1019" t="s">
        <v>35</v>
      </c>
      <c r="BO20" s="1019" t="s">
        <v>35</v>
      </c>
      <c r="BP20" s="1019" t="s">
        <v>35</v>
      </c>
      <c r="BQ20" s="1039" t="s">
        <v>35</v>
      </c>
      <c r="BR20" s="1059" t="s">
        <v>35</v>
      </c>
      <c r="BS20" s="1019" t="s">
        <v>35</v>
      </c>
      <c r="BT20" s="1019" t="s">
        <v>35</v>
      </c>
      <c r="BU20" s="1019" t="s">
        <v>35</v>
      </c>
      <c r="BV20" s="1019" t="s">
        <v>35</v>
      </c>
      <c r="BW20" s="1019" t="s">
        <v>35</v>
      </c>
      <c r="BX20" s="1378" t="s">
        <v>35</v>
      </c>
      <c r="BY20" s="1415"/>
      <c r="BZ20" s="1415"/>
      <c r="CA20" s="1415"/>
      <c r="CB20" s="1415"/>
      <c r="CC20" s="1415"/>
      <c r="CD20" s="1415"/>
      <c r="CE20" s="1415"/>
      <c r="CF20" s="1415"/>
      <c r="CG20" s="1415"/>
      <c r="CH20" s="1415"/>
      <c r="CI20" s="1415"/>
      <c r="CJ20" s="1415"/>
      <c r="CK20" s="1415"/>
      <c r="CL20" s="1415"/>
      <c r="CM20" s="1415"/>
      <c r="CN20" s="1415"/>
      <c r="CO20" s="1415"/>
      <c r="CP20" s="1415"/>
      <c r="CQ20" s="1415"/>
      <c r="CR20" s="1415"/>
      <c r="CS20" s="1415"/>
      <c r="CT20" s="1415"/>
      <c r="CU20" s="1415"/>
      <c r="CV20" s="1415"/>
      <c r="CW20" s="1415"/>
      <c r="CX20" s="1415"/>
      <c r="CY20" s="1415"/>
      <c r="CZ20" s="1415"/>
    </row>
    <row r="21" s="368" customFormat="true" ht="15" customHeight="true" x14ac:dyDescent="0.2">
      <c r="A21" s="1702"/>
      <c r="B21" s="931" t="s">
        <v>17</v>
      </c>
      <c r="C21" s="728">
        <v>0</v>
      </c>
      <c r="D21" s="729">
        <v>0</v>
      </c>
      <c r="E21" s="729">
        <v>0</v>
      </c>
      <c r="F21" s="729">
        <v>0</v>
      </c>
      <c r="G21" s="730">
        <v>0</v>
      </c>
      <c r="H21" s="731">
        <v>0</v>
      </c>
      <c r="I21" s="729">
        <v>0</v>
      </c>
      <c r="J21" s="729">
        <v>0</v>
      </c>
      <c r="K21" s="729">
        <v>0</v>
      </c>
      <c r="L21" s="732">
        <v>0</v>
      </c>
      <c r="M21" s="733">
        <v>0</v>
      </c>
      <c r="N21" s="729">
        <v>0</v>
      </c>
      <c r="O21" s="729">
        <v>0</v>
      </c>
      <c r="P21" s="729">
        <v>0</v>
      </c>
      <c r="Q21" s="730">
        <v>0</v>
      </c>
      <c r="R21" s="731">
        <v>0</v>
      </c>
      <c r="S21" s="729">
        <v>0</v>
      </c>
      <c r="T21" s="729">
        <v>0</v>
      </c>
      <c r="U21" s="729">
        <v>0</v>
      </c>
      <c r="V21" s="729">
        <v>0</v>
      </c>
      <c r="W21" s="729">
        <v>0</v>
      </c>
      <c r="X21" s="1333">
        <v>0</v>
      </c>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532"/>
      <c r="BA21" s="1720"/>
      <c r="BB21" s="148" t="s">
        <v>17</v>
      </c>
      <c r="BC21" s="1000" t="s">
        <v>35</v>
      </c>
      <c r="BD21" s="1019" t="s">
        <v>35</v>
      </c>
      <c r="BE21" s="1019" t="s">
        <v>35</v>
      </c>
      <c r="BF21" s="1019" t="s">
        <v>35</v>
      </c>
      <c r="BG21" s="1039" t="s">
        <v>35</v>
      </c>
      <c r="BH21" s="1059" t="s">
        <v>35</v>
      </c>
      <c r="BI21" s="1019" t="s">
        <v>35</v>
      </c>
      <c r="BJ21" s="1019" t="s">
        <v>35</v>
      </c>
      <c r="BK21" s="1019" t="s">
        <v>35</v>
      </c>
      <c r="BL21" s="1039" t="s">
        <v>35</v>
      </c>
      <c r="BM21" s="1059" t="s">
        <v>35</v>
      </c>
      <c r="BN21" s="1019" t="s">
        <v>35</v>
      </c>
      <c r="BO21" s="1019" t="s">
        <v>35</v>
      </c>
      <c r="BP21" s="1019" t="s">
        <v>35</v>
      </c>
      <c r="BQ21" s="1039" t="s">
        <v>35</v>
      </c>
      <c r="BR21" s="1059" t="s">
        <v>35</v>
      </c>
      <c r="BS21" s="1019" t="s">
        <v>35</v>
      </c>
      <c r="BT21" s="1019" t="s">
        <v>35</v>
      </c>
      <c r="BU21" s="1019" t="s">
        <v>35</v>
      </c>
      <c r="BV21" s="1019" t="s">
        <v>35</v>
      </c>
      <c r="BW21" s="1019" t="s">
        <v>35</v>
      </c>
      <c r="BX21" s="1378" t="s">
        <v>35</v>
      </c>
      <c r="BY21" s="1415"/>
      <c r="BZ21" s="1415"/>
      <c r="CA21" s="1415"/>
      <c r="CB21" s="1415"/>
      <c r="CC21" s="1415"/>
      <c r="CD21" s="1415"/>
      <c r="CE21" s="1415"/>
      <c r="CF21" s="1415"/>
      <c r="CG21" s="1415"/>
      <c r="CH21" s="1415"/>
      <c r="CI21" s="1415"/>
      <c r="CJ21" s="1415"/>
      <c r="CK21" s="1415"/>
      <c r="CL21" s="1415"/>
      <c r="CM21" s="1415"/>
      <c r="CN21" s="1415"/>
      <c r="CO21" s="1415"/>
      <c r="CP21" s="1415"/>
      <c r="CQ21" s="1415"/>
      <c r="CR21" s="1415"/>
      <c r="CS21" s="1415"/>
      <c r="CT21" s="1415"/>
      <c r="CU21" s="1415"/>
      <c r="CV21" s="1415"/>
      <c r="CW21" s="1415"/>
      <c r="CX21" s="1415"/>
      <c r="CY21" s="1415"/>
      <c r="CZ21" s="1415"/>
    </row>
    <row r="22" s="368" customFormat="true" ht="15" customHeight="true" x14ac:dyDescent="0.2">
      <c r="A22" s="1702" t="s">
        <v>54</v>
      </c>
      <c r="B22" s="931" t="s">
        <v>49</v>
      </c>
      <c r="C22" s="728">
        <v>0.13655931344056271</v>
      </c>
      <c r="D22" s="729">
        <v>0</v>
      </c>
      <c r="E22" s="729">
        <v>0</v>
      </c>
      <c r="F22" s="729">
        <v>4.9734780602466812E-2</v>
      </c>
      <c r="G22" s="730">
        <v>4.2776833577062898E-2</v>
      </c>
      <c r="H22" s="731">
        <v>0.20609535339592569</v>
      </c>
      <c r="I22" s="729">
        <v>0</v>
      </c>
      <c r="J22" s="729">
        <v>7.5496159013745359E-2</v>
      </c>
      <c r="K22" s="729">
        <v>0</v>
      </c>
      <c r="L22" s="732">
        <v>6.4774674306974617E-2</v>
      </c>
      <c r="M22" s="733">
        <v>0</v>
      </c>
      <c r="N22" s="729">
        <v>0</v>
      </c>
      <c r="O22" s="729">
        <v>0</v>
      </c>
      <c r="P22" s="729">
        <v>0</v>
      </c>
      <c r="Q22" s="730">
        <v>0</v>
      </c>
      <c r="R22" s="731">
        <v>0</v>
      </c>
      <c r="S22" s="729">
        <v>0</v>
      </c>
      <c r="T22" s="729">
        <v>6.9659112015495406E-2</v>
      </c>
      <c r="U22" s="729">
        <v>0</v>
      </c>
      <c r="V22" s="729">
        <v>0</v>
      </c>
      <c r="W22" s="729">
        <v>0</v>
      </c>
      <c r="X22" s="1333">
        <v>0.26798062226742064</v>
      </c>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532"/>
      <c r="BA22" s="1720" t="s">
        <v>54</v>
      </c>
      <c r="BB22" s="148" t="s">
        <v>49</v>
      </c>
      <c r="BC22" s="1000" t="s">
        <v>35</v>
      </c>
      <c r="BD22" s="1019" t="s">
        <v>35</v>
      </c>
      <c r="BE22" s="1019" t="s">
        <v>35</v>
      </c>
      <c r="BF22" s="1019" t="s">
        <v>35</v>
      </c>
      <c r="BG22" s="1039" t="s">
        <v>35</v>
      </c>
      <c r="BH22" s="1059" t="s">
        <v>35</v>
      </c>
      <c r="BI22" s="1019" t="s">
        <v>35</v>
      </c>
      <c r="BJ22" s="1019" t="s">
        <v>35</v>
      </c>
      <c r="BK22" s="1019" t="s">
        <v>35</v>
      </c>
      <c r="BL22" s="1039" t="s">
        <v>35</v>
      </c>
      <c r="BM22" s="1059" t="s">
        <v>35</v>
      </c>
      <c r="BN22" s="1019" t="s">
        <v>35</v>
      </c>
      <c r="BO22" s="1019" t="s">
        <v>35</v>
      </c>
      <c r="BP22" s="1019" t="s">
        <v>35</v>
      </c>
      <c r="BQ22" s="1039" t="s">
        <v>35</v>
      </c>
      <c r="BR22" s="1059" t="s">
        <v>35</v>
      </c>
      <c r="BS22" s="1019" t="s">
        <v>35</v>
      </c>
      <c r="BT22" s="1019" t="s">
        <v>35</v>
      </c>
      <c r="BU22" s="1019" t="s">
        <v>35</v>
      </c>
      <c r="BV22" s="1019" t="s">
        <v>35</v>
      </c>
      <c r="BW22" s="1019" t="s">
        <v>35</v>
      </c>
      <c r="BX22" s="1378" t="s">
        <v>35</v>
      </c>
      <c r="BY22" s="1415"/>
      <c r="BZ22" s="1415"/>
      <c r="CA22" s="1415"/>
      <c r="CB22" s="1415"/>
      <c r="CC22" s="1415"/>
      <c r="CD22" s="1415"/>
      <c r="CE22" s="1415"/>
      <c r="CF22" s="1415"/>
      <c r="CG22" s="1415"/>
      <c r="CH22" s="1415"/>
      <c r="CI22" s="1415"/>
      <c r="CJ22" s="1415"/>
      <c r="CK22" s="1415"/>
      <c r="CL22" s="1415"/>
      <c r="CM22" s="1415"/>
      <c r="CN22" s="1415"/>
      <c r="CO22" s="1415"/>
      <c r="CP22" s="1415"/>
      <c r="CQ22" s="1415"/>
      <c r="CR22" s="1415"/>
      <c r="CS22" s="1415"/>
      <c r="CT22" s="1415"/>
      <c r="CU22" s="1415"/>
      <c r="CV22" s="1415"/>
      <c r="CW22" s="1415"/>
      <c r="CX22" s="1415"/>
      <c r="CY22" s="1415"/>
      <c r="CZ22" s="1415"/>
    </row>
    <row r="23" s="368" customFormat="true" ht="15" customHeight="true" x14ac:dyDescent="0.2">
      <c r="A23" s="1703"/>
      <c r="B23" s="932" t="s">
        <v>48</v>
      </c>
      <c r="C23" s="739">
        <v>99.863440686559429</v>
      </c>
      <c r="D23" s="740">
        <v>100</v>
      </c>
      <c r="E23" s="740">
        <v>100</v>
      </c>
      <c r="F23" s="740">
        <v>99.950265219397522</v>
      </c>
      <c r="G23" s="741">
        <v>99.957223166422921</v>
      </c>
      <c r="H23" s="742">
        <v>99.793904646604076</v>
      </c>
      <c r="I23" s="740">
        <v>100</v>
      </c>
      <c r="J23" s="740">
        <v>99.924503840986247</v>
      </c>
      <c r="K23" s="740">
        <v>100</v>
      </c>
      <c r="L23" s="743">
        <v>99.935225325693011</v>
      </c>
      <c r="M23" s="744">
        <v>100</v>
      </c>
      <c r="N23" s="740">
        <v>100</v>
      </c>
      <c r="O23" s="740">
        <v>100</v>
      </c>
      <c r="P23" s="740">
        <v>100</v>
      </c>
      <c r="Q23" s="741">
        <v>100</v>
      </c>
      <c r="R23" s="742">
        <v>100</v>
      </c>
      <c r="S23" s="740">
        <v>100</v>
      </c>
      <c r="T23" s="740">
        <v>99.930340887984514</v>
      </c>
      <c r="U23" s="740">
        <v>100</v>
      </c>
      <c r="V23" s="740">
        <v>100</v>
      </c>
      <c r="W23" s="740">
        <v>100</v>
      </c>
      <c r="X23" s="1334">
        <v>99.73201937773257</v>
      </c>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532"/>
      <c r="BA23" s="1721"/>
      <c r="BB23" s="149" t="s">
        <v>48</v>
      </c>
      <c r="BC23" s="1001" t="s">
        <v>35</v>
      </c>
      <c r="BD23" s="1020" t="s">
        <v>35</v>
      </c>
      <c r="BE23" s="1020" t="s">
        <v>35</v>
      </c>
      <c r="BF23" s="1020" t="s">
        <v>35</v>
      </c>
      <c r="BG23" s="1040" t="s">
        <v>35</v>
      </c>
      <c r="BH23" s="1060" t="s">
        <v>35</v>
      </c>
      <c r="BI23" s="1020" t="s">
        <v>35</v>
      </c>
      <c r="BJ23" s="1020" t="s">
        <v>35</v>
      </c>
      <c r="BK23" s="1020" t="s">
        <v>35</v>
      </c>
      <c r="BL23" s="1040" t="s">
        <v>35</v>
      </c>
      <c r="BM23" s="1060" t="s">
        <v>35</v>
      </c>
      <c r="BN23" s="1020" t="s">
        <v>35</v>
      </c>
      <c r="BO23" s="1020" t="s">
        <v>35</v>
      </c>
      <c r="BP23" s="1020" t="s">
        <v>35</v>
      </c>
      <c r="BQ23" s="1040" t="s">
        <v>35</v>
      </c>
      <c r="BR23" s="1060" t="s">
        <v>35</v>
      </c>
      <c r="BS23" s="1020" t="s">
        <v>35</v>
      </c>
      <c r="BT23" s="1020" t="s">
        <v>35</v>
      </c>
      <c r="BU23" s="1020" t="s">
        <v>35</v>
      </c>
      <c r="BV23" s="1020" t="s">
        <v>35</v>
      </c>
      <c r="BW23" s="1020" t="s">
        <v>35</v>
      </c>
      <c r="BX23" s="1379" t="s">
        <v>35</v>
      </c>
      <c r="BY23" s="1416"/>
      <c r="BZ23" s="1416"/>
      <c r="CA23" s="1416"/>
      <c r="CB23" s="1416"/>
      <c r="CC23" s="1416"/>
      <c r="CD23" s="1416"/>
      <c r="CE23" s="1416"/>
      <c r="CF23" s="1416"/>
      <c r="CG23" s="1416"/>
      <c r="CH23" s="1416"/>
      <c r="CI23" s="1416"/>
      <c r="CJ23" s="1416"/>
      <c r="CK23" s="1416"/>
      <c r="CL23" s="1416"/>
      <c r="CM23" s="1416"/>
      <c r="CN23" s="1416"/>
      <c r="CO23" s="1416"/>
      <c r="CP23" s="1416"/>
      <c r="CQ23" s="1416"/>
      <c r="CR23" s="1416"/>
      <c r="CS23" s="1416"/>
      <c r="CT23" s="1416"/>
      <c r="CU23" s="1416"/>
      <c r="CV23" s="1416"/>
      <c r="CW23" s="1416"/>
      <c r="CX23" s="1416"/>
      <c r="CY23" s="1416"/>
      <c r="CZ23" s="1416"/>
    </row>
    <row r="24" s="131" customFormat="true" ht="15" hidden="true" customHeight="true" x14ac:dyDescent="0.2">
      <c r="A24" s="1683" t="s">
        <v>47</v>
      </c>
      <c r="B24" s="240" t="s">
        <v>59</v>
      </c>
      <c r="C24" s="246"/>
      <c r="D24" s="247"/>
      <c r="E24" s="247"/>
      <c r="F24" s="247"/>
      <c r="G24" s="248"/>
      <c r="H24" s="249"/>
      <c r="I24" s="247"/>
      <c r="J24" s="247"/>
      <c r="K24" s="247"/>
      <c r="L24" s="250"/>
      <c r="M24" s="246"/>
      <c r="N24" s="247"/>
      <c r="O24" s="247"/>
      <c r="P24" s="247"/>
      <c r="Q24" s="248"/>
      <c r="R24" s="249"/>
      <c r="S24" s="247"/>
      <c r="T24" s="247"/>
      <c r="U24" s="247"/>
      <c r="V24" s="247"/>
      <c r="W24" s="247"/>
      <c r="X24" s="250"/>
      <c r="Y24" s="517"/>
      <c r="Z24" s="517"/>
      <c r="AA24" s="517"/>
      <c r="AB24" s="517"/>
      <c r="AC24" s="517"/>
      <c r="AD24" s="517"/>
      <c r="AE24" s="517"/>
      <c r="AF24" s="517"/>
      <c r="AG24" s="517"/>
      <c r="AH24" s="517"/>
      <c r="AI24" s="517"/>
      <c r="AJ24" s="517"/>
      <c r="AK24" s="517"/>
      <c r="AL24" s="517"/>
      <c r="AM24" s="517"/>
      <c r="AN24" s="517"/>
      <c r="AO24" s="517"/>
      <c r="AP24" s="517"/>
      <c r="AQ24" s="517"/>
      <c r="AR24" s="517"/>
      <c r="AS24" s="517"/>
      <c r="AT24" s="517"/>
      <c r="AU24" s="517"/>
      <c r="AV24" s="517"/>
      <c r="AW24" s="517"/>
      <c r="AX24" s="517"/>
      <c r="AY24" s="517"/>
      <c r="AZ24" s="208"/>
      <c r="BB24" s="133"/>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1684"/>
      <c r="B25" s="232" t="s">
        <v>58</v>
      </c>
      <c r="C25" s="251"/>
      <c r="D25" s="252"/>
      <c r="E25" s="252"/>
      <c r="F25" s="252"/>
      <c r="G25" s="253"/>
      <c r="H25" s="254"/>
      <c r="I25" s="252"/>
      <c r="J25" s="252"/>
      <c r="K25" s="252"/>
      <c r="L25" s="255"/>
      <c r="M25" s="251"/>
      <c r="N25" s="252"/>
      <c r="O25" s="252"/>
      <c r="P25" s="252"/>
      <c r="Q25" s="253"/>
      <c r="R25" s="254"/>
      <c r="S25" s="252"/>
      <c r="T25" s="252"/>
      <c r="U25" s="252"/>
      <c r="V25" s="252"/>
      <c r="W25" s="252"/>
      <c r="X25" s="255"/>
      <c r="Y25" s="517"/>
      <c r="Z25" s="517"/>
      <c r="AA25" s="517"/>
      <c r="AB25" s="517"/>
      <c r="AC25" s="517"/>
      <c r="AD25" s="517"/>
      <c r="AE25" s="517"/>
      <c r="AF25" s="517"/>
      <c r="AG25" s="517"/>
      <c r="AH25" s="517"/>
      <c r="AI25" s="517"/>
      <c r="AJ25" s="517"/>
      <c r="AK25" s="517"/>
      <c r="AL25" s="517"/>
      <c r="AM25" s="517"/>
      <c r="AN25" s="517"/>
      <c r="AO25" s="517"/>
      <c r="AP25" s="517"/>
      <c r="AQ25" s="517"/>
      <c r="AR25" s="517"/>
      <c r="AS25" s="517"/>
      <c r="AT25" s="517"/>
      <c r="AU25" s="517"/>
      <c r="AV25" s="517"/>
      <c r="AW25" s="517"/>
      <c r="AX25" s="517"/>
      <c r="AY25" s="517"/>
      <c r="AZ25" s="208"/>
      <c r="BB25" s="133"/>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1685"/>
      <c r="B26" s="233" t="s">
        <v>46</v>
      </c>
      <c r="C26" s="256"/>
      <c r="D26" s="257"/>
      <c r="E26" s="257"/>
      <c r="F26" s="257"/>
      <c r="G26" s="258"/>
      <c r="H26" s="259"/>
      <c r="I26" s="257"/>
      <c r="J26" s="257"/>
      <c r="K26" s="257"/>
      <c r="L26" s="260"/>
      <c r="M26" s="256"/>
      <c r="N26" s="257"/>
      <c r="O26" s="257"/>
      <c r="P26" s="257"/>
      <c r="Q26" s="258"/>
      <c r="R26" s="1300"/>
      <c r="S26" s="1301"/>
      <c r="T26" s="1301"/>
      <c r="U26" s="1301"/>
      <c r="V26" s="1301"/>
      <c r="W26" s="1301"/>
      <c r="X26" s="1335"/>
      <c r="Y26" s="517"/>
      <c r="Z26" s="517"/>
      <c r="AA26" s="517"/>
      <c r="AB26" s="517"/>
      <c r="AC26" s="517"/>
      <c r="AD26" s="517"/>
      <c r="AE26" s="517"/>
      <c r="AF26" s="517"/>
      <c r="AG26" s="517"/>
      <c r="AH26" s="517"/>
      <c r="AI26" s="517"/>
      <c r="AJ26" s="517"/>
      <c r="AK26" s="517"/>
      <c r="AL26" s="517"/>
      <c r="AM26" s="517"/>
      <c r="AN26" s="517"/>
      <c r="AO26" s="517"/>
      <c r="AP26" s="517"/>
      <c r="AQ26" s="517"/>
      <c r="AR26" s="517"/>
      <c r="AS26" s="517"/>
      <c r="AT26" s="517"/>
      <c r="AU26" s="517"/>
      <c r="AV26" s="517"/>
      <c r="AW26" s="517"/>
      <c r="AX26" s="517"/>
      <c r="AY26" s="517"/>
      <c r="AZ26" s="208"/>
      <c r="BB26" s="133"/>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369" customFormat="true" ht="15" customHeight="true" x14ac:dyDescent="0.2">
      <c r="A27" s="130"/>
      <c r="B27" s="175"/>
      <c r="C27" s="1669" t="s">
        <v>114</v>
      </c>
      <c r="D27" s="1670"/>
      <c r="E27" s="1670"/>
      <c r="F27" s="1670"/>
      <c r="G27" s="1671"/>
      <c r="H27" s="1672" t="s">
        <v>38</v>
      </c>
      <c r="I27" s="1673"/>
      <c r="J27" s="1673"/>
      <c r="K27" s="1673"/>
      <c r="L27" s="1674"/>
      <c r="M27" s="1675" t="s">
        <v>37</v>
      </c>
      <c r="N27" s="1673"/>
      <c r="O27" s="1673"/>
      <c r="P27" s="1673"/>
      <c r="Q27" s="1674"/>
      <c r="R27" s="1294" t="s">
        <v>137</v>
      </c>
      <c r="S27" s="1322"/>
      <c r="T27" s="1322"/>
      <c r="U27" s="1322"/>
      <c r="V27" s="1322"/>
      <c r="W27" s="1322"/>
      <c r="X27" s="1323"/>
      <c r="Y27" s="517"/>
      <c r="Z27" s="517"/>
      <c r="AA27" s="517"/>
      <c r="AB27" s="517"/>
      <c r="AC27" s="517"/>
      <c r="AD27" s="517"/>
      <c r="AE27" s="517"/>
      <c r="AF27" s="517"/>
      <c r="AG27" s="517"/>
      <c r="AH27" s="517"/>
      <c r="AI27" s="517"/>
      <c r="AJ27" s="517"/>
      <c r="AK27" s="517"/>
      <c r="AL27" s="517"/>
      <c r="AM27" s="517"/>
      <c r="AN27" s="517"/>
      <c r="AO27" s="517"/>
      <c r="AP27" s="517"/>
      <c r="AQ27" s="517"/>
      <c r="AR27" s="517"/>
      <c r="AS27" s="517"/>
      <c r="AT27" s="517"/>
      <c r="AU27" s="517"/>
      <c r="AV27" s="517"/>
      <c r="AW27" s="517"/>
      <c r="AX27" s="517"/>
      <c r="AY27" s="517"/>
      <c r="AZ27" s="208"/>
      <c r="BA27" s="209" t="s">
        <v>128</v>
      </c>
      <c r="BB27" s="115" t="s">
        <v>95</v>
      </c>
      <c r="BC27" s="1722" t="s">
        <v>114</v>
      </c>
      <c r="BD27" s="1723"/>
      <c r="BE27" s="1723"/>
      <c r="BF27" s="1723"/>
      <c r="BG27" s="1724"/>
      <c r="BH27" s="1725" t="s">
        <v>38</v>
      </c>
      <c r="BI27" s="1723"/>
      <c r="BJ27" s="1723"/>
      <c r="BK27" s="1723"/>
      <c r="BL27" s="1724"/>
      <c r="BM27" s="1725" t="s">
        <v>37</v>
      </c>
      <c r="BN27" s="1723"/>
      <c r="BO27" s="1723"/>
      <c r="BP27" s="1723"/>
      <c r="BQ27" s="1726"/>
      <c r="BR27" s="1308" t="s">
        <v>137</v>
      </c>
      <c r="BS27" s="1309"/>
      <c r="BT27" s="1309"/>
      <c r="BU27" s="1309"/>
      <c r="BV27" s="1309"/>
      <c r="BW27" s="1309"/>
      <c r="BX27" s="1309"/>
      <c r="BY27" s="1417"/>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369" customFormat="true" ht="12.75" x14ac:dyDescent="0.2">
      <c r="A28" s="176" t="s">
        <v>69</v>
      </c>
      <c r="B28" s="235"/>
      <c r="C28" s="264" t="s">
        <v>0</v>
      </c>
      <c r="D28" s="265" t="s">
        <v>1</v>
      </c>
      <c r="E28" s="265" t="s">
        <v>2</v>
      </c>
      <c r="F28" s="265" t="s">
        <v>3</v>
      </c>
      <c r="G28" s="266" t="s">
        <v>4</v>
      </c>
      <c r="H28" s="650" t="s">
        <v>0</v>
      </c>
      <c r="I28" s="588" t="s">
        <v>1</v>
      </c>
      <c r="J28" s="588" t="s">
        <v>2</v>
      </c>
      <c r="K28" s="588" t="s">
        <v>3</v>
      </c>
      <c r="L28" s="589" t="s">
        <v>4</v>
      </c>
      <c r="M28" s="636" t="s">
        <v>0</v>
      </c>
      <c r="N28" s="588" t="s">
        <v>1</v>
      </c>
      <c r="O28" s="588" t="s">
        <v>2</v>
      </c>
      <c r="P28" s="588" t="s">
        <v>3</v>
      </c>
      <c r="Q28" s="667" t="s">
        <v>4</v>
      </c>
      <c r="R28" s="650" t="s">
        <v>146</v>
      </c>
      <c r="S28" s="588" t="s">
        <v>147</v>
      </c>
      <c r="T28" s="588" t="s">
        <v>148</v>
      </c>
      <c r="U28" s="588" t="s">
        <v>149</v>
      </c>
      <c r="V28" s="588" t="s">
        <v>150</v>
      </c>
      <c r="W28" s="588" t="s">
        <v>151</v>
      </c>
      <c r="X28" s="590" t="s">
        <v>152</v>
      </c>
      <c r="Y28" s="517"/>
      <c r="Z28" s="517"/>
      <c r="AA28" s="517"/>
      <c r="AB28" s="517"/>
      <c r="AC28" s="517"/>
      <c r="AD28" s="517"/>
      <c r="AE28" s="517"/>
      <c r="AF28" s="517"/>
      <c r="AG28" s="517"/>
      <c r="AH28" s="517"/>
      <c r="AI28" s="517"/>
      <c r="AJ28" s="517"/>
      <c r="AK28" s="517"/>
      <c r="AL28" s="517"/>
      <c r="AM28" s="517"/>
      <c r="AN28" s="517"/>
      <c r="AO28" s="517"/>
      <c r="AP28" s="517"/>
      <c r="AQ28" s="517"/>
      <c r="AR28" s="517"/>
      <c r="AS28" s="517"/>
      <c r="AT28" s="517"/>
      <c r="AU28" s="517"/>
      <c r="AV28" s="517"/>
      <c r="AW28" s="517"/>
      <c r="AX28" s="517"/>
      <c r="AY28" s="517"/>
      <c r="AZ28" s="208"/>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146</v>
      </c>
      <c r="BS28" s="167" t="s">
        <v>147</v>
      </c>
      <c r="BT28" s="167" t="s">
        <v>148</v>
      </c>
      <c r="BU28" s="167" t="s">
        <v>149</v>
      </c>
      <c r="BV28" s="167" t="s">
        <v>150</v>
      </c>
      <c r="BW28" s="167" t="s">
        <v>151</v>
      </c>
      <c r="BX28" s="1380" t="s">
        <v>152</v>
      </c>
      <c r="BY28" s="1418"/>
      <c r="BZ28" s="1418"/>
      <c r="CA28" s="1418"/>
      <c r="CB28" s="1418"/>
      <c r="CC28" s="1418"/>
      <c r="CD28" s="1418"/>
      <c r="CE28" s="1418"/>
      <c r="CF28" s="1418"/>
      <c r="CG28" s="1418"/>
      <c r="CH28" s="1418"/>
      <c r="CI28" s="1418"/>
      <c r="CJ28" s="1418"/>
      <c r="CK28" s="1418"/>
      <c r="CL28" s="1418"/>
      <c r="CM28" s="1418"/>
      <c r="CN28" s="1418"/>
      <c r="CO28" s="1418"/>
      <c r="CP28" s="1418"/>
      <c r="CQ28" s="1418"/>
      <c r="CR28" s="1418"/>
      <c r="CS28" s="1418"/>
      <c r="CT28" s="1418"/>
      <c r="CU28" s="1418"/>
      <c r="CV28" s="1418"/>
      <c r="CW28" s="1418"/>
      <c r="CX28" s="1418"/>
      <c r="CY28" s="1418"/>
      <c r="CZ28" s="1418"/>
    </row>
    <row r="29" s="369" customFormat="true" ht="15" customHeight="true" x14ac:dyDescent="0.2">
      <c r="A29" s="1667" t="s">
        <v>57</v>
      </c>
      <c r="B29" s="933" t="s">
        <v>49</v>
      </c>
      <c r="C29" s="745">
        <v>52.641690944063427</v>
      </c>
      <c r="D29" s="746">
        <v>87.721372857878933</v>
      </c>
      <c r="E29" s="746">
        <v>98.308983119601194</v>
      </c>
      <c r="F29" s="746">
        <v>99.373925638162603</v>
      </c>
      <c r="G29" s="747">
        <v>99.07229967531363</v>
      </c>
      <c r="H29" s="748">
        <v>86.329949730883044</v>
      </c>
      <c r="I29" s="746">
        <v>99.384427597328894</v>
      </c>
      <c r="J29" s="746">
        <v>99.861590375141461</v>
      </c>
      <c r="K29" s="746">
        <v>99.84395116861829</v>
      </c>
      <c r="L29" s="749">
        <v>99.82993905290185</v>
      </c>
      <c r="M29" s="750">
        <v>36.632681265291865</v>
      </c>
      <c r="N29" s="746">
        <v>50.367195473941159</v>
      </c>
      <c r="O29" s="746">
        <v>72.627104138017131</v>
      </c>
      <c r="P29" s="746">
        <v>90.976668779793229</v>
      </c>
      <c r="Q29" s="747">
        <v>92.523318490125135</v>
      </c>
      <c r="R29" s="748">
        <v>85.185866090792487</v>
      </c>
      <c r="S29" s="746">
        <v>90.961666911657119</v>
      </c>
      <c r="T29" s="746">
        <v>78.724526580896239</v>
      </c>
      <c r="U29" s="746">
        <v>82.176022003711651</v>
      </c>
      <c r="V29" s="746">
        <v>100</v>
      </c>
      <c r="W29" s="746">
        <v>92.373914061340471</v>
      </c>
      <c r="X29" s="1336">
        <v>81.000434106913417</v>
      </c>
      <c r="Y29" s="517"/>
      <c r="Z29" s="517"/>
      <c r="AA29" s="517"/>
      <c r="AB29" s="517"/>
      <c r="AC29" s="517"/>
      <c r="AD29" s="517"/>
      <c r="AE29" s="517"/>
      <c r="AF29" s="517"/>
      <c r="AG29" s="517"/>
      <c r="AH29" s="517"/>
      <c r="AI29" s="517"/>
      <c r="AJ29" s="517"/>
      <c r="AK29" s="517"/>
      <c r="AL29" s="517"/>
      <c r="AM29" s="517"/>
      <c r="AN29" s="517"/>
      <c r="AO29" s="517"/>
      <c r="AP29" s="517"/>
      <c r="AQ29" s="517"/>
      <c r="AR29" s="517"/>
      <c r="AS29" s="517"/>
      <c r="AT29" s="517"/>
      <c r="AU29" s="517"/>
      <c r="AV29" s="517"/>
      <c r="AW29" s="517"/>
      <c r="AX29" s="517"/>
      <c r="AY29" s="517"/>
      <c r="AZ29" s="208"/>
      <c r="BA29" s="1710" t="s">
        <v>57</v>
      </c>
      <c r="BB29" s="150" t="s">
        <v>49</v>
      </c>
      <c r="BC29" s="1002" t="s">
        <v>35</v>
      </c>
      <c r="BD29" s="1021" t="s">
        <v>35</v>
      </c>
      <c r="BE29" s="1021" t="s">
        <v>35</v>
      </c>
      <c r="BF29" s="1021" t="s">
        <v>35</v>
      </c>
      <c r="BG29" s="1041" t="s">
        <v>35</v>
      </c>
      <c r="BH29" s="1061" t="s">
        <v>35</v>
      </c>
      <c r="BI29" s="1021" t="s">
        <v>35</v>
      </c>
      <c r="BJ29" s="1021" t="s">
        <v>35</v>
      </c>
      <c r="BK29" s="1021" t="s">
        <v>35</v>
      </c>
      <c r="BL29" s="1041" t="s">
        <v>35</v>
      </c>
      <c r="BM29" s="1061" t="s">
        <v>35</v>
      </c>
      <c r="BN29" s="1021" t="s">
        <v>35</v>
      </c>
      <c r="BO29" s="1021" t="s">
        <v>35</v>
      </c>
      <c r="BP29" s="1021" t="s">
        <v>35</v>
      </c>
      <c r="BQ29" s="1041" t="s">
        <v>35</v>
      </c>
      <c r="BR29" s="1061" t="s">
        <v>35</v>
      </c>
      <c r="BS29" s="1021" t="s">
        <v>35</v>
      </c>
      <c r="BT29" s="1021" t="s">
        <v>35</v>
      </c>
      <c r="BU29" s="1021" t="s">
        <v>35</v>
      </c>
      <c r="BV29" s="1021" t="s">
        <v>35</v>
      </c>
      <c r="BW29" s="1021" t="s">
        <v>35</v>
      </c>
      <c r="BX29" s="1381" t="s">
        <v>35</v>
      </c>
      <c r="BY29" s="1419"/>
      <c r="BZ29" s="1419"/>
      <c r="CA29" s="1419"/>
      <c r="CB29" s="1419"/>
      <c r="CC29" s="1419"/>
      <c r="CD29" s="1419"/>
      <c r="CE29" s="1419"/>
      <c r="CF29" s="1419"/>
      <c r="CG29" s="1419"/>
      <c r="CH29" s="1419"/>
      <c r="CI29" s="1419"/>
      <c r="CJ29" s="1419"/>
      <c r="CK29" s="1419"/>
      <c r="CL29" s="1419"/>
      <c r="CM29" s="1419"/>
      <c r="CN29" s="1419"/>
      <c r="CO29" s="1419"/>
      <c r="CP29" s="1419"/>
      <c r="CQ29" s="1419"/>
      <c r="CR29" s="1419"/>
      <c r="CS29" s="1419"/>
      <c r="CT29" s="1419"/>
      <c r="CU29" s="1419"/>
      <c r="CV29" s="1419"/>
      <c r="CW29" s="1419"/>
      <c r="CX29" s="1419"/>
      <c r="CY29" s="1419"/>
      <c r="CZ29" s="1419"/>
    </row>
    <row r="30" s="369" customFormat="true" ht="15" customHeight="true" x14ac:dyDescent="0.2">
      <c r="A30" s="1668"/>
      <c r="B30" s="934" t="s">
        <v>48</v>
      </c>
      <c r="C30" s="751">
        <v>47.358309055936424</v>
      </c>
      <c r="D30" s="752">
        <v>12.278627142121236</v>
      </c>
      <c r="E30" s="752">
        <v>1.691016880398805</v>
      </c>
      <c r="F30" s="752">
        <v>0.62607436183739185</v>
      </c>
      <c r="G30" s="753">
        <v>0.92770032468638564</v>
      </c>
      <c r="H30" s="754">
        <v>13.670050269116862</v>
      </c>
      <c r="I30" s="752">
        <v>0.61557240267109703</v>
      </c>
      <c r="J30" s="752">
        <v>0.13840962485853317</v>
      </c>
      <c r="K30" s="752">
        <v>0.15604883138169426</v>
      </c>
      <c r="L30" s="755">
        <v>0.17006094709812547</v>
      </c>
      <c r="M30" s="756">
        <v>63.367318734708341</v>
      </c>
      <c r="N30" s="752">
        <v>49.632804526058692</v>
      </c>
      <c r="O30" s="752">
        <v>27.372895861982915</v>
      </c>
      <c r="P30" s="752">
        <v>9.0233312202067548</v>
      </c>
      <c r="Q30" s="753">
        <v>7.4766815098748625</v>
      </c>
      <c r="R30" s="754">
        <v>14.814133909207476</v>
      </c>
      <c r="S30" s="752">
        <v>9.0383330883428901</v>
      </c>
      <c r="T30" s="752">
        <v>21.275473419103999</v>
      </c>
      <c r="U30" s="752">
        <v>17.823977996288196</v>
      </c>
      <c r="V30" s="752">
        <v>0</v>
      </c>
      <c r="W30" s="752">
        <v>7.6260859386597009</v>
      </c>
      <c r="X30" s="1337">
        <v>18.99956589308654</v>
      </c>
      <c r="Y30" s="517"/>
      <c r="Z30" s="517"/>
      <c r="AA30" s="517"/>
      <c r="AB30" s="517"/>
      <c r="AC30" s="517"/>
      <c r="AD30" s="517"/>
      <c r="AE30" s="517"/>
      <c r="AF30" s="517"/>
      <c r="AG30" s="517"/>
      <c r="AH30" s="517"/>
      <c r="AI30" s="517"/>
      <c r="AJ30" s="517"/>
      <c r="AK30" s="517"/>
      <c r="AL30" s="517"/>
      <c r="AM30" s="517"/>
      <c r="AN30" s="517"/>
      <c r="AO30" s="517"/>
      <c r="AP30" s="517"/>
      <c r="AQ30" s="517"/>
      <c r="AR30" s="517"/>
      <c r="AS30" s="517"/>
      <c r="AT30" s="517"/>
      <c r="AU30" s="517"/>
      <c r="AV30" s="517"/>
      <c r="AW30" s="517"/>
      <c r="AX30" s="517"/>
      <c r="AY30" s="517"/>
      <c r="AZ30" s="208"/>
      <c r="BA30" s="1694"/>
      <c r="BB30" s="151" t="s">
        <v>48</v>
      </c>
      <c r="BC30" s="1003" t="s">
        <v>35</v>
      </c>
      <c r="BD30" s="1022" t="s">
        <v>35</v>
      </c>
      <c r="BE30" s="1022" t="s">
        <v>35</v>
      </c>
      <c r="BF30" s="1022" t="s">
        <v>35</v>
      </c>
      <c r="BG30" s="1042" t="s">
        <v>35</v>
      </c>
      <c r="BH30" s="1062" t="s">
        <v>35</v>
      </c>
      <c r="BI30" s="1022" t="s">
        <v>35</v>
      </c>
      <c r="BJ30" s="1022" t="s">
        <v>35</v>
      </c>
      <c r="BK30" s="1022" t="s">
        <v>35</v>
      </c>
      <c r="BL30" s="1042" t="s">
        <v>35</v>
      </c>
      <c r="BM30" s="1062" t="s">
        <v>35</v>
      </c>
      <c r="BN30" s="1022" t="s">
        <v>35</v>
      </c>
      <c r="BO30" s="1022" t="s">
        <v>35</v>
      </c>
      <c r="BP30" s="1022" t="s">
        <v>35</v>
      </c>
      <c r="BQ30" s="1042" t="s">
        <v>35</v>
      </c>
      <c r="BR30" s="1062" t="s">
        <v>35</v>
      </c>
      <c r="BS30" s="1022" t="s">
        <v>35</v>
      </c>
      <c r="BT30" s="1022" t="s">
        <v>35</v>
      </c>
      <c r="BU30" s="1022" t="s">
        <v>35</v>
      </c>
      <c r="BV30" s="1022" t="s">
        <v>35</v>
      </c>
      <c r="BW30" s="1022" t="s">
        <v>35</v>
      </c>
      <c r="BX30" s="1382" t="s">
        <v>35</v>
      </c>
      <c r="BY30" s="1420"/>
      <c r="BZ30" s="1420"/>
      <c r="CA30" s="1420"/>
      <c r="CB30" s="1420"/>
      <c r="CC30" s="1420"/>
      <c r="CD30" s="1420"/>
      <c r="CE30" s="1420"/>
      <c r="CF30" s="1420"/>
      <c r="CG30" s="1420"/>
      <c r="CH30" s="1420"/>
      <c r="CI30" s="1420"/>
      <c r="CJ30" s="1420"/>
      <c r="CK30" s="1420"/>
      <c r="CL30" s="1420"/>
      <c r="CM30" s="1420"/>
      <c r="CN30" s="1420"/>
      <c r="CO30" s="1420"/>
      <c r="CP30" s="1420"/>
      <c r="CQ30" s="1420"/>
      <c r="CR30" s="1420"/>
      <c r="CS30" s="1420"/>
      <c r="CT30" s="1420"/>
      <c r="CU30" s="1420"/>
      <c r="CV30" s="1420"/>
      <c r="CW30" s="1420"/>
      <c r="CX30" s="1420"/>
      <c r="CY30" s="1420"/>
      <c r="CZ30" s="1420"/>
    </row>
    <row r="31" s="130" customFormat="true" ht="15" customHeight="true" x14ac:dyDescent="0.2">
      <c r="A31" s="1695" t="s">
        <v>103</v>
      </c>
      <c r="B31" s="241" t="s">
        <v>49</v>
      </c>
      <c r="C31" s="759">
        <v>35.489863333295759</v>
      </c>
      <c r="D31" s="760">
        <v>81.500927020591263</v>
      </c>
      <c r="E31" s="760">
        <v>98.108364233068869</v>
      </c>
      <c r="F31" s="760">
        <v>99.332738951918913</v>
      </c>
      <c r="G31" s="761">
        <v>98.897798569977112</v>
      </c>
      <c r="H31" s="762">
        <v>69.147847420155273</v>
      </c>
      <c r="I31" s="760">
        <v>99.214166415724819</v>
      </c>
      <c r="J31" s="760">
        <v>99.861590375141461</v>
      </c>
      <c r="K31" s="760">
        <v>99.697115503174018</v>
      </c>
      <c r="L31" s="763">
        <v>99.651183490219381</v>
      </c>
      <c r="M31" s="764">
        <v>21.289029784195211</v>
      </c>
      <c r="N31" s="760">
        <v>39.754883065718978</v>
      </c>
      <c r="O31" s="760">
        <v>64.738783640714146</v>
      </c>
      <c r="P31" s="760">
        <v>89.248753431575238</v>
      </c>
      <c r="Q31" s="761">
        <v>92.393350028167404</v>
      </c>
      <c r="R31" s="762">
        <v>83.121702886335797</v>
      </c>
      <c r="S31" s="760">
        <v>85.827261789947784</v>
      </c>
      <c r="T31" s="760">
        <v>77.627966695569995</v>
      </c>
      <c r="U31" s="760">
        <v>76.777268051741174</v>
      </c>
      <c r="V31" s="760">
        <v>99.358083354202947</v>
      </c>
      <c r="W31" s="760">
        <v>80.364232104738463</v>
      </c>
      <c r="X31" s="1338">
        <v>72.821374500119447</v>
      </c>
      <c r="Y31" s="517"/>
      <c r="Z31" s="517"/>
      <c r="AA31" s="517"/>
      <c r="AB31" s="517"/>
      <c r="AC31" s="517"/>
      <c r="AD31" s="517"/>
      <c r="AE31" s="517"/>
      <c r="AF31" s="517"/>
      <c r="AG31" s="517"/>
      <c r="AH31" s="517"/>
      <c r="AI31" s="517"/>
      <c r="AJ31" s="517"/>
      <c r="AK31" s="517"/>
      <c r="AL31" s="517"/>
      <c r="AM31" s="517"/>
      <c r="AN31" s="517"/>
      <c r="AO31" s="517"/>
      <c r="AP31" s="517"/>
      <c r="AQ31" s="517"/>
      <c r="AR31" s="517"/>
      <c r="AS31" s="517"/>
      <c r="AT31" s="517"/>
      <c r="AU31" s="517"/>
      <c r="AV31" s="517"/>
      <c r="AW31" s="517"/>
      <c r="AX31" s="517"/>
      <c r="AY31" s="517"/>
      <c r="AZ31" s="208"/>
      <c r="BA31" s="1694" t="s">
        <v>103</v>
      </c>
      <c r="BB31" s="151" t="s">
        <v>49</v>
      </c>
      <c r="BC31" s="1003" t="s">
        <v>35</v>
      </c>
      <c r="BD31" s="1022" t="s">
        <v>35</v>
      </c>
      <c r="BE31" s="1022" t="s">
        <v>35</v>
      </c>
      <c r="BF31" s="1022" t="s">
        <v>35</v>
      </c>
      <c r="BG31" s="1042" t="s">
        <v>35</v>
      </c>
      <c r="BH31" s="1062" t="s">
        <v>35</v>
      </c>
      <c r="BI31" s="1022" t="s">
        <v>35</v>
      </c>
      <c r="BJ31" s="1022" t="s">
        <v>35</v>
      </c>
      <c r="BK31" s="1022" t="s">
        <v>35</v>
      </c>
      <c r="BL31" s="1042" t="s">
        <v>35</v>
      </c>
      <c r="BM31" s="1062" t="s">
        <v>35</v>
      </c>
      <c r="BN31" s="1022" t="s">
        <v>35</v>
      </c>
      <c r="BO31" s="1022" t="s">
        <v>35</v>
      </c>
      <c r="BP31" s="1022" t="s">
        <v>35</v>
      </c>
      <c r="BQ31" s="1042" t="s">
        <v>35</v>
      </c>
      <c r="BR31" s="1062" t="s">
        <v>35</v>
      </c>
      <c r="BS31" s="1022" t="s">
        <v>35</v>
      </c>
      <c r="BT31" s="1022" t="s">
        <v>35</v>
      </c>
      <c r="BU31" s="1022" t="s">
        <v>35</v>
      </c>
      <c r="BV31" s="1022" t="s">
        <v>35</v>
      </c>
      <c r="BW31" s="1022" t="s">
        <v>35</v>
      </c>
      <c r="BX31" s="1382" t="s">
        <v>35</v>
      </c>
      <c r="BY31" s="1420"/>
      <c r="BZ31" s="1420"/>
      <c r="CA31" s="1420"/>
      <c r="CB31" s="1420"/>
      <c r="CC31" s="1420"/>
      <c r="CD31" s="1420"/>
      <c r="CE31" s="1420"/>
      <c r="CF31" s="1420"/>
      <c r="CG31" s="1420"/>
      <c r="CH31" s="1420"/>
      <c r="CI31" s="1420"/>
      <c r="CJ31" s="1420"/>
      <c r="CK31" s="1420"/>
      <c r="CL31" s="1420"/>
      <c r="CM31" s="1420"/>
      <c r="CN31" s="1420"/>
      <c r="CO31" s="1420"/>
      <c r="CP31" s="1420"/>
      <c r="CQ31" s="1420"/>
      <c r="CR31" s="1420"/>
      <c r="CS31" s="1420"/>
      <c r="CT31" s="1420"/>
      <c r="CU31" s="1420"/>
      <c r="CV31" s="1420"/>
      <c r="CW31" s="1420"/>
      <c r="CX31" s="1420"/>
      <c r="CY31" s="1420"/>
      <c r="CZ31" s="1420"/>
    </row>
    <row r="32" s="130" customFormat="true" ht="15" customHeight="true" x14ac:dyDescent="0.2">
      <c r="A32" s="1695"/>
      <c r="B32" s="241" t="s">
        <v>48</v>
      </c>
      <c r="C32" s="751">
        <v>64.510136666704014</v>
      </c>
      <c r="D32" s="752">
        <v>18.499072979408769</v>
      </c>
      <c r="E32" s="752">
        <v>1.8916357669311479</v>
      </c>
      <c r="F32" s="752">
        <v>0.66726104808107567</v>
      </c>
      <c r="G32" s="753">
        <v>1.1022014300229019</v>
      </c>
      <c r="H32" s="754">
        <v>30.852152579844617</v>
      </c>
      <c r="I32" s="752">
        <v>0.78583358427515271</v>
      </c>
      <c r="J32" s="752">
        <v>0.13840962485853317</v>
      </c>
      <c r="K32" s="752">
        <v>0.30288449682597823</v>
      </c>
      <c r="L32" s="755">
        <v>0.34881650978058643</v>
      </c>
      <c r="M32" s="756">
        <v>78.710970215805034</v>
      </c>
      <c r="N32" s="752">
        <v>60.245116934280951</v>
      </c>
      <c r="O32" s="752">
        <v>35.26121635928591</v>
      </c>
      <c r="P32" s="752">
        <v>10.751246568424671</v>
      </c>
      <c r="Q32" s="753">
        <v>7.6066499718325904</v>
      </c>
      <c r="R32" s="754">
        <v>16.878297113664214</v>
      </c>
      <c r="S32" s="752">
        <v>14.172738210052183</v>
      </c>
      <c r="T32" s="752">
        <v>22.372033304430268</v>
      </c>
      <c r="U32" s="752">
        <v>23.222731948258605</v>
      </c>
      <c r="V32" s="752">
        <v>0.64191664579707441</v>
      </c>
      <c r="W32" s="752">
        <v>19.635767895261701</v>
      </c>
      <c r="X32" s="1337">
        <v>27.178625499880383</v>
      </c>
      <c r="Y32" s="517"/>
      <c r="Z32" s="517"/>
      <c r="AA32" s="517"/>
      <c r="AB32" s="517"/>
      <c r="AC32" s="517"/>
      <c r="AD32" s="517"/>
      <c r="AE32" s="517"/>
      <c r="AF32" s="517"/>
      <c r="AG32" s="517"/>
      <c r="AH32" s="517"/>
      <c r="AI32" s="517"/>
      <c r="AJ32" s="517"/>
      <c r="AK32" s="517"/>
      <c r="AL32" s="517"/>
      <c r="AM32" s="517"/>
      <c r="AN32" s="517"/>
      <c r="AO32" s="517"/>
      <c r="AP32" s="517"/>
      <c r="AQ32" s="517"/>
      <c r="AR32" s="517"/>
      <c r="AS32" s="517"/>
      <c r="AT32" s="517"/>
      <c r="AU32" s="517"/>
      <c r="AV32" s="517"/>
      <c r="AW32" s="517"/>
      <c r="AX32" s="517"/>
      <c r="AY32" s="517"/>
      <c r="AZ32" s="208"/>
      <c r="BA32" s="1694"/>
      <c r="BB32" s="151" t="s">
        <v>48</v>
      </c>
      <c r="BC32" s="1003" t="s">
        <v>35</v>
      </c>
      <c r="BD32" s="1022" t="s">
        <v>35</v>
      </c>
      <c r="BE32" s="1022" t="s">
        <v>35</v>
      </c>
      <c r="BF32" s="1022" t="s">
        <v>35</v>
      </c>
      <c r="BG32" s="1042" t="s">
        <v>35</v>
      </c>
      <c r="BH32" s="1062" t="s">
        <v>35</v>
      </c>
      <c r="BI32" s="1022" t="s">
        <v>35</v>
      </c>
      <c r="BJ32" s="1022" t="s">
        <v>35</v>
      </c>
      <c r="BK32" s="1022" t="s">
        <v>35</v>
      </c>
      <c r="BL32" s="1042" t="s">
        <v>35</v>
      </c>
      <c r="BM32" s="1062" t="s">
        <v>35</v>
      </c>
      <c r="BN32" s="1022" t="s">
        <v>35</v>
      </c>
      <c r="BO32" s="1022" t="s">
        <v>35</v>
      </c>
      <c r="BP32" s="1022" t="s">
        <v>35</v>
      </c>
      <c r="BQ32" s="1042" t="s">
        <v>35</v>
      </c>
      <c r="BR32" s="1062" t="s">
        <v>35</v>
      </c>
      <c r="BS32" s="1022" t="s">
        <v>35</v>
      </c>
      <c r="BT32" s="1022" t="s">
        <v>35</v>
      </c>
      <c r="BU32" s="1022" t="s">
        <v>35</v>
      </c>
      <c r="BV32" s="1022" t="s">
        <v>35</v>
      </c>
      <c r="BW32" s="1022" t="s">
        <v>35</v>
      </c>
      <c r="BX32" s="1382" t="s">
        <v>35</v>
      </c>
      <c r="BY32" s="1420"/>
      <c r="BZ32" s="1420"/>
      <c r="CA32" s="1420"/>
      <c r="CB32" s="1420"/>
      <c r="CC32" s="1420"/>
      <c r="CD32" s="1420"/>
      <c r="CE32" s="1420"/>
      <c r="CF32" s="1420"/>
      <c r="CG32" s="1420"/>
      <c r="CH32" s="1420"/>
      <c r="CI32" s="1420"/>
      <c r="CJ32" s="1420"/>
      <c r="CK32" s="1420"/>
      <c r="CL32" s="1420"/>
      <c r="CM32" s="1420"/>
      <c r="CN32" s="1420"/>
      <c r="CO32" s="1420"/>
      <c r="CP32" s="1420"/>
      <c r="CQ32" s="1420"/>
      <c r="CR32" s="1420"/>
      <c r="CS32" s="1420"/>
      <c r="CT32" s="1420"/>
      <c r="CU32" s="1420"/>
      <c r="CV32" s="1420"/>
      <c r="CW32" s="1420"/>
      <c r="CX32" s="1420"/>
      <c r="CY32" s="1420"/>
      <c r="CZ32" s="1420"/>
    </row>
    <row r="33" s="130" customFormat="true" ht="15" customHeight="true" x14ac:dyDescent="0.2">
      <c r="A33" s="1695" t="s">
        <v>104</v>
      </c>
      <c r="B33" s="241" t="s">
        <v>49</v>
      </c>
      <c r="C33" s="961" t="s">
        <v>35</v>
      </c>
      <c r="D33" s="968" t="s">
        <v>35</v>
      </c>
      <c r="E33" s="968" t="s">
        <v>35</v>
      </c>
      <c r="F33" s="968" t="s">
        <v>35</v>
      </c>
      <c r="G33" s="975" t="s">
        <v>35</v>
      </c>
      <c r="H33" s="982" t="s">
        <v>35</v>
      </c>
      <c r="I33" s="968" t="s">
        <v>35</v>
      </c>
      <c r="J33" s="968" t="s">
        <v>35</v>
      </c>
      <c r="K33" s="968" t="s">
        <v>35</v>
      </c>
      <c r="L33" s="989" t="s">
        <v>35</v>
      </c>
      <c r="M33" s="996" t="s">
        <v>35</v>
      </c>
      <c r="N33" s="968" t="s">
        <v>35</v>
      </c>
      <c r="O33" s="968" t="s">
        <v>35</v>
      </c>
      <c r="P33" s="968" t="s">
        <v>35</v>
      </c>
      <c r="Q33" s="975" t="s">
        <v>35</v>
      </c>
      <c r="R33" s="982" t="s">
        <v>35</v>
      </c>
      <c r="S33" s="968" t="s">
        <v>35</v>
      </c>
      <c r="T33" s="968" t="s">
        <v>35</v>
      </c>
      <c r="U33" s="968" t="s">
        <v>35</v>
      </c>
      <c r="V33" s="968" t="s">
        <v>35</v>
      </c>
      <c r="W33" s="968" t="s">
        <v>35</v>
      </c>
      <c r="X33" s="1339" t="s">
        <v>35</v>
      </c>
      <c r="Y33" s="1371"/>
      <c r="Z33" s="1371"/>
      <c r="AA33" s="1371"/>
      <c r="AB33" s="1371"/>
      <c r="AC33" s="1371"/>
      <c r="AD33" s="1371"/>
      <c r="AE33" s="1371"/>
      <c r="AF33" s="1371"/>
      <c r="AG33" s="1371"/>
      <c r="AH33" s="1371"/>
      <c r="AI33" s="1371"/>
      <c r="AJ33" s="1371"/>
      <c r="AK33" s="1371"/>
      <c r="AL33" s="1371"/>
      <c r="AM33" s="1371"/>
      <c r="AN33" s="1371"/>
      <c r="AO33" s="1371"/>
      <c r="AP33" s="1371"/>
      <c r="AQ33" s="1371"/>
      <c r="AR33" s="1371"/>
      <c r="AS33" s="1371"/>
      <c r="AT33" s="1371"/>
      <c r="AU33" s="1371"/>
      <c r="AV33" s="1371"/>
      <c r="AW33" s="1371"/>
      <c r="AX33" s="1371"/>
      <c r="AY33" s="1371"/>
      <c r="AZ33" s="207"/>
      <c r="BA33" s="1694" t="s">
        <v>104</v>
      </c>
      <c r="BB33" s="151" t="s">
        <v>49</v>
      </c>
      <c r="BC33" s="1003" t="s">
        <v>35</v>
      </c>
      <c r="BD33" s="1022" t="s">
        <v>35</v>
      </c>
      <c r="BE33" s="1022" t="s">
        <v>35</v>
      </c>
      <c r="BF33" s="1022" t="s">
        <v>35</v>
      </c>
      <c r="BG33" s="1042" t="s">
        <v>35</v>
      </c>
      <c r="BH33" s="1062" t="s">
        <v>35</v>
      </c>
      <c r="BI33" s="1022" t="s">
        <v>35</v>
      </c>
      <c r="BJ33" s="1022" t="s">
        <v>35</v>
      </c>
      <c r="BK33" s="1022" t="s">
        <v>35</v>
      </c>
      <c r="BL33" s="1042" t="s">
        <v>35</v>
      </c>
      <c r="BM33" s="1062" t="s">
        <v>35</v>
      </c>
      <c r="BN33" s="1022" t="s">
        <v>35</v>
      </c>
      <c r="BO33" s="1022" t="s">
        <v>35</v>
      </c>
      <c r="BP33" s="1022" t="s">
        <v>35</v>
      </c>
      <c r="BQ33" s="1042" t="s">
        <v>35</v>
      </c>
      <c r="BR33" s="1062" t="s">
        <v>35</v>
      </c>
      <c r="BS33" s="1022" t="s">
        <v>35</v>
      </c>
      <c r="BT33" s="1022" t="s">
        <v>35</v>
      </c>
      <c r="BU33" s="1022" t="s">
        <v>35</v>
      </c>
      <c r="BV33" s="1022" t="s">
        <v>35</v>
      </c>
      <c r="BW33" s="1022" t="s">
        <v>35</v>
      </c>
      <c r="BX33" s="1382" t="s">
        <v>35</v>
      </c>
      <c r="BY33" s="1420"/>
      <c r="BZ33" s="1420"/>
      <c r="CA33" s="1420"/>
      <c r="CB33" s="1420"/>
      <c r="CC33" s="1420"/>
      <c r="CD33" s="1420"/>
      <c r="CE33" s="1420"/>
      <c r="CF33" s="1420"/>
      <c r="CG33" s="1420"/>
      <c r="CH33" s="1420"/>
      <c r="CI33" s="1420"/>
      <c r="CJ33" s="1420"/>
      <c r="CK33" s="1420"/>
      <c r="CL33" s="1420"/>
      <c r="CM33" s="1420"/>
      <c r="CN33" s="1420"/>
      <c r="CO33" s="1420"/>
      <c r="CP33" s="1420"/>
      <c r="CQ33" s="1420"/>
      <c r="CR33" s="1420"/>
      <c r="CS33" s="1420"/>
      <c r="CT33" s="1420"/>
      <c r="CU33" s="1420"/>
      <c r="CV33" s="1420"/>
      <c r="CW33" s="1420"/>
      <c r="CX33" s="1420"/>
      <c r="CY33" s="1420"/>
      <c r="CZ33" s="1420"/>
    </row>
    <row r="34" s="130" customFormat="true" ht="15" customHeight="true" x14ac:dyDescent="0.2">
      <c r="A34" s="1695"/>
      <c r="B34" s="241" t="s">
        <v>48</v>
      </c>
      <c r="C34" s="961" t="s">
        <v>35</v>
      </c>
      <c r="D34" s="968" t="s">
        <v>35</v>
      </c>
      <c r="E34" s="968" t="s">
        <v>35</v>
      </c>
      <c r="F34" s="968" t="s">
        <v>35</v>
      </c>
      <c r="G34" s="975" t="s">
        <v>35</v>
      </c>
      <c r="H34" s="982" t="s">
        <v>35</v>
      </c>
      <c r="I34" s="968" t="s">
        <v>35</v>
      </c>
      <c r="J34" s="968" t="s">
        <v>35</v>
      </c>
      <c r="K34" s="968" t="s">
        <v>35</v>
      </c>
      <c r="L34" s="989" t="s">
        <v>35</v>
      </c>
      <c r="M34" s="996" t="s">
        <v>35</v>
      </c>
      <c r="N34" s="968" t="s">
        <v>35</v>
      </c>
      <c r="O34" s="968" t="s">
        <v>35</v>
      </c>
      <c r="P34" s="968" t="s">
        <v>35</v>
      </c>
      <c r="Q34" s="975" t="s">
        <v>35</v>
      </c>
      <c r="R34" s="982" t="s">
        <v>35</v>
      </c>
      <c r="S34" s="968" t="s">
        <v>35</v>
      </c>
      <c r="T34" s="968" t="s">
        <v>35</v>
      </c>
      <c r="U34" s="968" t="s">
        <v>35</v>
      </c>
      <c r="V34" s="968" t="s">
        <v>35</v>
      </c>
      <c r="W34" s="968" t="s">
        <v>35</v>
      </c>
      <c r="X34" s="1339" t="s">
        <v>35</v>
      </c>
      <c r="Y34" s="1371"/>
      <c r="Z34" s="1371"/>
      <c r="AA34" s="1371"/>
      <c r="AB34" s="1371"/>
      <c r="AC34" s="1371"/>
      <c r="AD34" s="1371"/>
      <c r="AE34" s="1371"/>
      <c r="AF34" s="1371"/>
      <c r="AG34" s="1371"/>
      <c r="AH34" s="1371"/>
      <c r="AI34" s="1371"/>
      <c r="AJ34" s="1371"/>
      <c r="AK34" s="1371"/>
      <c r="AL34" s="1371"/>
      <c r="AM34" s="1371"/>
      <c r="AN34" s="1371"/>
      <c r="AO34" s="1371"/>
      <c r="AP34" s="1371"/>
      <c r="AQ34" s="1371"/>
      <c r="AR34" s="1371"/>
      <c r="AS34" s="1371"/>
      <c r="AT34" s="1371"/>
      <c r="AU34" s="1371"/>
      <c r="AV34" s="1371"/>
      <c r="AW34" s="1371"/>
      <c r="AX34" s="1371"/>
      <c r="AY34" s="1371"/>
      <c r="AZ34" s="207"/>
      <c r="BA34" s="1694"/>
      <c r="BB34" s="151" t="s">
        <v>48</v>
      </c>
      <c r="BC34" s="1003" t="s">
        <v>35</v>
      </c>
      <c r="BD34" s="1022" t="s">
        <v>35</v>
      </c>
      <c r="BE34" s="1022" t="s">
        <v>35</v>
      </c>
      <c r="BF34" s="1022" t="s">
        <v>35</v>
      </c>
      <c r="BG34" s="1042" t="s">
        <v>35</v>
      </c>
      <c r="BH34" s="1062" t="s">
        <v>35</v>
      </c>
      <c r="BI34" s="1022" t="s">
        <v>35</v>
      </c>
      <c r="BJ34" s="1022" t="s">
        <v>35</v>
      </c>
      <c r="BK34" s="1022" t="s">
        <v>35</v>
      </c>
      <c r="BL34" s="1042" t="s">
        <v>35</v>
      </c>
      <c r="BM34" s="1062" t="s">
        <v>35</v>
      </c>
      <c r="BN34" s="1022" t="s">
        <v>35</v>
      </c>
      <c r="BO34" s="1022" t="s">
        <v>35</v>
      </c>
      <c r="BP34" s="1022" t="s">
        <v>35</v>
      </c>
      <c r="BQ34" s="1042" t="s">
        <v>35</v>
      </c>
      <c r="BR34" s="1062" t="s">
        <v>35</v>
      </c>
      <c r="BS34" s="1022" t="s">
        <v>35</v>
      </c>
      <c r="BT34" s="1022" t="s">
        <v>35</v>
      </c>
      <c r="BU34" s="1022" t="s">
        <v>35</v>
      </c>
      <c r="BV34" s="1022" t="s">
        <v>35</v>
      </c>
      <c r="BW34" s="1022" t="s">
        <v>35</v>
      </c>
      <c r="BX34" s="1382" t="s">
        <v>35</v>
      </c>
      <c r="BY34" s="1420"/>
      <c r="BZ34" s="1420"/>
      <c r="CA34" s="1420"/>
      <c r="CB34" s="1420"/>
      <c r="CC34" s="1420"/>
      <c r="CD34" s="1420"/>
      <c r="CE34" s="1420"/>
      <c r="CF34" s="1420"/>
      <c r="CG34" s="1420"/>
      <c r="CH34" s="1420"/>
      <c r="CI34" s="1420"/>
      <c r="CJ34" s="1420"/>
      <c r="CK34" s="1420"/>
      <c r="CL34" s="1420"/>
      <c r="CM34" s="1420"/>
      <c r="CN34" s="1420"/>
      <c r="CO34" s="1420"/>
      <c r="CP34" s="1420"/>
      <c r="CQ34" s="1420"/>
      <c r="CR34" s="1420"/>
      <c r="CS34" s="1420"/>
      <c r="CT34" s="1420"/>
      <c r="CU34" s="1420"/>
      <c r="CV34" s="1420"/>
      <c r="CW34" s="1420"/>
      <c r="CX34" s="1420"/>
      <c r="CY34" s="1420"/>
      <c r="CZ34" s="1420"/>
    </row>
    <row r="35" s="369" customFormat="true" ht="15" customHeight="true" x14ac:dyDescent="0.2">
      <c r="A35" s="1668" t="s">
        <v>55</v>
      </c>
      <c r="B35" s="934" t="s">
        <v>49</v>
      </c>
      <c r="C35" s="751">
        <v>35.489863333295759</v>
      </c>
      <c r="D35" s="752">
        <v>81.500927020591263</v>
      </c>
      <c r="E35" s="752">
        <v>98.108364233068869</v>
      </c>
      <c r="F35" s="752">
        <v>99.332738951918913</v>
      </c>
      <c r="G35" s="753">
        <v>98.897798569977112</v>
      </c>
      <c r="H35" s="754">
        <v>69.147847420155273</v>
      </c>
      <c r="I35" s="752">
        <v>99.214166415724819</v>
      </c>
      <c r="J35" s="752">
        <v>99.861590375141461</v>
      </c>
      <c r="K35" s="752">
        <v>99.697115503174018</v>
      </c>
      <c r="L35" s="755">
        <v>99.651183490219381</v>
      </c>
      <c r="M35" s="756">
        <v>21.289029784195211</v>
      </c>
      <c r="N35" s="752">
        <v>39.754883065718978</v>
      </c>
      <c r="O35" s="752">
        <v>64.738783640714146</v>
      </c>
      <c r="P35" s="752">
        <v>89.248753431575238</v>
      </c>
      <c r="Q35" s="753">
        <v>92.393350028167404</v>
      </c>
      <c r="R35" s="754">
        <v>83.121702886335797</v>
      </c>
      <c r="S35" s="752">
        <v>85.827261789947784</v>
      </c>
      <c r="T35" s="752">
        <v>77.627966695569995</v>
      </c>
      <c r="U35" s="752">
        <v>76.777268051741174</v>
      </c>
      <c r="V35" s="752">
        <v>99.358083354202947</v>
      </c>
      <c r="W35" s="752">
        <v>80.364232104738463</v>
      </c>
      <c r="X35" s="1337">
        <v>72.821374500119447</v>
      </c>
      <c r="Y35" s="517"/>
      <c r="Z35" s="517"/>
      <c r="AA35" s="517"/>
      <c r="AB35" s="517"/>
      <c r="AC35" s="517"/>
      <c r="AD35" s="517"/>
      <c r="AE35" s="517"/>
      <c r="AF35" s="517"/>
      <c r="AG35" s="517"/>
      <c r="AH35" s="517"/>
      <c r="AI35" s="517"/>
      <c r="AJ35" s="517"/>
      <c r="AK35" s="517"/>
      <c r="AL35" s="517"/>
      <c r="AM35" s="517"/>
      <c r="AN35" s="517"/>
      <c r="AO35" s="517"/>
      <c r="AP35" s="517"/>
      <c r="AQ35" s="517"/>
      <c r="AR35" s="517"/>
      <c r="AS35" s="517"/>
      <c r="AT35" s="517"/>
      <c r="AU35" s="517"/>
      <c r="AV35" s="517"/>
      <c r="AW35" s="517"/>
      <c r="AX35" s="517"/>
      <c r="AY35" s="517"/>
      <c r="AZ35" s="208"/>
      <c r="BA35" s="1694" t="s">
        <v>55</v>
      </c>
      <c r="BB35" s="151" t="s">
        <v>49</v>
      </c>
      <c r="BC35" s="1003" t="s">
        <v>35</v>
      </c>
      <c r="BD35" s="1022" t="s">
        <v>35</v>
      </c>
      <c r="BE35" s="1022" t="s">
        <v>35</v>
      </c>
      <c r="BF35" s="1022" t="s">
        <v>35</v>
      </c>
      <c r="BG35" s="1042" t="s">
        <v>35</v>
      </c>
      <c r="BH35" s="1062" t="s">
        <v>35</v>
      </c>
      <c r="BI35" s="1022" t="s">
        <v>35</v>
      </c>
      <c r="BJ35" s="1022" t="s">
        <v>35</v>
      </c>
      <c r="BK35" s="1022" t="s">
        <v>35</v>
      </c>
      <c r="BL35" s="1042" t="s">
        <v>35</v>
      </c>
      <c r="BM35" s="1062" t="s">
        <v>35</v>
      </c>
      <c r="BN35" s="1022" t="s">
        <v>35</v>
      </c>
      <c r="BO35" s="1022" t="s">
        <v>35</v>
      </c>
      <c r="BP35" s="1022" t="s">
        <v>35</v>
      </c>
      <c r="BQ35" s="1042" t="s">
        <v>35</v>
      </c>
      <c r="BR35" s="1062" t="s">
        <v>35</v>
      </c>
      <c r="BS35" s="1022" t="s">
        <v>35</v>
      </c>
      <c r="BT35" s="1022" t="s">
        <v>35</v>
      </c>
      <c r="BU35" s="1022" t="s">
        <v>35</v>
      </c>
      <c r="BV35" s="1022" t="s">
        <v>35</v>
      </c>
      <c r="BW35" s="1022" t="s">
        <v>35</v>
      </c>
      <c r="BX35" s="1382" t="s">
        <v>35</v>
      </c>
      <c r="BY35" s="1420"/>
      <c r="BZ35" s="1420"/>
      <c r="CA35" s="1420"/>
      <c r="CB35" s="1420"/>
      <c r="CC35" s="1420"/>
      <c r="CD35" s="1420"/>
      <c r="CE35" s="1420"/>
      <c r="CF35" s="1420"/>
      <c r="CG35" s="1420"/>
      <c r="CH35" s="1420"/>
      <c r="CI35" s="1420"/>
      <c r="CJ35" s="1420"/>
      <c r="CK35" s="1420"/>
      <c r="CL35" s="1420"/>
      <c r="CM35" s="1420"/>
      <c r="CN35" s="1420"/>
      <c r="CO35" s="1420"/>
      <c r="CP35" s="1420"/>
      <c r="CQ35" s="1420"/>
      <c r="CR35" s="1420"/>
      <c r="CS35" s="1420"/>
      <c r="CT35" s="1420"/>
      <c r="CU35" s="1420"/>
      <c r="CV35" s="1420"/>
      <c r="CW35" s="1420"/>
      <c r="CX35" s="1420"/>
      <c r="CY35" s="1420"/>
      <c r="CZ35" s="1420"/>
    </row>
    <row r="36" s="369" customFormat="true" ht="15" customHeight="true" x14ac:dyDescent="0.2">
      <c r="A36" s="1668"/>
      <c r="B36" s="934" t="s">
        <v>48</v>
      </c>
      <c r="C36" s="751">
        <v>64.510136666704014</v>
      </c>
      <c r="D36" s="752">
        <v>18.499072979408769</v>
      </c>
      <c r="E36" s="752">
        <v>1.8916357669311479</v>
      </c>
      <c r="F36" s="752">
        <v>0.66726104808107567</v>
      </c>
      <c r="G36" s="753">
        <v>1.1022014300229019</v>
      </c>
      <c r="H36" s="754">
        <v>30.852152579844617</v>
      </c>
      <c r="I36" s="752">
        <v>0.78583358427515271</v>
      </c>
      <c r="J36" s="752">
        <v>0.13840962485853317</v>
      </c>
      <c r="K36" s="752">
        <v>0.30288449682597823</v>
      </c>
      <c r="L36" s="755">
        <v>0.34881650978058643</v>
      </c>
      <c r="M36" s="756">
        <v>78.710970215805034</v>
      </c>
      <c r="N36" s="752">
        <v>60.245116934280951</v>
      </c>
      <c r="O36" s="752">
        <v>35.26121635928591</v>
      </c>
      <c r="P36" s="752">
        <v>10.751246568424671</v>
      </c>
      <c r="Q36" s="753">
        <v>7.6066499718325904</v>
      </c>
      <c r="R36" s="754">
        <v>16.878297113664214</v>
      </c>
      <c r="S36" s="752">
        <v>14.172738210052183</v>
      </c>
      <c r="T36" s="752">
        <v>22.372033304430268</v>
      </c>
      <c r="U36" s="752">
        <v>23.222731948258605</v>
      </c>
      <c r="V36" s="752">
        <v>0.64191664579707441</v>
      </c>
      <c r="W36" s="752">
        <v>19.635767895261701</v>
      </c>
      <c r="X36" s="1337">
        <v>27.178625499880383</v>
      </c>
      <c r="Y36" s="517"/>
      <c r="Z36" s="517"/>
      <c r="AA36" s="517"/>
      <c r="AB36" s="517"/>
      <c r="AC36" s="517"/>
      <c r="AD36" s="517"/>
      <c r="AE36" s="517"/>
      <c r="AF36" s="517"/>
      <c r="AG36" s="517"/>
      <c r="AH36" s="517"/>
      <c r="AI36" s="517"/>
      <c r="AJ36" s="517"/>
      <c r="AK36" s="517"/>
      <c r="AL36" s="517"/>
      <c r="AM36" s="517"/>
      <c r="AN36" s="517"/>
      <c r="AO36" s="517"/>
      <c r="AP36" s="517"/>
      <c r="AQ36" s="517"/>
      <c r="AR36" s="517"/>
      <c r="AS36" s="517"/>
      <c r="AT36" s="517"/>
      <c r="AU36" s="517"/>
      <c r="AV36" s="517"/>
      <c r="AW36" s="517"/>
      <c r="AX36" s="517"/>
      <c r="AY36" s="517"/>
      <c r="AZ36" s="208"/>
      <c r="BA36" s="1694"/>
      <c r="BB36" s="151" t="s">
        <v>48</v>
      </c>
      <c r="BC36" s="1003" t="s">
        <v>35</v>
      </c>
      <c r="BD36" s="1022" t="s">
        <v>35</v>
      </c>
      <c r="BE36" s="1022" t="s">
        <v>35</v>
      </c>
      <c r="BF36" s="1022" t="s">
        <v>35</v>
      </c>
      <c r="BG36" s="1042" t="s">
        <v>35</v>
      </c>
      <c r="BH36" s="1062" t="s">
        <v>35</v>
      </c>
      <c r="BI36" s="1022" t="s">
        <v>35</v>
      </c>
      <c r="BJ36" s="1022" t="s">
        <v>35</v>
      </c>
      <c r="BK36" s="1022" t="s">
        <v>35</v>
      </c>
      <c r="BL36" s="1042" t="s">
        <v>35</v>
      </c>
      <c r="BM36" s="1062" t="s">
        <v>35</v>
      </c>
      <c r="BN36" s="1022" t="s">
        <v>35</v>
      </c>
      <c r="BO36" s="1022" t="s">
        <v>35</v>
      </c>
      <c r="BP36" s="1022" t="s">
        <v>35</v>
      </c>
      <c r="BQ36" s="1042" t="s">
        <v>35</v>
      </c>
      <c r="BR36" s="1062" t="s">
        <v>35</v>
      </c>
      <c r="BS36" s="1022" t="s">
        <v>35</v>
      </c>
      <c r="BT36" s="1022" t="s">
        <v>35</v>
      </c>
      <c r="BU36" s="1022" t="s">
        <v>35</v>
      </c>
      <c r="BV36" s="1022" t="s">
        <v>35</v>
      </c>
      <c r="BW36" s="1022" t="s">
        <v>35</v>
      </c>
      <c r="BX36" s="1382" t="s">
        <v>35</v>
      </c>
      <c r="BY36" s="1420"/>
      <c r="BZ36" s="1420"/>
      <c r="CA36" s="1420"/>
      <c r="CB36" s="1420"/>
      <c r="CC36" s="1420"/>
      <c r="CD36" s="1420"/>
      <c r="CE36" s="1420"/>
      <c r="CF36" s="1420"/>
      <c r="CG36" s="1420"/>
      <c r="CH36" s="1420"/>
      <c r="CI36" s="1420"/>
      <c r="CJ36" s="1420"/>
      <c r="CK36" s="1420"/>
      <c r="CL36" s="1420"/>
      <c r="CM36" s="1420"/>
      <c r="CN36" s="1420"/>
      <c r="CO36" s="1420"/>
      <c r="CP36" s="1420"/>
      <c r="CQ36" s="1420"/>
      <c r="CR36" s="1420"/>
      <c r="CS36" s="1420"/>
      <c r="CT36" s="1420"/>
      <c r="CU36" s="1420"/>
      <c r="CV36" s="1420"/>
      <c r="CW36" s="1420"/>
      <c r="CX36" s="1420"/>
      <c r="CY36" s="1420"/>
      <c r="CZ36" s="1420"/>
    </row>
    <row r="37" s="369" customFormat="true" ht="15" customHeight="true" x14ac:dyDescent="0.2">
      <c r="A37" s="1668" t="s">
        <v>153</v>
      </c>
      <c r="B37" s="934" t="s">
        <v>49</v>
      </c>
      <c r="C37" s="751">
        <v>35.954552827127195</v>
      </c>
      <c r="D37" s="752">
        <v>81.944179968285468</v>
      </c>
      <c r="E37" s="752">
        <v>98.145487875333473</v>
      </c>
      <c r="F37" s="752">
        <v>99.332738951918913</v>
      </c>
      <c r="G37" s="753">
        <v>98.925677360979805</v>
      </c>
      <c r="H37" s="754">
        <v>69.786522037834843</v>
      </c>
      <c r="I37" s="752">
        <v>99.270898308011084</v>
      </c>
      <c r="J37" s="752">
        <v>99.861590375141461</v>
      </c>
      <c r="K37" s="752">
        <v>99.697115503174018</v>
      </c>
      <c r="L37" s="755">
        <v>99.6936946094647</v>
      </c>
      <c r="M37" s="756">
        <v>21.657665914951593</v>
      </c>
      <c r="N37" s="752">
        <v>40.28846351744307</v>
      </c>
      <c r="O37" s="752">
        <v>65.128834291317048</v>
      </c>
      <c r="P37" s="752">
        <v>89.248753431575238</v>
      </c>
      <c r="Q37" s="753">
        <v>92.393350028167404</v>
      </c>
      <c r="R37" s="754">
        <v>83.121702886335797</v>
      </c>
      <c r="S37" s="752">
        <v>86.022278517453969</v>
      </c>
      <c r="T37" s="752">
        <v>78.932039050235275</v>
      </c>
      <c r="U37" s="752">
        <v>77.230222934237332</v>
      </c>
      <c r="V37" s="752">
        <v>99.358083354202947</v>
      </c>
      <c r="W37" s="752">
        <v>80.515999340369973</v>
      </c>
      <c r="X37" s="1337">
        <v>72.948403405811717</v>
      </c>
      <c r="Y37" s="517"/>
      <c r="Z37" s="517"/>
      <c r="AA37" s="517"/>
      <c r="AB37" s="517"/>
      <c r="AC37" s="517"/>
      <c r="AD37" s="517"/>
      <c r="AE37" s="517"/>
      <c r="AF37" s="517"/>
      <c r="AG37" s="517"/>
      <c r="AH37" s="517"/>
      <c r="AI37" s="517"/>
      <c r="AJ37" s="517"/>
      <c r="AK37" s="517"/>
      <c r="AL37" s="517"/>
      <c r="AM37" s="517"/>
      <c r="AN37" s="517"/>
      <c r="AO37" s="517"/>
      <c r="AP37" s="517"/>
      <c r="AQ37" s="517"/>
      <c r="AR37" s="517"/>
      <c r="AS37" s="517"/>
      <c r="AT37" s="517"/>
      <c r="AU37" s="517"/>
      <c r="AV37" s="517"/>
      <c r="AW37" s="517"/>
      <c r="AX37" s="517"/>
      <c r="AY37" s="517"/>
      <c r="AZ37" s="208"/>
      <c r="BA37" s="1694" t="s">
        <v>125</v>
      </c>
      <c r="BB37" s="151" t="s">
        <v>49</v>
      </c>
      <c r="BC37" s="1003" t="s">
        <v>35</v>
      </c>
      <c r="BD37" s="1022" t="s">
        <v>35</v>
      </c>
      <c r="BE37" s="1022" t="s">
        <v>35</v>
      </c>
      <c r="BF37" s="1022" t="s">
        <v>35</v>
      </c>
      <c r="BG37" s="1042" t="s">
        <v>35</v>
      </c>
      <c r="BH37" s="1062" t="s">
        <v>35</v>
      </c>
      <c r="BI37" s="1022" t="s">
        <v>35</v>
      </c>
      <c r="BJ37" s="1022" t="s">
        <v>35</v>
      </c>
      <c r="BK37" s="1022" t="s">
        <v>35</v>
      </c>
      <c r="BL37" s="1042" t="s">
        <v>35</v>
      </c>
      <c r="BM37" s="1062" t="s">
        <v>35</v>
      </c>
      <c r="BN37" s="1022" t="s">
        <v>35</v>
      </c>
      <c r="BO37" s="1022" t="s">
        <v>35</v>
      </c>
      <c r="BP37" s="1022" t="s">
        <v>35</v>
      </c>
      <c r="BQ37" s="1042" t="s">
        <v>35</v>
      </c>
      <c r="BR37" s="1062" t="s">
        <v>35</v>
      </c>
      <c r="BS37" s="1022" t="s">
        <v>35</v>
      </c>
      <c r="BT37" s="1022" t="s">
        <v>35</v>
      </c>
      <c r="BU37" s="1022" t="s">
        <v>35</v>
      </c>
      <c r="BV37" s="1022" t="s">
        <v>35</v>
      </c>
      <c r="BW37" s="1022" t="s">
        <v>35</v>
      </c>
      <c r="BX37" s="1382" t="s">
        <v>35</v>
      </c>
      <c r="BY37" s="1420"/>
      <c r="BZ37" s="1420"/>
      <c r="CA37" s="1420"/>
      <c r="CB37" s="1420"/>
      <c r="CC37" s="1420"/>
      <c r="CD37" s="1420"/>
      <c r="CE37" s="1420"/>
      <c r="CF37" s="1420"/>
      <c r="CG37" s="1420"/>
      <c r="CH37" s="1420"/>
      <c r="CI37" s="1420"/>
      <c r="CJ37" s="1420"/>
      <c r="CK37" s="1420"/>
      <c r="CL37" s="1420"/>
      <c r="CM37" s="1420"/>
      <c r="CN37" s="1420"/>
      <c r="CO37" s="1420"/>
      <c r="CP37" s="1420"/>
      <c r="CQ37" s="1420"/>
      <c r="CR37" s="1420"/>
      <c r="CS37" s="1420"/>
      <c r="CT37" s="1420"/>
      <c r="CU37" s="1420"/>
      <c r="CV37" s="1420"/>
      <c r="CW37" s="1420"/>
      <c r="CX37" s="1420"/>
      <c r="CY37" s="1420"/>
      <c r="CZ37" s="1420"/>
    </row>
    <row r="38" s="369" customFormat="true" ht="15" customHeight="true" x14ac:dyDescent="0.2">
      <c r="A38" s="1668"/>
      <c r="B38" s="934" t="s">
        <v>48</v>
      </c>
      <c r="C38" s="751">
        <v>64.045447172872599</v>
      </c>
      <c r="D38" s="752">
        <v>18.055820031714543</v>
      </c>
      <c r="E38" s="752">
        <v>1.8545121246665377</v>
      </c>
      <c r="F38" s="752">
        <v>0.66726104808107567</v>
      </c>
      <c r="G38" s="753">
        <v>1.074322639020203</v>
      </c>
      <c r="H38" s="754">
        <v>30.213477962165019</v>
      </c>
      <c r="I38" s="752">
        <v>0.7291016919888812</v>
      </c>
      <c r="J38" s="752">
        <v>0.13840962485853317</v>
      </c>
      <c r="K38" s="752">
        <v>0.30288449682597823</v>
      </c>
      <c r="L38" s="755">
        <v>0.30630539053528372</v>
      </c>
      <c r="M38" s="756">
        <v>78.34233408504862</v>
      </c>
      <c r="N38" s="752">
        <v>59.711536482556852</v>
      </c>
      <c r="O38" s="752">
        <v>34.87116570868303</v>
      </c>
      <c r="P38" s="752">
        <v>10.751246568424671</v>
      </c>
      <c r="Q38" s="753">
        <v>7.6066499718325904</v>
      </c>
      <c r="R38" s="754">
        <v>16.878297113664214</v>
      </c>
      <c r="S38" s="752">
        <v>13.977721482546007</v>
      </c>
      <c r="T38" s="752">
        <v>21.067960949764998</v>
      </c>
      <c r="U38" s="752">
        <v>22.769777065762465</v>
      </c>
      <c r="V38" s="752">
        <v>0.64191664579707441</v>
      </c>
      <c r="W38" s="752">
        <v>19.484000659630158</v>
      </c>
      <c r="X38" s="1337">
        <v>27.051596594188119</v>
      </c>
      <c r="Y38" s="517"/>
      <c r="Z38" s="517"/>
      <c r="AA38" s="517"/>
      <c r="AB38" s="517"/>
      <c r="AC38" s="517"/>
      <c r="AD38" s="517"/>
      <c r="AE38" s="517"/>
      <c r="AF38" s="517"/>
      <c r="AG38" s="517"/>
      <c r="AH38" s="517"/>
      <c r="AI38" s="517"/>
      <c r="AJ38" s="517"/>
      <c r="AK38" s="517"/>
      <c r="AL38" s="517"/>
      <c r="AM38" s="517"/>
      <c r="AN38" s="517"/>
      <c r="AO38" s="517"/>
      <c r="AP38" s="517"/>
      <c r="AQ38" s="517"/>
      <c r="AR38" s="517"/>
      <c r="AS38" s="517"/>
      <c r="AT38" s="517"/>
      <c r="AU38" s="517"/>
      <c r="AV38" s="517"/>
      <c r="AW38" s="517"/>
      <c r="AX38" s="517"/>
      <c r="AY38" s="517"/>
      <c r="AZ38" s="208"/>
      <c r="BA38" s="1694"/>
      <c r="BB38" s="151" t="s">
        <v>48</v>
      </c>
      <c r="BC38" s="1003" t="s">
        <v>35</v>
      </c>
      <c r="BD38" s="1022" t="s">
        <v>35</v>
      </c>
      <c r="BE38" s="1022" t="s">
        <v>35</v>
      </c>
      <c r="BF38" s="1022" t="s">
        <v>35</v>
      </c>
      <c r="BG38" s="1042" t="s">
        <v>35</v>
      </c>
      <c r="BH38" s="1062" t="s">
        <v>35</v>
      </c>
      <c r="BI38" s="1022" t="s">
        <v>35</v>
      </c>
      <c r="BJ38" s="1022" t="s">
        <v>35</v>
      </c>
      <c r="BK38" s="1022" t="s">
        <v>35</v>
      </c>
      <c r="BL38" s="1042" t="s">
        <v>35</v>
      </c>
      <c r="BM38" s="1062" t="s">
        <v>35</v>
      </c>
      <c r="BN38" s="1022" t="s">
        <v>35</v>
      </c>
      <c r="BO38" s="1022" t="s">
        <v>35</v>
      </c>
      <c r="BP38" s="1022" t="s">
        <v>35</v>
      </c>
      <c r="BQ38" s="1042" t="s">
        <v>35</v>
      </c>
      <c r="BR38" s="1062" t="s">
        <v>35</v>
      </c>
      <c r="BS38" s="1022" t="s">
        <v>35</v>
      </c>
      <c r="BT38" s="1022" t="s">
        <v>35</v>
      </c>
      <c r="BU38" s="1022" t="s">
        <v>35</v>
      </c>
      <c r="BV38" s="1022" t="s">
        <v>35</v>
      </c>
      <c r="BW38" s="1022" t="s">
        <v>35</v>
      </c>
      <c r="BX38" s="1382" t="s">
        <v>35</v>
      </c>
      <c r="BY38" s="1420"/>
      <c r="BZ38" s="1420"/>
      <c r="CA38" s="1420"/>
      <c r="CB38" s="1420"/>
      <c r="CC38" s="1420"/>
      <c r="CD38" s="1420"/>
      <c r="CE38" s="1420"/>
      <c r="CF38" s="1420"/>
      <c r="CG38" s="1420"/>
      <c r="CH38" s="1420"/>
      <c r="CI38" s="1420"/>
      <c r="CJ38" s="1420"/>
      <c r="CK38" s="1420"/>
      <c r="CL38" s="1420"/>
      <c r="CM38" s="1420"/>
      <c r="CN38" s="1420"/>
      <c r="CO38" s="1420"/>
      <c r="CP38" s="1420"/>
      <c r="CQ38" s="1420"/>
      <c r="CR38" s="1420"/>
      <c r="CS38" s="1420"/>
      <c r="CT38" s="1420"/>
      <c r="CU38" s="1420"/>
      <c r="CV38" s="1420"/>
      <c r="CW38" s="1420"/>
      <c r="CX38" s="1420"/>
      <c r="CY38" s="1420"/>
      <c r="CZ38" s="1420"/>
    </row>
    <row r="39" s="130" customFormat="true" ht="15" customHeight="true" x14ac:dyDescent="0.2">
      <c r="A39" s="1695" t="s">
        <v>122</v>
      </c>
      <c r="B39" s="241" t="s">
        <v>49</v>
      </c>
      <c r="C39" s="961" t="s">
        <v>35</v>
      </c>
      <c r="D39" s="968" t="s">
        <v>35</v>
      </c>
      <c r="E39" s="968" t="s">
        <v>35</v>
      </c>
      <c r="F39" s="968" t="s">
        <v>35</v>
      </c>
      <c r="G39" s="975" t="s">
        <v>35</v>
      </c>
      <c r="H39" s="982" t="s">
        <v>35</v>
      </c>
      <c r="I39" s="968" t="s">
        <v>35</v>
      </c>
      <c r="J39" s="968" t="s">
        <v>35</v>
      </c>
      <c r="K39" s="968" t="s">
        <v>35</v>
      </c>
      <c r="L39" s="989" t="s">
        <v>35</v>
      </c>
      <c r="M39" s="996" t="s">
        <v>35</v>
      </c>
      <c r="N39" s="968" t="s">
        <v>35</v>
      </c>
      <c r="O39" s="968" t="s">
        <v>35</v>
      </c>
      <c r="P39" s="968" t="s">
        <v>35</v>
      </c>
      <c r="Q39" s="975" t="s">
        <v>35</v>
      </c>
      <c r="R39" s="982" t="s">
        <v>35</v>
      </c>
      <c r="S39" s="968" t="s">
        <v>35</v>
      </c>
      <c r="T39" s="968" t="s">
        <v>35</v>
      </c>
      <c r="U39" s="968" t="s">
        <v>35</v>
      </c>
      <c r="V39" s="968" t="s">
        <v>35</v>
      </c>
      <c r="W39" s="968" t="s">
        <v>35</v>
      </c>
      <c r="X39" s="1339" t="s">
        <v>35</v>
      </c>
      <c r="Y39" s="1371"/>
      <c r="Z39" s="1371"/>
      <c r="AA39" s="1371"/>
      <c r="AB39" s="1371"/>
      <c r="AC39" s="1371"/>
      <c r="AD39" s="1371"/>
      <c r="AE39" s="1371"/>
      <c r="AF39" s="1371"/>
      <c r="AG39" s="1371"/>
      <c r="AH39" s="1371"/>
      <c r="AI39" s="1371"/>
      <c r="AJ39" s="1371"/>
      <c r="AK39" s="1371"/>
      <c r="AL39" s="1371"/>
      <c r="AM39" s="1371"/>
      <c r="AN39" s="1371"/>
      <c r="AO39" s="1371"/>
      <c r="AP39" s="1371"/>
      <c r="AQ39" s="1371"/>
      <c r="AR39" s="1371"/>
      <c r="AS39" s="1371"/>
      <c r="AT39" s="1371"/>
      <c r="AU39" s="1371"/>
      <c r="AV39" s="1371"/>
      <c r="AW39" s="1371"/>
      <c r="AX39" s="1371"/>
      <c r="AY39" s="1371"/>
      <c r="AZ39" s="207"/>
      <c r="BA39" s="1694" t="s">
        <v>122</v>
      </c>
      <c r="BB39" s="151" t="s">
        <v>49</v>
      </c>
      <c r="BC39" s="1003" t="s">
        <v>35</v>
      </c>
      <c r="BD39" s="1022" t="s">
        <v>35</v>
      </c>
      <c r="BE39" s="1022" t="s">
        <v>35</v>
      </c>
      <c r="BF39" s="1022" t="s">
        <v>35</v>
      </c>
      <c r="BG39" s="1042" t="s">
        <v>35</v>
      </c>
      <c r="BH39" s="1062" t="s">
        <v>35</v>
      </c>
      <c r="BI39" s="1022" t="s">
        <v>35</v>
      </c>
      <c r="BJ39" s="1022" t="s">
        <v>35</v>
      </c>
      <c r="BK39" s="1022" t="s">
        <v>35</v>
      </c>
      <c r="BL39" s="1042" t="s">
        <v>35</v>
      </c>
      <c r="BM39" s="1062" t="s">
        <v>35</v>
      </c>
      <c r="BN39" s="1022" t="s">
        <v>35</v>
      </c>
      <c r="BO39" s="1022" t="s">
        <v>35</v>
      </c>
      <c r="BP39" s="1022" t="s">
        <v>35</v>
      </c>
      <c r="BQ39" s="1042" t="s">
        <v>35</v>
      </c>
      <c r="BR39" s="1062" t="s">
        <v>35</v>
      </c>
      <c r="BS39" s="1022" t="s">
        <v>35</v>
      </c>
      <c r="BT39" s="1022" t="s">
        <v>35</v>
      </c>
      <c r="BU39" s="1022" t="s">
        <v>35</v>
      </c>
      <c r="BV39" s="1022" t="s">
        <v>35</v>
      </c>
      <c r="BW39" s="1022" t="s">
        <v>35</v>
      </c>
      <c r="BX39" s="1382" t="s">
        <v>35</v>
      </c>
      <c r="BY39" s="1420"/>
      <c r="BZ39" s="1420"/>
      <c r="CA39" s="1420"/>
      <c r="CB39" s="1420"/>
      <c r="CC39" s="1420"/>
      <c r="CD39" s="1420"/>
      <c r="CE39" s="1420"/>
      <c r="CF39" s="1420"/>
      <c r="CG39" s="1420"/>
      <c r="CH39" s="1420"/>
      <c r="CI39" s="1420"/>
      <c r="CJ39" s="1420"/>
      <c r="CK39" s="1420"/>
      <c r="CL39" s="1420"/>
      <c r="CM39" s="1420"/>
      <c r="CN39" s="1420"/>
      <c r="CO39" s="1420"/>
      <c r="CP39" s="1420"/>
      <c r="CQ39" s="1420"/>
      <c r="CR39" s="1420"/>
      <c r="CS39" s="1420"/>
      <c r="CT39" s="1420"/>
      <c r="CU39" s="1420"/>
      <c r="CV39" s="1420"/>
      <c r="CW39" s="1420"/>
      <c r="CX39" s="1420"/>
      <c r="CY39" s="1420"/>
      <c r="CZ39" s="1420"/>
    </row>
    <row r="40" s="130" customFormat="true" ht="15" customHeight="true" x14ac:dyDescent="0.2">
      <c r="A40" s="1695"/>
      <c r="B40" s="241" t="s">
        <v>48</v>
      </c>
      <c r="C40" s="961" t="s">
        <v>35</v>
      </c>
      <c r="D40" s="968" t="s">
        <v>35</v>
      </c>
      <c r="E40" s="968" t="s">
        <v>35</v>
      </c>
      <c r="F40" s="968" t="s">
        <v>35</v>
      </c>
      <c r="G40" s="975" t="s">
        <v>35</v>
      </c>
      <c r="H40" s="982" t="s">
        <v>35</v>
      </c>
      <c r="I40" s="968" t="s">
        <v>35</v>
      </c>
      <c r="J40" s="968" t="s">
        <v>35</v>
      </c>
      <c r="K40" s="968" t="s">
        <v>35</v>
      </c>
      <c r="L40" s="989" t="s">
        <v>35</v>
      </c>
      <c r="M40" s="996" t="s">
        <v>35</v>
      </c>
      <c r="N40" s="968" t="s">
        <v>35</v>
      </c>
      <c r="O40" s="968" t="s">
        <v>35</v>
      </c>
      <c r="P40" s="968" t="s">
        <v>35</v>
      </c>
      <c r="Q40" s="975" t="s">
        <v>35</v>
      </c>
      <c r="R40" s="982" t="s">
        <v>35</v>
      </c>
      <c r="S40" s="968" t="s">
        <v>35</v>
      </c>
      <c r="T40" s="968" t="s">
        <v>35</v>
      </c>
      <c r="U40" s="968" t="s">
        <v>35</v>
      </c>
      <c r="V40" s="968" t="s">
        <v>35</v>
      </c>
      <c r="W40" s="968" t="s">
        <v>35</v>
      </c>
      <c r="X40" s="1339" t="s">
        <v>35</v>
      </c>
      <c r="Y40" s="1371"/>
      <c r="Z40" s="1371"/>
      <c r="AA40" s="1371"/>
      <c r="AB40" s="1371"/>
      <c r="AC40" s="1371"/>
      <c r="AD40" s="1371"/>
      <c r="AE40" s="1371"/>
      <c r="AF40" s="1371"/>
      <c r="AG40" s="1371"/>
      <c r="AH40" s="1371"/>
      <c r="AI40" s="1371"/>
      <c r="AJ40" s="1371"/>
      <c r="AK40" s="1371"/>
      <c r="AL40" s="1371"/>
      <c r="AM40" s="1371"/>
      <c r="AN40" s="1371"/>
      <c r="AO40" s="1371"/>
      <c r="AP40" s="1371"/>
      <c r="AQ40" s="1371"/>
      <c r="AR40" s="1371"/>
      <c r="AS40" s="1371"/>
      <c r="AT40" s="1371"/>
      <c r="AU40" s="1371"/>
      <c r="AV40" s="1371"/>
      <c r="AW40" s="1371"/>
      <c r="AX40" s="1371"/>
      <c r="AY40" s="1371"/>
      <c r="AZ40" s="207"/>
      <c r="BA40" s="1694"/>
      <c r="BB40" s="151" t="s">
        <v>48</v>
      </c>
      <c r="BC40" s="1003" t="s">
        <v>35</v>
      </c>
      <c r="BD40" s="1022" t="s">
        <v>35</v>
      </c>
      <c r="BE40" s="1022" t="s">
        <v>35</v>
      </c>
      <c r="BF40" s="1022" t="s">
        <v>35</v>
      </c>
      <c r="BG40" s="1042" t="s">
        <v>35</v>
      </c>
      <c r="BH40" s="1062" t="s">
        <v>35</v>
      </c>
      <c r="BI40" s="1022" t="s">
        <v>35</v>
      </c>
      <c r="BJ40" s="1022" t="s">
        <v>35</v>
      </c>
      <c r="BK40" s="1022" t="s">
        <v>35</v>
      </c>
      <c r="BL40" s="1042" t="s">
        <v>35</v>
      </c>
      <c r="BM40" s="1062" t="s">
        <v>35</v>
      </c>
      <c r="BN40" s="1022" t="s">
        <v>35</v>
      </c>
      <c r="BO40" s="1022" t="s">
        <v>35</v>
      </c>
      <c r="BP40" s="1022" t="s">
        <v>35</v>
      </c>
      <c r="BQ40" s="1042" t="s">
        <v>35</v>
      </c>
      <c r="BR40" s="1062" t="s">
        <v>35</v>
      </c>
      <c r="BS40" s="1022" t="s">
        <v>35</v>
      </c>
      <c r="BT40" s="1022" t="s">
        <v>35</v>
      </c>
      <c r="BU40" s="1022" t="s">
        <v>35</v>
      </c>
      <c r="BV40" s="1022" t="s">
        <v>35</v>
      </c>
      <c r="BW40" s="1022" t="s">
        <v>35</v>
      </c>
      <c r="BX40" s="1382" t="s">
        <v>35</v>
      </c>
      <c r="BY40" s="1420"/>
      <c r="BZ40" s="1420"/>
      <c r="CA40" s="1420"/>
      <c r="CB40" s="1420"/>
      <c r="CC40" s="1420"/>
      <c r="CD40" s="1420"/>
      <c r="CE40" s="1420"/>
      <c r="CF40" s="1420"/>
      <c r="CG40" s="1420"/>
      <c r="CH40" s="1420"/>
      <c r="CI40" s="1420"/>
      <c r="CJ40" s="1420"/>
      <c r="CK40" s="1420"/>
      <c r="CL40" s="1420"/>
      <c r="CM40" s="1420"/>
      <c r="CN40" s="1420"/>
      <c r="CO40" s="1420"/>
      <c r="CP40" s="1420"/>
      <c r="CQ40" s="1420"/>
      <c r="CR40" s="1420"/>
      <c r="CS40" s="1420"/>
      <c r="CT40" s="1420"/>
      <c r="CU40" s="1420"/>
      <c r="CV40" s="1420"/>
      <c r="CW40" s="1420"/>
      <c r="CX40" s="1420"/>
      <c r="CY40" s="1420"/>
      <c r="CZ40" s="1420"/>
    </row>
    <row r="41" s="369" customFormat="true" ht="15" customHeight="true" x14ac:dyDescent="0.2">
      <c r="A41" s="1668" t="s">
        <v>56</v>
      </c>
      <c r="B41" s="934" t="s">
        <v>49</v>
      </c>
      <c r="C41" s="751">
        <v>0.17414789802948605</v>
      </c>
      <c r="D41" s="752">
        <v>0</v>
      </c>
      <c r="E41" s="752">
        <v>0</v>
      </c>
      <c r="F41" s="752">
        <v>4.9734780602466812E-2</v>
      </c>
      <c r="G41" s="753">
        <v>7.0979648437110646E-2</v>
      </c>
      <c r="H41" s="754">
        <v>0.26382273698661202</v>
      </c>
      <c r="I41" s="752">
        <v>0</v>
      </c>
      <c r="J41" s="752">
        <v>7.5496159013745359E-2</v>
      </c>
      <c r="K41" s="752">
        <v>0</v>
      </c>
      <c r="L41" s="755">
        <v>0.10746509794280312</v>
      </c>
      <c r="M41" s="756">
        <v>0</v>
      </c>
      <c r="N41" s="752">
        <v>0</v>
      </c>
      <c r="O41" s="752">
        <v>0</v>
      </c>
      <c r="P41" s="752">
        <v>0</v>
      </c>
      <c r="Q41" s="753">
        <v>0</v>
      </c>
      <c r="R41" s="754">
        <v>0</v>
      </c>
      <c r="S41" s="752">
        <v>3.730260086510568E-2</v>
      </c>
      <c r="T41" s="752">
        <v>6.8508241933802394E-2</v>
      </c>
      <c r="U41" s="752">
        <v>0</v>
      </c>
      <c r="V41" s="752">
        <v>0</v>
      </c>
      <c r="W41" s="752">
        <v>6.5281407826269774E-2</v>
      </c>
      <c r="X41" s="1337">
        <v>0.26751397346355321</v>
      </c>
      <c r="Y41" s="517"/>
      <c r="Z41" s="517"/>
      <c r="AA41" s="517"/>
      <c r="AB41" s="517"/>
      <c r="AC41" s="517"/>
      <c r="AD41" s="517"/>
      <c r="AE41" s="517"/>
      <c r="AF41" s="517"/>
      <c r="AG41" s="517"/>
      <c r="AH41" s="517"/>
      <c r="AI41" s="517"/>
      <c r="AJ41" s="517"/>
      <c r="AK41" s="517"/>
      <c r="AL41" s="517"/>
      <c r="AM41" s="517"/>
      <c r="AN41" s="517"/>
      <c r="AO41" s="517"/>
      <c r="AP41" s="517"/>
      <c r="AQ41" s="517"/>
      <c r="AR41" s="517"/>
      <c r="AS41" s="517"/>
      <c r="AT41" s="517"/>
      <c r="AU41" s="517"/>
      <c r="AV41" s="517"/>
      <c r="AW41" s="517"/>
      <c r="AX41" s="517"/>
      <c r="AY41" s="517"/>
      <c r="AZ41" s="208"/>
      <c r="BA41" s="1694" t="s">
        <v>56</v>
      </c>
      <c r="BB41" s="151" t="s">
        <v>49</v>
      </c>
      <c r="BC41" s="1003" t="s">
        <v>35</v>
      </c>
      <c r="BD41" s="1022" t="s">
        <v>35</v>
      </c>
      <c r="BE41" s="1022" t="s">
        <v>35</v>
      </c>
      <c r="BF41" s="1022" t="s">
        <v>35</v>
      </c>
      <c r="BG41" s="1042" t="s">
        <v>35</v>
      </c>
      <c r="BH41" s="1062" t="s">
        <v>35</v>
      </c>
      <c r="BI41" s="1022" t="s">
        <v>35</v>
      </c>
      <c r="BJ41" s="1022" t="s">
        <v>35</v>
      </c>
      <c r="BK41" s="1022" t="s">
        <v>35</v>
      </c>
      <c r="BL41" s="1042" t="s">
        <v>35</v>
      </c>
      <c r="BM41" s="1062" t="s">
        <v>35</v>
      </c>
      <c r="BN41" s="1022" t="s">
        <v>35</v>
      </c>
      <c r="BO41" s="1022" t="s">
        <v>35</v>
      </c>
      <c r="BP41" s="1022" t="s">
        <v>35</v>
      </c>
      <c r="BQ41" s="1042" t="s">
        <v>35</v>
      </c>
      <c r="BR41" s="1062" t="s">
        <v>35</v>
      </c>
      <c r="BS41" s="1022" t="s">
        <v>35</v>
      </c>
      <c r="BT41" s="1022" t="s">
        <v>35</v>
      </c>
      <c r="BU41" s="1022" t="s">
        <v>35</v>
      </c>
      <c r="BV41" s="1022" t="s">
        <v>35</v>
      </c>
      <c r="BW41" s="1022" t="s">
        <v>35</v>
      </c>
      <c r="BX41" s="1382" t="s">
        <v>35</v>
      </c>
      <c r="BY41" s="1420"/>
      <c r="BZ41" s="1420"/>
      <c r="CA41" s="1420"/>
      <c r="CB41" s="1420"/>
      <c r="CC41" s="1420"/>
      <c r="CD41" s="1420"/>
      <c r="CE41" s="1420"/>
      <c r="CF41" s="1420"/>
      <c r="CG41" s="1420"/>
      <c r="CH41" s="1420"/>
      <c r="CI41" s="1420"/>
      <c r="CJ41" s="1420"/>
      <c r="CK41" s="1420"/>
      <c r="CL41" s="1420"/>
      <c r="CM41" s="1420"/>
      <c r="CN41" s="1420"/>
      <c r="CO41" s="1420"/>
      <c r="CP41" s="1420"/>
      <c r="CQ41" s="1420"/>
      <c r="CR41" s="1420"/>
      <c r="CS41" s="1420"/>
      <c r="CT41" s="1420"/>
      <c r="CU41" s="1420"/>
      <c r="CV41" s="1420"/>
      <c r="CW41" s="1420"/>
      <c r="CX41" s="1420"/>
      <c r="CY41" s="1420"/>
      <c r="CZ41" s="1420"/>
    </row>
    <row r="42" s="369" customFormat="true" ht="15" customHeight="true" x14ac:dyDescent="0.2">
      <c r="A42" s="1668"/>
      <c r="B42" s="934" t="s">
        <v>48</v>
      </c>
      <c r="C42" s="751">
        <v>99.825852101970497</v>
      </c>
      <c r="D42" s="752">
        <v>100</v>
      </c>
      <c r="E42" s="752">
        <v>100</v>
      </c>
      <c r="F42" s="752">
        <v>99.950265219397522</v>
      </c>
      <c r="G42" s="753">
        <v>99.929020351562883</v>
      </c>
      <c r="H42" s="754">
        <v>99.736177263013403</v>
      </c>
      <c r="I42" s="752">
        <v>100</v>
      </c>
      <c r="J42" s="752">
        <v>99.924503840986247</v>
      </c>
      <c r="K42" s="752">
        <v>100</v>
      </c>
      <c r="L42" s="755">
        <v>99.892534902057179</v>
      </c>
      <c r="M42" s="756">
        <v>100</v>
      </c>
      <c r="N42" s="752">
        <v>100</v>
      </c>
      <c r="O42" s="752">
        <v>100</v>
      </c>
      <c r="P42" s="752">
        <v>100</v>
      </c>
      <c r="Q42" s="753">
        <v>100</v>
      </c>
      <c r="R42" s="754">
        <v>100</v>
      </c>
      <c r="S42" s="752">
        <v>99.962697399134854</v>
      </c>
      <c r="T42" s="752">
        <v>99.931491758066187</v>
      </c>
      <c r="U42" s="752">
        <v>100</v>
      </c>
      <c r="V42" s="752">
        <v>100</v>
      </c>
      <c r="W42" s="752">
        <v>99.934718592173724</v>
      </c>
      <c r="X42" s="1337">
        <v>99.732486026536435</v>
      </c>
      <c r="Y42" s="517"/>
      <c r="Z42" s="517"/>
      <c r="AA42" s="517"/>
      <c r="AB42" s="517"/>
      <c r="AC42" s="517"/>
      <c r="AD42" s="517"/>
      <c r="AE42" s="517"/>
      <c r="AF42" s="517"/>
      <c r="AG42" s="517"/>
      <c r="AH42" s="517"/>
      <c r="AI42" s="517"/>
      <c r="AJ42" s="517"/>
      <c r="AK42" s="517"/>
      <c r="AL42" s="517"/>
      <c r="AM42" s="517"/>
      <c r="AN42" s="517"/>
      <c r="AO42" s="517"/>
      <c r="AP42" s="517"/>
      <c r="AQ42" s="517"/>
      <c r="AR42" s="517"/>
      <c r="AS42" s="517"/>
      <c r="AT42" s="517"/>
      <c r="AU42" s="517"/>
      <c r="AV42" s="517"/>
      <c r="AW42" s="517"/>
      <c r="AX42" s="517"/>
      <c r="AY42" s="517"/>
      <c r="AZ42" s="208"/>
      <c r="BA42" s="1694"/>
      <c r="BB42" s="151" t="s">
        <v>48</v>
      </c>
      <c r="BC42" s="1003" t="s">
        <v>35</v>
      </c>
      <c r="BD42" s="1022" t="s">
        <v>35</v>
      </c>
      <c r="BE42" s="1022" t="s">
        <v>35</v>
      </c>
      <c r="BF42" s="1022" t="s">
        <v>35</v>
      </c>
      <c r="BG42" s="1042" t="s">
        <v>35</v>
      </c>
      <c r="BH42" s="1062" t="s">
        <v>35</v>
      </c>
      <c r="BI42" s="1022" t="s">
        <v>35</v>
      </c>
      <c r="BJ42" s="1022" t="s">
        <v>35</v>
      </c>
      <c r="BK42" s="1022" t="s">
        <v>35</v>
      </c>
      <c r="BL42" s="1042" t="s">
        <v>35</v>
      </c>
      <c r="BM42" s="1062" t="s">
        <v>35</v>
      </c>
      <c r="BN42" s="1022" t="s">
        <v>35</v>
      </c>
      <c r="BO42" s="1022" t="s">
        <v>35</v>
      </c>
      <c r="BP42" s="1022" t="s">
        <v>35</v>
      </c>
      <c r="BQ42" s="1042" t="s">
        <v>35</v>
      </c>
      <c r="BR42" s="1062" t="s">
        <v>35</v>
      </c>
      <c r="BS42" s="1022" t="s">
        <v>35</v>
      </c>
      <c r="BT42" s="1022" t="s">
        <v>35</v>
      </c>
      <c r="BU42" s="1022" t="s">
        <v>35</v>
      </c>
      <c r="BV42" s="1022" t="s">
        <v>35</v>
      </c>
      <c r="BW42" s="1022" t="s">
        <v>35</v>
      </c>
      <c r="BX42" s="1382" t="s">
        <v>35</v>
      </c>
      <c r="BY42" s="1420"/>
      <c r="BZ42" s="1420"/>
      <c r="CA42" s="1420"/>
      <c r="CB42" s="1420"/>
      <c r="CC42" s="1420"/>
      <c r="CD42" s="1420"/>
      <c r="CE42" s="1420"/>
      <c r="CF42" s="1420"/>
      <c r="CG42" s="1420"/>
      <c r="CH42" s="1420"/>
      <c r="CI42" s="1420"/>
      <c r="CJ42" s="1420"/>
      <c r="CK42" s="1420"/>
      <c r="CL42" s="1420"/>
      <c r="CM42" s="1420"/>
      <c r="CN42" s="1420"/>
      <c r="CO42" s="1420"/>
      <c r="CP42" s="1420"/>
      <c r="CQ42" s="1420"/>
      <c r="CR42" s="1420"/>
      <c r="CS42" s="1420"/>
      <c r="CT42" s="1420"/>
      <c r="CU42" s="1420"/>
      <c r="CV42" s="1420"/>
      <c r="CW42" s="1420"/>
      <c r="CX42" s="1420"/>
      <c r="CY42" s="1420"/>
      <c r="CZ42" s="1420"/>
    </row>
    <row r="43" s="369" customFormat="true" ht="15" customHeight="true" x14ac:dyDescent="0.2">
      <c r="A43" s="1668" t="s">
        <v>53</v>
      </c>
      <c r="B43" s="934" t="s">
        <v>49</v>
      </c>
      <c r="C43" s="962" t="s">
        <v>35</v>
      </c>
      <c r="D43" s="969" t="s">
        <v>35</v>
      </c>
      <c r="E43" s="969" t="s">
        <v>35</v>
      </c>
      <c r="F43" s="969" t="s">
        <v>35</v>
      </c>
      <c r="G43" s="976" t="s">
        <v>35</v>
      </c>
      <c r="H43" s="983" t="s">
        <v>35</v>
      </c>
      <c r="I43" s="969" t="s">
        <v>35</v>
      </c>
      <c r="J43" s="969" t="s">
        <v>35</v>
      </c>
      <c r="K43" s="969" t="s">
        <v>35</v>
      </c>
      <c r="L43" s="990" t="s">
        <v>35</v>
      </c>
      <c r="M43" s="962" t="s">
        <v>35</v>
      </c>
      <c r="N43" s="969" t="s">
        <v>35</v>
      </c>
      <c r="O43" s="969" t="s">
        <v>35</v>
      </c>
      <c r="P43" s="969" t="s">
        <v>35</v>
      </c>
      <c r="Q43" s="976" t="s">
        <v>35</v>
      </c>
      <c r="R43" s="983" t="s">
        <v>35</v>
      </c>
      <c r="S43" s="969" t="s">
        <v>35</v>
      </c>
      <c r="T43" s="969" t="s">
        <v>35</v>
      </c>
      <c r="U43" s="969" t="s">
        <v>35</v>
      </c>
      <c r="V43" s="969" t="s">
        <v>35</v>
      </c>
      <c r="W43" s="969" t="s">
        <v>35</v>
      </c>
      <c r="X43" s="990" t="s">
        <v>35</v>
      </c>
      <c r="Y43" s="517"/>
      <c r="Z43" s="517"/>
      <c r="AA43" s="517"/>
      <c r="AB43" s="517"/>
      <c r="AC43" s="517"/>
      <c r="AD43" s="517"/>
      <c r="AE43" s="517"/>
      <c r="AF43" s="517"/>
      <c r="AG43" s="517"/>
      <c r="AH43" s="517"/>
      <c r="AI43" s="517"/>
      <c r="AJ43" s="517"/>
      <c r="AK43" s="517"/>
      <c r="AL43" s="517"/>
      <c r="AM43" s="517"/>
      <c r="AN43" s="517"/>
      <c r="AO43" s="517"/>
      <c r="AP43" s="517"/>
      <c r="AQ43" s="517"/>
      <c r="AR43" s="517"/>
      <c r="AS43" s="517"/>
      <c r="AT43" s="517"/>
      <c r="AU43" s="517"/>
      <c r="AV43" s="517"/>
      <c r="AW43" s="517"/>
      <c r="AX43" s="517"/>
      <c r="AY43" s="517"/>
      <c r="AZ43" s="208"/>
      <c r="BA43" s="1694" t="s">
        <v>53</v>
      </c>
      <c r="BB43" s="151" t="s">
        <v>49</v>
      </c>
      <c r="BC43" s="1003" t="s">
        <v>35</v>
      </c>
      <c r="BD43" s="1022" t="s">
        <v>35</v>
      </c>
      <c r="BE43" s="1022" t="s">
        <v>35</v>
      </c>
      <c r="BF43" s="1022" t="s">
        <v>35</v>
      </c>
      <c r="BG43" s="1042" t="s">
        <v>35</v>
      </c>
      <c r="BH43" s="1062" t="s">
        <v>35</v>
      </c>
      <c r="BI43" s="1022" t="s">
        <v>35</v>
      </c>
      <c r="BJ43" s="1022" t="s">
        <v>35</v>
      </c>
      <c r="BK43" s="1022" t="s">
        <v>35</v>
      </c>
      <c r="BL43" s="1042" t="s">
        <v>35</v>
      </c>
      <c r="BM43" s="1062" t="s">
        <v>35</v>
      </c>
      <c r="BN43" s="1022" t="s">
        <v>35</v>
      </c>
      <c r="BO43" s="1022" t="s">
        <v>35</v>
      </c>
      <c r="BP43" s="1022" t="s">
        <v>35</v>
      </c>
      <c r="BQ43" s="1042" t="s">
        <v>35</v>
      </c>
      <c r="BR43" s="1062" t="s">
        <v>35</v>
      </c>
      <c r="BS43" s="1022" t="s">
        <v>35</v>
      </c>
      <c r="BT43" s="1022" t="s">
        <v>35</v>
      </c>
      <c r="BU43" s="1022" t="s">
        <v>35</v>
      </c>
      <c r="BV43" s="1022" t="s">
        <v>35</v>
      </c>
      <c r="BW43" s="1022" t="s">
        <v>35</v>
      </c>
      <c r="BX43" s="1382" t="s">
        <v>35</v>
      </c>
      <c r="BY43" s="1420"/>
      <c r="BZ43" s="1420"/>
      <c r="CA43" s="1420"/>
      <c r="CB43" s="1420"/>
      <c r="CC43" s="1420"/>
      <c r="CD43" s="1420"/>
      <c r="CE43" s="1420"/>
      <c r="CF43" s="1420"/>
      <c r="CG43" s="1420"/>
      <c r="CH43" s="1420"/>
      <c r="CI43" s="1420"/>
      <c r="CJ43" s="1420"/>
      <c r="CK43" s="1420"/>
      <c r="CL43" s="1420"/>
      <c r="CM43" s="1420"/>
      <c r="CN43" s="1420"/>
      <c r="CO43" s="1420"/>
      <c r="CP43" s="1420"/>
      <c r="CQ43" s="1420"/>
      <c r="CR43" s="1420"/>
      <c r="CS43" s="1420"/>
      <c r="CT43" s="1420"/>
      <c r="CU43" s="1420"/>
      <c r="CV43" s="1420"/>
      <c r="CW43" s="1420"/>
      <c r="CX43" s="1420"/>
      <c r="CY43" s="1420"/>
      <c r="CZ43" s="1420"/>
    </row>
    <row r="44" s="369" customFormat="true" ht="15" customHeight="true" x14ac:dyDescent="0.2">
      <c r="A44" s="1668"/>
      <c r="B44" s="934" t="s">
        <v>48</v>
      </c>
      <c r="C44" s="962" t="s">
        <v>35</v>
      </c>
      <c r="D44" s="969" t="s">
        <v>35</v>
      </c>
      <c r="E44" s="969" t="s">
        <v>35</v>
      </c>
      <c r="F44" s="969" t="s">
        <v>35</v>
      </c>
      <c r="G44" s="976" t="s">
        <v>35</v>
      </c>
      <c r="H44" s="983" t="s">
        <v>35</v>
      </c>
      <c r="I44" s="969" t="s">
        <v>35</v>
      </c>
      <c r="J44" s="969" t="s">
        <v>35</v>
      </c>
      <c r="K44" s="969" t="s">
        <v>35</v>
      </c>
      <c r="L44" s="990" t="s">
        <v>35</v>
      </c>
      <c r="M44" s="962" t="s">
        <v>35</v>
      </c>
      <c r="N44" s="969" t="s">
        <v>35</v>
      </c>
      <c r="O44" s="969" t="s">
        <v>35</v>
      </c>
      <c r="P44" s="969" t="s">
        <v>35</v>
      </c>
      <c r="Q44" s="976" t="s">
        <v>35</v>
      </c>
      <c r="R44" s="983" t="s">
        <v>35</v>
      </c>
      <c r="S44" s="969" t="s">
        <v>35</v>
      </c>
      <c r="T44" s="969" t="s">
        <v>35</v>
      </c>
      <c r="U44" s="969" t="s">
        <v>35</v>
      </c>
      <c r="V44" s="969" t="s">
        <v>35</v>
      </c>
      <c r="W44" s="969" t="s">
        <v>35</v>
      </c>
      <c r="X44" s="990" t="s">
        <v>35</v>
      </c>
      <c r="Y44" s="517"/>
      <c r="Z44" s="517"/>
      <c r="AA44" s="517"/>
      <c r="AB44" s="517"/>
      <c r="AC44" s="517"/>
      <c r="AD44" s="517"/>
      <c r="AE44" s="517"/>
      <c r="AF44" s="517"/>
      <c r="AG44" s="517"/>
      <c r="AH44" s="517"/>
      <c r="AI44" s="517"/>
      <c r="AJ44" s="517"/>
      <c r="AK44" s="517"/>
      <c r="AL44" s="517"/>
      <c r="AM44" s="517"/>
      <c r="AN44" s="517"/>
      <c r="AO44" s="517"/>
      <c r="AP44" s="517"/>
      <c r="AQ44" s="517"/>
      <c r="AR44" s="517"/>
      <c r="AS44" s="517"/>
      <c r="AT44" s="517"/>
      <c r="AU44" s="517"/>
      <c r="AV44" s="517"/>
      <c r="AW44" s="517"/>
      <c r="AX44" s="517"/>
      <c r="AY44" s="517"/>
      <c r="AZ44" s="208"/>
      <c r="BA44" s="1694"/>
      <c r="BB44" s="151" t="s">
        <v>48</v>
      </c>
      <c r="BC44" s="1003" t="s">
        <v>35</v>
      </c>
      <c r="BD44" s="1022" t="s">
        <v>35</v>
      </c>
      <c r="BE44" s="1022" t="s">
        <v>35</v>
      </c>
      <c r="BF44" s="1022" t="s">
        <v>35</v>
      </c>
      <c r="BG44" s="1042" t="s">
        <v>35</v>
      </c>
      <c r="BH44" s="1062" t="s">
        <v>35</v>
      </c>
      <c r="BI44" s="1022" t="s">
        <v>35</v>
      </c>
      <c r="BJ44" s="1022" t="s">
        <v>35</v>
      </c>
      <c r="BK44" s="1022" t="s">
        <v>35</v>
      </c>
      <c r="BL44" s="1042" t="s">
        <v>35</v>
      </c>
      <c r="BM44" s="1062" t="s">
        <v>35</v>
      </c>
      <c r="BN44" s="1022" t="s">
        <v>35</v>
      </c>
      <c r="BO44" s="1022" t="s">
        <v>35</v>
      </c>
      <c r="BP44" s="1022" t="s">
        <v>35</v>
      </c>
      <c r="BQ44" s="1042" t="s">
        <v>35</v>
      </c>
      <c r="BR44" s="1062" t="s">
        <v>35</v>
      </c>
      <c r="BS44" s="1022" t="s">
        <v>35</v>
      </c>
      <c r="BT44" s="1022" t="s">
        <v>35</v>
      </c>
      <c r="BU44" s="1022" t="s">
        <v>35</v>
      </c>
      <c r="BV44" s="1022" t="s">
        <v>35</v>
      </c>
      <c r="BW44" s="1022" t="s">
        <v>35</v>
      </c>
      <c r="BX44" s="1382" t="s">
        <v>35</v>
      </c>
      <c r="BY44" s="1420"/>
      <c r="BZ44" s="1420"/>
      <c r="CA44" s="1420"/>
      <c r="CB44" s="1420"/>
      <c r="CC44" s="1420"/>
      <c r="CD44" s="1420"/>
      <c r="CE44" s="1420"/>
      <c r="CF44" s="1420"/>
      <c r="CG44" s="1420"/>
      <c r="CH44" s="1420"/>
      <c r="CI44" s="1420"/>
      <c r="CJ44" s="1420"/>
      <c r="CK44" s="1420"/>
      <c r="CL44" s="1420"/>
      <c r="CM44" s="1420"/>
      <c r="CN44" s="1420"/>
      <c r="CO44" s="1420"/>
      <c r="CP44" s="1420"/>
      <c r="CQ44" s="1420"/>
      <c r="CR44" s="1420"/>
      <c r="CS44" s="1420"/>
      <c r="CT44" s="1420"/>
      <c r="CU44" s="1420"/>
      <c r="CV44" s="1420"/>
      <c r="CW44" s="1420"/>
      <c r="CX44" s="1420"/>
      <c r="CY44" s="1420"/>
      <c r="CZ44" s="1420"/>
    </row>
    <row r="45" s="369" customFormat="true" ht="15" customHeight="true" x14ac:dyDescent="0.2">
      <c r="A45" s="1668" t="s">
        <v>52</v>
      </c>
      <c r="B45" s="934" t="s">
        <v>49</v>
      </c>
      <c r="C45" s="962" t="s">
        <v>35</v>
      </c>
      <c r="D45" s="969" t="s">
        <v>35</v>
      </c>
      <c r="E45" s="969" t="s">
        <v>35</v>
      </c>
      <c r="F45" s="969" t="s">
        <v>35</v>
      </c>
      <c r="G45" s="976" t="s">
        <v>35</v>
      </c>
      <c r="H45" s="983" t="s">
        <v>35</v>
      </c>
      <c r="I45" s="969" t="s">
        <v>35</v>
      </c>
      <c r="J45" s="969" t="s">
        <v>35</v>
      </c>
      <c r="K45" s="969" t="s">
        <v>35</v>
      </c>
      <c r="L45" s="990" t="s">
        <v>35</v>
      </c>
      <c r="M45" s="962" t="s">
        <v>35</v>
      </c>
      <c r="N45" s="969" t="s">
        <v>35</v>
      </c>
      <c r="O45" s="969" t="s">
        <v>35</v>
      </c>
      <c r="P45" s="969" t="s">
        <v>35</v>
      </c>
      <c r="Q45" s="976" t="s">
        <v>35</v>
      </c>
      <c r="R45" s="983" t="s">
        <v>35</v>
      </c>
      <c r="S45" s="969" t="s">
        <v>35</v>
      </c>
      <c r="T45" s="969" t="s">
        <v>35</v>
      </c>
      <c r="U45" s="969" t="s">
        <v>35</v>
      </c>
      <c r="V45" s="969" t="s">
        <v>35</v>
      </c>
      <c r="W45" s="969" t="s">
        <v>35</v>
      </c>
      <c r="X45" s="990" t="s">
        <v>35</v>
      </c>
      <c r="Y45" s="517"/>
      <c r="Z45" s="517"/>
      <c r="AA45" s="517"/>
      <c r="AB45" s="517"/>
      <c r="AC45" s="517"/>
      <c r="AD45" s="517"/>
      <c r="AE45" s="517"/>
      <c r="AF45" s="517"/>
      <c r="AG45" s="517"/>
      <c r="AH45" s="517"/>
      <c r="AI45" s="517"/>
      <c r="AJ45" s="517"/>
      <c r="AK45" s="517"/>
      <c r="AL45" s="517"/>
      <c r="AM45" s="517"/>
      <c r="AN45" s="517"/>
      <c r="AO45" s="517"/>
      <c r="AP45" s="517"/>
      <c r="AQ45" s="517"/>
      <c r="AR45" s="517"/>
      <c r="AS45" s="517"/>
      <c r="AT45" s="517"/>
      <c r="AU45" s="517"/>
      <c r="AV45" s="517"/>
      <c r="AW45" s="517"/>
      <c r="AX45" s="517"/>
      <c r="AY45" s="517"/>
      <c r="AZ45" s="208"/>
      <c r="BA45" s="1694" t="s">
        <v>52</v>
      </c>
      <c r="BB45" s="151" t="s">
        <v>49</v>
      </c>
      <c r="BC45" s="1003" t="s">
        <v>35</v>
      </c>
      <c r="BD45" s="1022" t="s">
        <v>35</v>
      </c>
      <c r="BE45" s="1022" t="s">
        <v>35</v>
      </c>
      <c r="BF45" s="1022" t="s">
        <v>35</v>
      </c>
      <c r="BG45" s="1042" t="s">
        <v>35</v>
      </c>
      <c r="BH45" s="1062" t="s">
        <v>35</v>
      </c>
      <c r="BI45" s="1022" t="s">
        <v>35</v>
      </c>
      <c r="BJ45" s="1022" t="s">
        <v>35</v>
      </c>
      <c r="BK45" s="1022" t="s">
        <v>35</v>
      </c>
      <c r="BL45" s="1042" t="s">
        <v>35</v>
      </c>
      <c r="BM45" s="1062" t="s">
        <v>35</v>
      </c>
      <c r="BN45" s="1022" t="s">
        <v>35</v>
      </c>
      <c r="BO45" s="1022" t="s">
        <v>35</v>
      </c>
      <c r="BP45" s="1022" t="s">
        <v>35</v>
      </c>
      <c r="BQ45" s="1042" t="s">
        <v>35</v>
      </c>
      <c r="BR45" s="1062" t="s">
        <v>35</v>
      </c>
      <c r="BS45" s="1022" t="s">
        <v>35</v>
      </c>
      <c r="BT45" s="1022" t="s">
        <v>35</v>
      </c>
      <c r="BU45" s="1022" t="s">
        <v>35</v>
      </c>
      <c r="BV45" s="1022" t="s">
        <v>35</v>
      </c>
      <c r="BW45" s="1022" t="s">
        <v>35</v>
      </c>
      <c r="BX45" s="1382" t="s">
        <v>35</v>
      </c>
      <c r="BY45" s="1420"/>
      <c r="BZ45" s="1420"/>
      <c r="CA45" s="1420"/>
      <c r="CB45" s="1420"/>
      <c r="CC45" s="1420"/>
      <c r="CD45" s="1420"/>
      <c r="CE45" s="1420"/>
      <c r="CF45" s="1420"/>
      <c r="CG45" s="1420"/>
      <c r="CH45" s="1420"/>
      <c r="CI45" s="1420"/>
      <c r="CJ45" s="1420"/>
      <c r="CK45" s="1420"/>
      <c r="CL45" s="1420"/>
      <c r="CM45" s="1420"/>
      <c r="CN45" s="1420"/>
      <c r="CO45" s="1420"/>
      <c r="CP45" s="1420"/>
      <c r="CQ45" s="1420"/>
      <c r="CR45" s="1420"/>
      <c r="CS45" s="1420"/>
      <c r="CT45" s="1420"/>
      <c r="CU45" s="1420"/>
      <c r="CV45" s="1420"/>
      <c r="CW45" s="1420"/>
      <c r="CX45" s="1420"/>
      <c r="CY45" s="1420"/>
      <c r="CZ45" s="1420"/>
    </row>
    <row r="46" s="369" customFormat="true" ht="15" customHeight="true" x14ac:dyDescent="0.2">
      <c r="A46" s="1668"/>
      <c r="B46" s="934" t="s">
        <v>48</v>
      </c>
      <c r="C46" s="962" t="s">
        <v>35</v>
      </c>
      <c r="D46" s="969" t="s">
        <v>35</v>
      </c>
      <c r="E46" s="969" t="s">
        <v>35</v>
      </c>
      <c r="F46" s="969" t="s">
        <v>35</v>
      </c>
      <c r="G46" s="976" t="s">
        <v>35</v>
      </c>
      <c r="H46" s="983" t="s">
        <v>35</v>
      </c>
      <c r="I46" s="969" t="s">
        <v>35</v>
      </c>
      <c r="J46" s="969" t="s">
        <v>35</v>
      </c>
      <c r="K46" s="969" t="s">
        <v>35</v>
      </c>
      <c r="L46" s="990" t="s">
        <v>35</v>
      </c>
      <c r="M46" s="962" t="s">
        <v>35</v>
      </c>
      <c r="N46" s="969" t="s">
        <v>35</v>
      </c>
      <c r="O46" s="969" t="s">
        <v>35</v>
      </c>
      <c r="P46" s="969" t="s">
        <v>35</v>
      </c>
      <c r="Q46" s="976" t="s">
        <v>35</v>
      </c>
      <c r="R46" s="983" t="s">
        <v>35</v>
      </c>
      <c r="S46" s="969" t="s">
        <v>35</v>
      </c>
      <c r="T46" s="969" t="s">
        <v>35</v>
      </c>
      <c r="U46" s="969" t="s">
        <v>35</v>
      </c>
      <c r="V46" s="969" t="s">
        <v>35</v>
      </c>
      <c r="W46" s="969" t="s">
        <v>35</v>
      </c>
      <c r="X46" s="990" t="s">
        <v>35</v>
      </c>
      <c r="Y46" s="517"/>
      <c r="Z46" s="517"/>
      <c r="AA46" s="517"/>
      <c r="AB46" s="517"/>
      <c r="AC46" s="517"/>
      <c r="AD46" s="517"/>
      <c r="AE46" s="517"/>
      <c r="AF46" s="517"/>
      <c r="AG46" s="517"/>
      <c r="AH46" s="517"/>
      <c r="AI46" s="517"/>
      <c r="AJ46" s="517"/>
      <c r="AK46" s="517"/>
      <c r="AL46" s="517"/>
      <c r="AM46" s="517"/>
      <c r="AN46" s="517"/>
      <c r="AO46" s="517"/>
      <c r="AP46" s="517"/>
      <c r="AQ46" s="517"/>
      <c r="AR46" s="517"/>
      <c r="AS46" s="517"/>
      <c r="AT46" s="517"/>
      <c r="AU46" s="517"/>
      <c r="AV46" s="517"/>
      <c r="AW46" s="517"/>
      <c r="AX46" s="517"/>
      <c r="AY46" s="517"/>
      <c r="AZ46" s="208"/>
      <c r="BA46" s="1694"/>
      <c r="BB46" s="151" t="s">
        <v>48</v>
      </c>
      <c r="BC46" s="1003" t="s">
        <v>35</v>
      </c>
      <c r="BD46" s="1022" t="s">
        <v>35</v>
      </c>
      <c r="BE46" s="1022" t="s">
        <v>35</v>
      </c>
      <c r="BF46" s="1022" t="s">
        <v>35</v>
      </c>
      <c r="BG46" s="1042" t="s">
        <v>35</v>
      </c>
      <c r="BH46" s="1062" t="s">
        <v>35</v>
      </c>
      <c r="BI46" s="1022" t="s">
        <v>35</v>
      </c>
      <c r="BJ46" s="1022" t="s">
        <v>35</v>
      </c>
      <c r="BK46" s="1022" t="s">
        <v>35</v>
      </c>
      <c r="BL46" s="1042" t="s">
        <v>35</v>
      </c>
      <c r="BM46" s="1062" t="s">
        <v>35</v>
      </c>
      <c r="BN46" s="1022" t="s">
        <v>35</v>
      </c>
      <c r="BO46" s="1022" t="s">
        <v>35</v>
      </c>
      <c r="BP46" s="1022" t="s">
        <v>35</v>
      </c>
      <c r="BQ46" s="1042" t="s">
        <v>35</v>
      </c>
      <c r="BR46" s="1062" t="s">
        <v>35</v>
      </c>
      <c r="BS46" s="1022" t="s">
        <v>35</v>
      </c>
      <c r="BT46" s="1022" t="s">
        <v>35</v>
      </c>
      <c r="BU46" s="1022" t="s">
        <v>35</v>
      </c>
      <c r="BV46" s="1022" t="s">
        <v>35</v>
      </c>
      <c r="BW46" s="1022" t="s">
        <v>35</v>
      </c>
      <c r="BX46" s="1382" t="s">
        <v>35</v>
      </c>
      <c r="BY46" s="1420"/>
      <c r="BZ46" s="1420"/>
      <c r="CA46" s="1420"/>
      <c r="CB46" s="1420"/>
      <c r="CC46" s="1420"/>
      <c r="CD46" s="1420"/>
      <c r="CE46" s="1420"/>
      <c r="CF46" s="1420"/>
      <c r="CG46" s="1420"/>
      <c r="CH46" s="1420"/>
      <c r="CI46" s="1420"/>
      <c r="CJ46" s="1420"/>
      <c r="CK46" s="1420"/>
      <c r="CL46" s="1420"/>
      <c r="CM46" s="1420"/>
      <c r="CN46" s="1420"/>
      <c r="CO46" s="1420"/>
      <c r="CP46" s="1420"/>
      <c r="CQ46" s="1420"/>
      <c r="CR46" s="1420"/>
      <c r="CS46" s="1420"/>
      <c r="CT46" s="1420"/>
      <c r="CU46" s="1420"/>
      <c r="CV46" s="1420"/>
      <c r="CW46" s="1420"/>
      <c r="CX46" s="1420"/>
      <c r="CY46" s="1420"/>
      <c r="CZ46" s="1420"/>
    </row>
    <row r="47" s="130" customFormat="true" ht="15" customHeight="true" x14ac:dyDescent="0.2">
      <c r="A47" s="1695" t="s">
        <v>101</v>
      </c>
      <c r="B47" s="242" t="s">
        <v>100</v>
      </c>
      <c r="C47" s="961" t="s">
        <v>35</v>
      </c>
      <c r="D47" s="968" t="s">
        <v>35</v>
      </c>
      <c r="E47" s="968" t="s">
        <v>35</v>
      </c>
      <c r="F47" s="968" t="s">
        <v>35</v>
      </c>
      <c r="G47" s="975" t="s">
        <v>35</v>
      </c>
      <c r="H47" s="982" t="s">
        <v>35</v>
      </c>
      <c r="I47" s="968" t="s">
        <v>35</v>
      </c>
      <c r="J47" s="968" t="s">
        <v>35</v>
      </c>
      <c r="K47" s="968" t="s">
        <v>35</v>
      </c>
      <c r="L47" s="989" t="s">
        <v>35</v>
      </c>
      <c r="M47" s="996" t="s">
        <v>35</v>
      </c>
      <c r="N47" s="968" t="s">
        <v>35</v>
      </c>
      <c r="O47" s="968" t="s">
        <v>35</v>
      </c>
      <c r="P47" s="968" t="s">
        <v>35</v>
      </c>
      <c r="Q47" s="975" t="s">
        <v>35</v>
      </c>
      <c r="R47" s="982" t="s">
        <v>35</v>
      </c>
      <c r="S47" s="968" t="s">
        <v>35</v>
      </c>
      <c r="T47" s="968" t="s">
        <v>35</v>
      </c>
      <c r="U47" s="968" t="s">
        <v>35</v>
      </c>
      <c r="V47" s="968" t="s">
        <v>35</v>
      </c>
      <c r="W47" s="968" t="s">
        <v>35</v>
      </c>
      <c r="X47" s="1339" t="s">
        <v>35</v>
      </c>
      <c r="Y47" s="1371"/>
      <c r="Z47" s="1371"/>
      <c r="AA47" s="1371"/>
      <c r="AB47" s="1371"/>
      <c r="AC47" s="1371"/>
      <c r="AD47" s="1371"/>
      <c r="AE47" s="1371"/>
      <c r="AF47" s="1371"/>
      <c r="AG47" s="1371"/>
      <c r="AH47" s="1371"/>
      <c r="AI47" s="1371"/>
      <c r="AJ47" s="1371"/>
      <c r="AK47" s="1371"/>
      <c r="AL47" s="1371"/>
      <c r="AM47" s="1371"/>
      <c r="AN47" s="1371"/>
      <c r="AO47" s="1371"/>
      <c r="AP47" s="1371"/>
      <c r="AQ47" s="1371"/>
      <c r="AR47" s="1371"/>
      <c r="AS47" s="1371"/>
      <c r="AT47" s="1371"/>
      <c r="AU47" s="1371"/>
      <c r="AV47" s="1371"/>
      <c r="AW47" s="1371"/>
      <c r="AX47" s="1371"/>
      <c r="AY47" s="1371"/>
      <c r="AZ47" s="207"/>
      <c r="BA47" s="1694" t="s">
        <v>101</v>
      </c>
      <c r="BB47" s="151" t="s">
        <v>100</v>
      </c>
      <c r="BC47" s="1003" t="s">
        <v>35</v>
      </c>
      <c r="BD47" s="1022" t="s">
        <v>35</v>
      </c>
      <c r="BE47" s="1022" t="s">
        <v>35</v>
      </c>
      <c r="BF47" s="1022" t="s">
        <v>35</v>
      </c>
      <c r="BG47" s="1042" t="s">
        <v>35</v>
      </c>
      <c r="BH47" s="1062" t="s">
        <v>35</v>
      </c>
      <c r="BI47" s="1022" t="s">
        <v>35</v>
      </c>
      <c r="BJ47" s="1022" t="s">
        <v>35</v>
      </c>
      <c r="BK47" s="1022" t="s">
        <v>35</v>
      </c>
      <c r="BL47" s="1042" t="s">
        <v>35</v>
      </c>
      <c r="BM47" s="1062" t="s">
        <v>35</v>
      </c>
      <c r="BN47" s="1022" t="s">
        <v>35</v>
      </c>
      <c r="BO47" s="1022" t="s">
        <v>35</v>
      </c>
      <c r="BP47" s="1022" t="s">
        <v>35</v>
      </c>
      <c r="BQ47" s="1042" t="s">
        <v>35</v>
      </c>
      <c r="BR47" s="1062" t="s">
        <v>35</v>
      </c>
      <c r="BS47" s="1022" t="s">
        <v>35</v>
      </c>
      <c r="BT47" s="1022" t="s">
        <v>35</v>
      </c>
      <c r="BU47" s="1022" t="s">
        <v>35</v>
      </c>
      <c r="BV47" s="1022" t="s">
        <v>35</v>
      </c>
      <c r="BW47" s="1022" t="s">
        <v>35</v>
      </c>
      <c r="BX47" s="1382" t="s">
        <v>35</v>
      </c>
      <c r="BY47" s="1420"/>
      <c r="BZ47" s="1420"/>
      <c r="CA47" s="1420"/>
      <c r="CB47" s="1420"/>
      <c r="CC47" s="1420"/>
      <c r="CD47" s="1420"/>
      <c r="CE47" s="1420"/>
      <c r="CF47" s="1420"/>
      <c r="CG47" s="1420"/>
      <c r="CH47" s="1420"/>
      <c r="CI47" s="1420"/>
      <c r="CJ47" s="1420"/>
      <c r="CK47" s="1420"/>
      <c r="CL47" s="1420"/>
      <c r="CM47" s="1420"/>
      <c r="CN47" s="1420"/>
      <c r="CO47" s="1420"/>
      <c r="CP47" s="1420"/>
      <c r="CQ47" s="1420"/>
      <c r="CR47" s="1420"/>
      <c r="CS47" s="1420"/>
      <c r="CT47" s="1420"/>
      <c r="CU47" s="1420"/>
      <c r="CV47" s="1420"/>
      <c r="CW47" s="1420"/>
      <c r="CX47" s="1420"/>
      <c r="CY47" s="1420"/>
      <c r="CZ47" s="1420"/>
    </row>
    <row r="48" s="130" customFormat="true" ht="15" customHeight="true" x14ac:dyDescent="0.2">
      <c r="A48" s="1695"/>
      <c r="B48" s="242" t="s">
        <v>99</v>
      </c>
      <c r="C48" s="961" t="s">
        <v>35</v>
      </c>
      <c r="D48" s="968" t="s">
        <v>35</v>
      </c>
      <c r="E48" s="968" t="s">
        <v>35</v>
      </c>
      <c r="F48" s="968" t="s">
        <v>35</v>
      </c>
      <c r="G48" s="975" t="s">
        <v>35</v>
      </c>
      <c r="H48" s="982" t="s">
        <v>35</v>
      </c>
      <c r="I48" s="968" t="s">
        <v>35</v>
      </c>
      <c r="J48" s="968" t="s">
        <v>35</v>
      </c>
      <c r="K48" s="968" t="s">
        <v>35</v>
      </c>
      <c r="L48" s="989" t="s">
        <v>35</v>
      </c>
      <c r="M48" s="996" t="s">
        <v>35</v>
      </c>
      <c r="N48" s="968" t="s">
        <v>35</v>
      </c>
      <c r="O48" s="968" t="s">
        <v>35</v>
      </c>
      <c r="P48" s="968" t="s">
        <v>35</v>
      </c>
      <c r="Q48" s="975" t="s">
        <v>35</v>
      </c>
      <c r="R48" s="982" t="s">
        <v>35</v>
      </c>
      <c r="S48" s="968" t="s">
        <v>35</v>
      </c>
      <c r="T48" s="968" t="s">
        <v>35</v>
      </c>
      <c r="U48" s="968" t="s">
        <v>35</v>
      </c>
      <c r="V48" s="968" t="s">
        <v>35</v>
      </c>
      <c r="W48" s="968" t="s">
        <v>35</v>
      </c>
      <c r="X48" s="1339" t="s">
        <v>35</v>
      </c>
      <c r="Y48" s="1371"/>
      <c r="Z48" s="1371"/>
      <c r="AA48" s="1371"/>
      <c r="AB48" s="1371"/>
      <c r="AC48" s="1371"/>
      <c r="AD48" s="1371"/>
      <c r="AE48" s="1371"/>
      <c r="AF48" s="1371"/>
      <c r="AG48" s="1371"/>
      <c r="AH48" s="1371"/>
      <c r="AI48" s="1371"/>
      <c r="AJ48" s="1371"/>
      <c r="AK48" s="1371"/>
      <c r="AL48" s="1371"/>
      <c r="AM48" s="1371"/>
      <c r="AN48" s="1371"/>
      <c r="AO48" s="1371"/>
      <c r="AP48" s="1371"/>
      <c r="AQ48" s="1371"/>
      <c r="AR48" s="1371"/>
      <c r="AS48" s="1371"/>
      <c r="AT48" s="1371"/>
      <c r="AU48" s="1371"/>
      <c r="AV48" s="1371"/>
      <c r="AW48" s="1371"/>
      <c r="AX48" s="1371"/>
      <c r="AY48" s="1371"/>
      <c r="AZ48" s="207"/>
      <c r="BA48" s="1694"/>
      <c r="BB48" s="151" t="s">
        <v>99</v>
      </c>
      <c r="BC48" s="1003" t="s">
        <v>35</v>
      </c>
      <c r="BD48" s="1022" t="s">
        <v>35</v>
      </c>
      <c r="BE48" s="1022" t="s">
        <v>35</v>
      </c>
      <c r="BF48" s="1022" t="s">
        <v>35</v>
      </c>
      <c r="BG48" s="1042" t="s">
        <v>35</v>
      </c>
      <c r="BH48" s="1062" t="s">
        <v>35</v>
      </c>
      <c r="BI48" s="1022" t="s">
        <v>35</v>
      </c>
      <c r="BJ48" s="1022" t="s">
        <v>35</v>
      </c>
      <c r="BK48" s="1022" t="s">
        <v>35</v>
      </c>
      <c r="BL48" s="1042" t="s">
        <v>35</v>
      </c>
      <c r="BM48" s="1062" t="s">
        <v>35</v>
      </c>
      <c r="BN48" s="1022" t="s">
        <v>35</v>
      </c>
      <c r="BO48" s="1022" t="s">
        <v>35</v>
      </c>
      <c r="BP48" s="1022" t="s">
        <v>35</v>
      </c>
      <c r="BQ48" s="1042" t="s">
        <v>35</v>
      </c>
      <c r="BR48" s="1062" t="s">
        <v>35</v>
      </c>
      <c r="BS48" s="1022" t="s">
        <v>35</v>
      </c>
      <c r="BT48" s="1022" t="s">
        <v>35</v>
      </c>
      <c r="BU48" s="1022" t="s">
        <v>35</v>
      </c>
      <c r="BV48" s="1022" t="s">
        <v>35</v>
      </c>
      <c r="BW48" s="1022" t="s">
        <v>35</v>
      </c>
      <c r="BX48" s="1382" t="s">
        <v>35</v>
      </c>
      <c r="BY48" s="1420"/>
      <c r="BZ48" s="1420"/>
      <c r="CA48" s="1420"/>
      <c r="CB48" s="1420"/>
      <c r="CC48" s="1420"/>
      <c r="CD48" s="1420"/>
      <c r="CE48" s="1420"/>
      <c r="CF48" s="1420"/>
      <c r="CG48" s="1420"/>
      <c r="CH48" s="1420"/>
      <c r="CI48" s="1420"/>
      <c r="CJ48" s="1420"/>
      <c r="CK48" s="1420"/>
      <c r="CL48" s="1420"/>
      <c r="CM48" s="1420"/>
      <c r="CN48" s="1420"/>
      <c r="CO48" s="1420"/>
      <c r="CP48" s="1420"/>
      <c r="CQ48" s="1420"/>
      <c r="CR48" s="1420"/>
      <c r="CS48" s="1420"/>
      <c r="CT48" s="1420"/>
      <c r="CU48" s="1420"/>
      <c r="CV48" s="1420"/>
      <c r="CW48" s="1420"/>
      <c r="CX48" s="1420"/>
      <c r="CY48" s="1420"/>
      <c r="CZ48" s="1420"/>
    </row>
    <row r="49" s="130" customFormat="true" ht="15" customHeight="true" x14ac:dyDescent="0.2">
      <c r="A49" s="1695"/>
      <c r="B49" s="242" t="s">
        <v>68</v>
      </c>
      <c r="C49" s="961" t="s">
        <v>35</v>
      </c>
      <c r="D49" s="968" t="s">
        <v>35</v>
      </c>
      <c r="E49" s="968" t="s">
        <v>35</v>
      </c>
      <c r="F49" s="968" t="s">
        <v>35</v>
      </c>
      <c r="G49" s="975" t="s">
        <v>35</v>
      </c>
      <c r="H49" s="982" t="s">
        <v>35</v>
      </c>
      <c r="I49" s="968" t="s">
        <v>35</v>
      </c>
      <c r="J49" s="968" t="s">
        <v>35</v>
      </c>
      <c r="K49" s="968" t="s">
        <v>35</v>
      </c>
      <c r="L49" s="989" t="s">
        <v>35</v>
      </c>
      <c r="M49" s="996" t="s">
        <v>35</v>
      </c>
      <c r="N49" s="968" t="s">
        <v>35</v>
      </c>
      <c r="O49" s="968" t="s">
        <v>35</v>
      </c>
      <c r="P49" s="968" t="s">
        <v>35</v>
      </c>
      <c r="Q49" s="975" t="s">
        <v>35</v>
      </c>
      <c r="R49" s="982" t="s">
        <v>35</v>
      </c>
      <c r="S49" s="968" t="s">
        <v>35</v>
      </c>
      <c r="T49" s="968" t="s">
        <v>35</v>
      </c>
      <c r="U49" s="968" t="s">
        <v>35</v>
      </c>
      <c r="V49" s="968" t="s">
        <v>35</v>
      </c>
      <c r="W49" s="968" t="s">
        <v>35</v>
      </c>
      <c r="X49" s="1339" t="s">
        <v>35</v>
      </c>
      <c r="Y49" s="1371"/>
      <c r="Z49" s="1371"/>
      <c r="AA49" s="1371"/>
      <c r="AB49" s="1371"/>
      <c r="AC49" s="1371"/>
      <c r="AD49" s="1371"/>
      <c r="AE49" s="1371"/>
      <c r="AF49" s="1371"/>
      <c r="AG49" s="1371"/>
      <c r="AH49" s="1371"/>
      <c r="AI49" s="1371"/>
      <c r="AJ49" s="1371"/>
      <c r="AK49" s="1371"/>
      <c r="AL49" s="1371"/>
      <c r="AM49" s="1371"/>
      <c r="AN49" s="1371"/>
      <c r="AO49" s="1371"/>
      <c r="AP49" s="1371"/>
      <c r="AQ49" s="1371"/>
      <c r="AR49" s="1371"/>
      <c r="AS49" s="1371"/>
      <c r="AT49" s="1371"/>
      <c r="AU49" s="1371"/>
      <c r="AV49" s="1371"/>
      <c r="AW49" s="1371"/>
      <c r="AX49" s="1371"/>
      <c r="AY49" s="1371"/>
      <c r="AZ49" s="207"/>
      <c r="BA49" s="1694"/>
      <c r="BB49" s="151" t="s">
        <v>68</v>
      </c>
      <c r="BC49" s="1003" t="s">
        <v>35</v>
      </c>
      <c r="BD49" s="1022" t="s">
        <v>35</v>
      </c>
      <c r="BE49" s="1022" t="s">
        <v>35</v>
      </c>
      <c r="BF49" s="1022" t="s">
        <v>35</v>
      </c>
      <c r="BG49" s="1042" t="s">
        <v>35</v>
      </c>
      <c r="BH49" s="1062" t="s">
        <v>35</v>
      </c>
      <c r="BI49" s="1022" t="s">
        <v>35</v>
      </c>
      <c r="BJ49" s="1022" t="s">
        <v>35</v>
      </c>
      <c r="BK49" s="1022" t="s">
        <v>35</v>
      </c>
      <c r="BL49" s="1042" t="s">
        <v>35</v>
      </c>
      <c r="BM49" s="1062" t="s">
        <v>35</v>
      </c>
      <c r="BN49" s="1022" t="s">
        <v>35</v>
      </c>
      <c r="BO49" s="1022" t="s">
        <v>35</v>
      </c>
      <c r="BP49" s="1022" t="s">
        <v>35</v>
      </c>
      <c r="BQ49" s="1042" t="s">
        <v>35</v>
      </c>
      <c r="BR49" s="1062" t="s">
        <v>35</v>
      </c>
      <c r="BS49" s="1022" t="s">
        <v>35</v>
      </c>
      <c r="BT49" s="1022" t="s">
        <v>35</v>
      </c>
      <c r="BU49" s="1022" t="s">
        <v>35</v>
      </c>
      <c r="BV49" s="1022" t="s">
        <v>35</v>
      </c>
      <c r="BW49" s="1022" t="s">
        <v>35</v>
      </c>
      <c r="BX49" s="1382" t="s">
        <v>35</v>
      </c>
      <c r="BY49" s="1420"/>
      <c r="BZ49" s="1420"/>
      <c r="CA49" s="1420"/>
      <c r="CB49" s="1420"/>
      <c r="CC49" s="1420"/>
      <c r="CD49" s="1420"/>
      <c r="CE49" s="1420"/>
      <c r="CF49" s="1420"/>
      <c r="CG49" s="1420"/>
      <c r="CH49" s="1420"/>
      <c r="CI49" s="1420"/>
      <c r="CJ49" s="1420"/>
      <c r="CK49" s="1420"/>
      <c r="CL49" s="1420"/>
      <c r="CM49" s="1420"/>
      <c r="CN49" s="1420"/>
      <c r="CO49" s="1420"/>
      <c r="CP49" s="1420"/>
      <c r="CQ49" s="1420"/>
      <c r="CR49" s="1420"/>
      <c r="CS49" s="1420"/>
      <c r="CT49" s="1420"/>
      <c r="CU49" s="1420"/>
      <c r="CV49" s="1420"/>
      <c r="CW49" s="1420"/>
      <c r="CX49" s="1420"/>
      <c r="CY49" s="1420"/>
      <c r="CZ49" s="1420"/>
    </row>
    <row r="50" s="130" customFormat="true" ht="15" customHeight="true" x14ac:dyDescent="0.2">
      <c r="A50" s="1695" t="s">
        <v>102</v>
      </c>
      <c r="B50" s="242" t="s">
        <v>100</v>
      </c>
      <c r="C50" s="961" t="s">
        <v>35</v>
      </c>
      <c r="D50" s="968" t="s">
        <v>35</v>
      </c>
      <c r="E50" s="968" t="s">
        <v>35</v>
      </c>
      <c r="F50" s="968" t="s">
        <v>35</v>
      </c>
      <c r="G50" s="975" t="s">
        <v>35</v>
      </c>
      <c r="H50" s="982" t="s">
        <v>35</v>
      </c>
      <c r="I50" s="968" t="s">
        <v>35</v>
      </c>
      <c r="J50" s="968" t="s">
        <v>35</v>
      </c>
      <c r="K50" s="968" t="s">
        <v>35</v>
      </c>
      <c r="L50" s="989" t="s">
        <v>35</v>
      </c>
      <c r="M50" s="996" t="s">
        <v>35</v>
      </c>
      <c r="N50" s="968" t="s">
        <v>35</v>
      </c>
      <c r="O50" s="968" t="s">
        <v>35</v>
      </c>
      <c r="P50" s="968" t="s">
        <v>35</v>
      </c>
      <c r="Q50" s="975" t="s">
        <v>35</v>
      </c>
      <c r="R50" s="982" t="s">
        <v>35</v>
      </c>
      <c r="S50" s="968" t="s">
        <v>35</v>
      </c>
      <c r="T50" s="968" t="s">
        <v>35</v>
      </c>
      <c r="U50" s="968" t="s">
        <v>35</v>
      </c>
      <c r="V50" s="968" t="s">
        <v>35</v>
      </c>
      <c r="W50" s="968" t="s">
        <v>35</v>
      </c>
      <c r="X50" s="1339" t="s">
        <v>35</v>
      </c>
      <c r="Y50" s="1371"/>
      <c r="Z50" s="1371"/>
      <c r="AA50" s="1371"/>
      <c r="AB50" s="1371"/>
      <c r="AC50" s="1371"/>
      <c r="AD50" s="1371"/>
      <c r="AE50" s="1371"/>
      <c r="AF50" s="1371"/>
      <c r="AG50" s="1371"/>
      <c r="AH50" s="1371"/>
      <c r="AI50" s="1371"/>
      <c r="AJ50" s="1371"/>
      <c r="AK50" s="1371"/>
      <c r="AL50" s="1371"/>
      <c r="AM50" s="1371"/>
      <c r="AN50" s="1371"/>
      <c r="AO50" s="1371"/>
      <c r="AP50" s="1371"/>
      <c r="AQ50" s="1371"/>
      <c r="AR50" s="1371"/>
      <c r="AS50" s="1371"/>
      <c r="AT50" s="1371"/>
      <c r="AU50" s="1371"/>
      <c r="AV50" s="1371"/>
      <c r="AW50" s="1371"/>
      <c r="AX50" s="1371"/>
      <c r="AY50" s="1371"/>
      <c r="AZ50" s="207"/>
      <c r="BA50" s="1694" t="s">
        <v>102</v>
      </c>
      <c r="BB50" s="151" t="s">
        <v>100</v>
      </c>
      <c r="BC50" s="1003" t="s">
        <v>35</v>
      </c>
      <c r="BD50" s="1022" t="s">
        <v>35</v>
      </c>
      <c r="BE50" s="1022" t="s">
        <v>35</v>
      </c>
      <c r="BF50" s="1022" t="s">
        <v>35</v>
      </c>
      <c r="BG50" s="1042" t="s">
        <v>35</v>
      </c>
      <c r="BH50" s="1062" t="s">
        <v>35</v>
      </c>
      <c r="BI50" s="1022" t="s">
        <v>35</v>
      </c>
      <c r="BJ50" s="1022" t="s">
        <v>35</v>
      </c>
      <c r="BK50" s="1022" t="s">
        <v>35</v>
      </c>
      <c r="BL50" s="1042" t="s">
        <v>35</v>
      </c>
      <c r="BM50" s="1062" t="s">
        <v>35</v>
      </c>
      <c r="BN50" s="1022" t="s">
        <v>35</v>
      </c>
      <c r="BO50" s="1022" t="s">
        <v>35</v>
      </c>
      <c r="BP50" s="1022" t="s">
        <v>35</v>
      </c>
      <c r="BQ50" s="1042" t="s">
        <v>35</v>
      </c>
      <c r="BR50" s="1062" t="s">
        <v>35</v>
      </c>
      <c r="BS50" s="1022" t="s">
        <v>35</v>
      </c>
      <c r="BT50" s="1022" t="s">
        <v>35</v>
      </c>
      <c r="BU50" s="1022" t="s">
        <v>35</v>
      </c>
      <c r="BV50" s="1022" t="s">
        <v>35</v>
      </c>
      <c r="BW50" s="1022" t="s">
        <v>35</v>
      </c>
      <c r="BX50" s="1382" t="s">
        <v>35</v>
      </c>
      <c r="BY50" s="1420"/>
      <c r="BZ50" s="1420"/>
      <c r="CA50" s="1420"/>
      <c r="CB50" s="1420"/>
      <c r="CC50" s="1420"/>
      <c r="CD50" s="1420"/>
      <c r="CE50" s="1420"/>
      <c r="CF50" s="1420"/>
      <c r="CG50" s="1420"/>
      <c r="CH50" s="1420"/>
      <c r="CI50" s="1420"/>
      <c r="CJ50" s="1420"/>
      <c r="CK50" s="1420"/>
      <c r="CL50" s="1420"/>
      <c r="CM50" s="1420"/>
      <c r="CN50" s="1420"/>
      <c r="CO50" s="1420"/>
      <c r="CP50" s="1420"/>
      <c r="CQ50" s="1420"/>
      <c r="CR50" s="1420"/>
      <c r="CS50" s="1420"/>
      <c r="CT50" s="1420"/>
      <c r="CU50" s="1420"/>
      <c r="CV50" s="1420"/>
      <c r="CW50" s="1420"/>
      <c r="CX50" s="1420"/>
      <c r="CY50" s="1420"/>
      <c r="CZ50" s="1420"/>
    </row>
    <row r="51" s="130" customFormat="true" ht="15" customHeight="true" x14ac:dyDescent="0.2">
      <c r="A51" s="1695"/>
      <c r="B51" s="242" t="s">
        <v>99</v>
      </c>
      <c r="C51" s="961" t="s">
        <v>35</v>
      </c>
      <c r="D51" s="968" t="s">
        <v>35</v>
      </c>
      <c r="E51" s="968" t="s">
        <v>35</v>
      </c>
      <c r="F51" s="968" t="s">
        <v>35</v>
      </c>
      <c r="G51" s="975" t="s">
        <v>35</v>
      </c>
      <c r="H51" s="982" t="s">
        <v>35</v>
      </c>
      <c r="I51" s="968" t="s">
        <v>35</v>
      </c>
      <c r="J51" s="968" t="s">
        <v>35</v>
      </c>
      <c r="K51" s="968" t="s">
        <v>35</v>
      </c>
      <c r="L51" s="989" t="s">
        <v>35</v>
      </c>
      <c r="M51" s="996" t="s">
        <v>35</v>
      </c>
      <c r="N51" s="968" t="s">
        <v>35</v>
      </c>
      <c r="O51" s="968" t="s">
        <v>35</v>
      </c>
      <c r="P51" s="968" t="s">
        <v>35</v>
      </c>
      <c r="Q51" s="975" t="s">
        <v>35</v>
      </c>
      <c r="R51" s="982" t="s">
        <v>35</v>
      </c>
      <c r="S51" s="968" t="s">
        <v>35</v>
      </c>
      <c r="T51" s="968" t="s">
        <v>35</v>
      </c>
      <c r="U51" s="968" t="s">
        <v>35</v>
      </c>
      <c r="V51" s="968" t="s">
        <v>35</v>
      </c>
      <c r="W51" s="968" t="s">
        <v>35</v>
      </c>
      <c r="X51" s="1339" t="s">
        <v>35</v>
      </c>
      <c r="Y51" s="1371"/>
      <c r="Z51" s="1371"/>
      <c r="AA51" s="1371"/>
      <c r="AB51" s="1371"/>
      <c r="AC51" s="1371"/>
      <c r="AD51" s="1371"/>
      <c r="AE51" s="1371"/>
      <c r="AF51" s="1371"/>
      <c r="AG51" s="1371"/>
      <c r="AH51" s="1371"/>
      <c r="AI51" s="1371"/>
      <c r="AJ51" s="1371"/>
      <c r="AK51" s="1371"/>
      <c r="AL51" s="1371"/>
      <c r="AM51" s="1371"/>
      <c r="AN51" s="1371"/>
      <c r="AO51" s="1371"/>
      <c r="AP51" s="1371"/>
      <c r="AQ51" s="1371"/>
      <c r="AR51" s="1371"/>
      <c r="AS51" s="1371"/>
      <c r="AT51" s="1371"/>
      <c r="AU51" s="1371"/>
      <c r="AV51" s="1371"/>
      <c r="AW51" s="1371"/>
      <c r="AX51" s="1371"/>
      <c r="AY51" s="1371"/>
      <c r="AZ51" s="207"/>
      <c r="BA51" s="1694"/>
      <c r="BB51" s="151" t="s">
        <v>99</v>
      </c>
      <c r="BC51" s="1003" t="s">
        <v>35</v>
      </c>
      <c r="BD51" s="1022" t="s">
        <v>35</v>
      </c>
      <c r="BE51" s="1022" t="s">
        <v>35</v>
      </c>
      <c r="BF51" s="1022" t="s">
        <v>35</v>
      </c>
      <c r="BG51" s="1042" t="s">
        <v>35</v>
      </c>
      <c r="BH51" s="1062" t="s">
        <v>35</v>
      </c>
      <c r="BI51" s="1022" t="s">
        <v>35</v>
      </c>
      <c r="BJ51" s="1022" t="s">
        <v>35</v>
      </c>
      <c r="BK51" s="1022" t="s">
        <v>35</v>
      </c>
      <c r="BL51" s="1042" t="s">
        <v>35</v>
      </c>
      <c r="BM51" s="1062" t="s">
        <v>35</v>
      </c>
      <c r="BN51" s="1022" t="s">
        <v>35</v>
      </c>
      <c r="BO51" s="1022" t="s">
        <v>35</v>
      </c>
      <c r="BP51" s="1022" t="s">
        <v>35</v>
      </c>
      <c r="BQ51" s="1042" t="s">
        <v>35</v>
      </c>
      <c r="BR51" s="1062" t="s">
        <v>35</v>
      </c>
      <c r="BS51" s="1022" t="s">
        <v>35</v>
      </c>
      <c r="BT51" s="1022" t="s">
        <v>35</v>
      </c>
      <c r="BU51" s="1022" t="s">
        <v>35</v>
      </c>
      <c r="BV51" s="1022" t="s">
        <v>35</v>
      </c>
      <c r="BW51" s="1022" t="s">
        <v>35</v>
      </c>
      <c r="BX51" s="1382" t="s">
        <v>35</v>
      </c>
      <c r="BY51" s="1420"/>
      <c r="BZ51" s="1420"/>
      <c r="CA51" s="1420"/>
      <c r="CB51" s="1420"/>
      <c r="CC51" s="1420"/>
      <c r="CD51" s="1420"/>
      <c r="CE51" s="1420"/>
      <c r="CF51" s="1420"/>
      <c r="CG51" s="1420"/>
      <c r="CH51" s="1420"/>
      <c r="CI51" s="1420"/>
      <c r="CJ51" s="1420"/>
      <c r="CK51" s="1420"/>
      <c r="CL51" s="1420"/>
      <c r="CM51" s="1420"/>
      <c r="CN51" s="1420"/>
      <c r="CO51" s="1420"/>
      <c r="CP51" s="1420"/>
      <c r="CQ51" s="1420"/>
      <c r="CR51" s="1420"/>
      <c r="CS51" s="1420"/>
      <c r="CT51" s="1420"/>
      <c r="CU51" s="1420"/>
      <c r="CV51" s="1420"/>
      <c r="CW51" s="1420"/>
      <c r="CX51" s="1420"/>
      <c r="CY51" s="1420"/>
      <c r="CZ51" s="1420"/>
    </row>
    <row r="52" s="130" customFormat="true" ht="15" customHeight="true" x14ac:dyDescent="0.2">
      <c r="A52" s="1695"/>
      <c r="B52" s="242" t="s">
        <v>68</v>
      </c>
      <c r="C52" s="961" t="s">
        <v>35</v>
      </c>
      <c r="D52" s="968" t="s">
        <v>35</v>
      </c>
      <c r="E52" s="968" t="s">
        <v>35</v>
      </c>
      <c r="F52" s="968" t="s">
        <v>35</v>
      </c>
      <c r="G52" s="975" t="s">
        <v>35</v>
      </c>
      <c r="H52" s="982" t="s">
        <v>35</v>
      </c>
      <c r="I52" s="968" t="s">
        <v>35</v>
      </c>
      <c r="J52" s="968" t="s">
        <v>35</v>
      </c>
      <c r="K52" s="968" t="s">
        <v>35</v>
      </c>
      <c r="L52" s="989" t="s">
        <v>35</v>
      </c>
      <c r="M52" s="996" t="s">
        <v>35</v>
      </c>
      <c r="N52" s="968" t="s">
        <v>35</v>
      </c>
      <c r="O52" s="968" t="s">
        <v>35</v>
      </c>
      <c r="P52" s="968" t="s">
        <v>35</v>
      </c>
      <c r="Q52" s="975" t="s">
        <v>35</v>
      </c>
      <c r="R52" s="982" t="s">
        <v>35</v>
      </c>
      <c r="S52" s="968" t="s">
        <v>35</v>
      </c>
      <c r="T52" s="968" t="s">
        <v>35</v>
      </c>
      <c r="U52" s="968" t="s">
        <v>35</v>
      </c>
      <c r="V52" s="968" t="s">
        <v>35</v>
      </c>
      <c r="W52" s="968" t="s">
        <v>35</v>
      </c>
      <c r="X52" s="1339" t="s">
        <v>35</v>
      </c>
      <c r="Y52" s="1371"/>
      <c r="Z52" s="1371"/>
      <c r="AA52" s="1371"/>
      <c r="AB52" s="1371"/>
      <c r="AC52" s="1371"/>
      <c r="AD52" s="1371"/>
      <c r="AE52" s="1371"/>
      <c r="AF52" s="1371"/>
      <c r="AG52" s="1371"/>
      <c r="AH52" s="1371"/>
      <c r="AI52" s="1371"/>
      <c r="AJ52" s="1371"/>
      <c r="AK52" s="1371"/>
      <c r="AL52" s="1371"/>
      <c r="AM52" s="1371"/>
      <c r="AN52" s="1371"/>
      <c r="AO52" s="1371"/>
      <c r="AP52" s="1371"/>
      <c r="AQ52" s="1371"/>
      <c r="AR52" s="1371"/>
      <c r="AS52" s="1371"/>
      <c r="AT52" s="1371"/>
      <c r="AU52" s="1371"/>
      <c r="AV52" s="1371"/>
      <c r="AW52" s="1371"/>
      <c r="AX52" s="1371"/>
      <c r="AY52" s="1371"/>
      <c r="AZ52" s="207"/>
      <c r="BA52" s="1694"/>
      <c r="BB52" s="151" t="s">
        <v>68</v>
      </c>
      <c r="BC52" s="1003" t="s">
        <v>35</v>
      </c>
      <c r="BD52" s="1022" t="s">
        <v>35</v>
      </c>
      <c r="BE52" s="1022" t="s">
        <v>35</v>
      </c>
      <c r="BF52" s="1022" t="s">
        <v>35</v>
      </c>
      <c r="BG52" s="1042" t="s">
        <v>35</v>
      </c>
      <c r="BH52" s="1062" t="s">
        <v>35</v>
      </c>
      <c r="BI52" s="1022" t="s">
        <v>35</v>
      </c>
      <c r="BJ52" s="1022" t="s">
        <v>35</v>
      </c>
      <c r="BK52" s="1022" t="s">
        <v>35</v>
      </c>
      <c r="BL52" s="1042" t="s">
        <v>35</v>
      </c>
      <c r="BM52" s="1062" t="s">
        <v>35</v>
      </c>
      <c r="BN52" s="1022" t="s">
        <v>35</v>
      </c>
      <c r="BO52" s="1022" t="s">
        <v>35</v>
      </c>
      <c r="BP52" s="1022" t="s">
        <v>35</v>
      </c>
      <c r="BQ52" s="1042" t="s">
        <v>35</v>
      </c>
      <c r="BR52" s="1062" t="s">
        <v>35</v>
      </c>
      <c r="BS52" s="1022" t="s">
        <v>35</v>
      </c>
      <c r="BT52" s="1022" t="s">
        <v>35</v>
      </c>
      <c r="BU52" s="1022" t="s">
        <v>35</v>
      </c>
      <c r="BV52" s="1022" t="s">
        <v>35</v>
      </c>
      <c r="BW52" s="1022" t="s">
        <v>35</v>
      </c>
      <c r="BX52" s="1382" t="s">
        <v>35</v>
      </c>
      <c r="BY52" s="1420"/>
      <c r="BZ52" s="1420"/>
      <c r="CA52" s="1420"/>
      <c r="CB52" s="1420"/>
      <c r="CC52" s="1420"/>
      <c r="CD52" s="1420"/>
      <c r="CE52" s="1420"/>
      <c r="CF52" s="1420"/>
      <c r="CG52" s="1420"/>
      <c r="CH52" s="1420"/>
      <c r="CI52" s="1420"/>
      <c r="CJ52" s="1420"/>
      <c r="CK52" s="1420"/>
      <c r="CL52" s="1420"/>
      <c r="CM52" s="1420"/>
      <c r="CN52" s="1420"/>
      <c r="CO52" s="1420"/>
      <c r="CP52" s="1420"/>
      <c r="CQ52" s="1420"/>
      <c r="CR52" s="1420"/>
      <c r="CS52" s="1420"/>
      <c r="CT52" s="1420"/>
      <c r="CU52" s="1420"/>
      <c r="CV52" s="1420"/>
      <c r="CW52" s="1420"/>
      <c r="CX52" s="1420"/>
      <c r="CY52" s="1420"/>
      <c r="CZ52" s="1420"/>
    </row>
    <row r="53" s="130" customFormat="true" ht="15" customHeight="true" x14ac:dyDescent="0.2">
      <c r="A53" s="1695" t="s">
        <v>105</v>
      </c>
      <c r="B53" s="242" t="s">
        <v>100</v>
      </c>
      <c r="C53" s="961" t="s">
        <v>35</v>
      </c>
      <c r="D53" s="968" t="s">
        <v>35</v>
      </c>
      <c r="E53" s="968" t="s">
        <v>35</v>
      </c>
      <c r="F53" s="968" t="s">
        <v>35</v>
      </c>
      <c r="G53" s="975" t="s">
        <v>35</v>
      </c>
      <c r="H53" s="982" t="s">
        <v>35</v>
      </c>
      <c r="I53" s="968" t="s">
        <v>35</v>
      </c>
      <c r="J53" s="968" t="s">
        <v>35</v>
      </c>
      <c r="K53" s="968" t="s">
        <v>35</v>
      </c>
      <c r="L53" s="989" t="s">
        <v>35</v>
      </c>
      <c r="M53" s="996" t="s">
        <v>35</v>
      </c>
      <c r="N53" s="968" t="s">
        <v>35</v>
      </c>
      <c r="O53" s="968" t="s">
        <v>35</v>
      </c>
      <c r="P53" s="968" t="s">
        <v>35</v>
      </c>
      <c r="Q53" s="975" t="s">
        <v>35</v>
      </c>
      <c r="R53" s="982" t="s">
        <v>35</v>
      </c>
      <c r="S53" s="968" t="s">
        <v>35</v>
      </c>
      <c r="T53" s="968" t="s">
        <v>35</v>
      </c>
      <c r="U53" s="968" t="s">
        <v>35</v>
      </c>
      <c r="V53" s="968" t="s">
        <v>35</v>
      </c>
      <c r="W53" s="968" t="s">
        <v>35</v>
      </c>
      <c r="X53" s="1339" t="s">
        <v>35</v>
      </c>
      <c r="Y53" s="1371"/>
      <c r="Z53" s="1371"/>
      <c r="AA53" s="1371"/>
      <c r="AB53" s="1371"/>
      <c r="AC53" s="1371"/>
      <c r="AD53" s="1371"/>
      <c r="AE53" s="1371"/>
      <c r="AF53" s="1371"/>
      <c r="AG53" s="1371"/>
      <c r="AH53" s="1371"/>
      <c r="AI53" s="1371"/>
      <c r="AJ53" s="1371"/>
      <c r="AK53" s="1371"/>
      <c r="AL53" s="1371"/>
      <c r="AM53" s="1371"/>
      <c r="AN53" s="1371"/>
      <c r="AO53" s="1371"/>
      <c r="AP53" s="1371"/>
      <c r="AQ53" s="1371"/>
      <c r="AR53" s="1371"/>
      <c r="AS53" s="1371"/>
      <c r="AT53" s="1371"/>
      <c r="AU53" s="1371"/>
      <c r="AV53" s="1371"/>
      <c r="AW53" s="1371"/>
      <c r="AX53" s="1371"/>
      <c r="AY53" s="1371"/>
      <c r="AZ53" s="207"/>
      <c r="BA53" s="1694" t="s">
        <v>105</v>
      </c>
      <c r="BB53" s="151" t="s">
        <v>100</v>
      </c>
      <c r="BC53" s="1003" t="s">
        <v>35</v>
      </c>
      <c r="BD53" s="1022" t="s">
        <v>35</v>
      </c>
      <c r="BE53" s="1022" t="s">
        <v>35</v>
      </c>
      <c r="BF53" s="1022" t="s">
        <v>35</v>
      </c>
      <c r="BG53" s="1042" t="s">
        <v>35</v>
      </c>
      <c r="BH53" s="1062" t="s">
        <v>35</v>
      </c>
      <c r="BI53" s="1022" t="s">
        <v>35</v>
      </c>
      <c r="BJ53" s="1022" t="s">
        <v>35</v>
      </c>
      <c r="BK53" s="1022" t="s">
        <v>35</v>
      </c>
      <c r="BL53" s="1042" t="s">
        <v>35</v>
      </c>
      <c r="BM53" s="1062" t="s">
        <v>35</v>
      </c>
      <c r="BN53" s="1022" t="s">
        <v>35</v>
      </c>
      <c r="BO53" s="1022" t="s">
        <v>35</v>
      </c>
      <c r="BP53" s="1022" t="s">
        <v>35</v>
      </c>
      <c r="BQ53" s="1042" t="s">
        <v>35</v>
      </c>
      <c r="BR53" s="1062" t="s">
        <v>35</v>
      </c>
      <c r="BS53" s="1022" t="s">
        <v>35</v>
      </c>
      <c r="BT53" s="1022" t="s">
        <v>35</v>
      </c>
      <c r="BU53" s="1022" t="s">
        <v>35</v>
      </c>
      <c r="BV53" s="1022" t="s">
        <v>35</v>
      </c>
      <c r="BW53" s="1022" t="s">
        <v>35</v>
      </c>
      <c r="BX53" s="1382" t="s">
        <v>35</v>
      </c>
      <c r="BY53" s="1420"/>
      <c r="BZ53" s="1420"/>
      <c r="CA53" s="1420"/>
      <c r="CB53" s="1420"/>
      <c r="CC53" s="1420"/>
      <c r="CD53" s="1420"/>
      <c r="CE53" s="1420"/>
      <c r="CF53" s="1420"/>
      <c r="CG53" s="1420"/>
      <c r="CH53" s="1420"/>
      <c r="CI53" s="1420"/>
      <c r="CJ53" s="1420"/>
      <c r="CK53" s="1420"/>
      <c r="CL53" s="1420"/>
      <c r="CM53" s="1420"/>
      <c r="CN53" s="1420"/>
      <c r="CO53" s="1420"/>
      <c r="CP53" s="1420"/>
      <c r="CQ53" s="1420"/>
      <c r="CR53" s="1420"/>
      <c r="CS53" s="1420"/>
      <c r="CT53" s="1420"/>
      <c r="CU53" s="1420"/>
      <c r="CV53" s="1420"/>
      <c r="CW53" s="1420"/>
      <c r="CX53" s="1420"/>
      <c r="CY53" s="1420"/>
      <c r="CZ53" s="1420"/>
    </row>
    <row r="54" s="130" customFormat="true" ht="15" customHeight="true" x14ac:dyDescent="0.2">
      <c r="A54" s="1695"/>
      <c r="B54" s="242" t="s">
        <v>99</v>
      </c>
      <c r="C54" s="961" t="s">
        <v>35</v>
      </c>
      <c r="D54" s="968" t="s">
        <v>35</v>
      </c>
      <c r="E54" s="968" t="s">
        <v>35</v>
      </c>
      <c r="F54" s="968" t="s">
        <v>35</v>
      </c>
      <c r="G54" s="975" t="s">
        <v>35</v>
      </c>
      <c r="H54" s="982" t="s">
        <v>35</v>
      </c>
      <c r="I54" s="968" t="s">
        <v>35</v>
      </c>
      <c r="J54" s="968" t="s">
        <v>35</v>
      </c>
      <c r="K54" s="968" t="s">
        <v>35</v>
      </c>
      <c r="L54" s="989" t="s">
        <v>35</v>
      </c>
      <c r="M54" s="996" t="s">
        <v>35</v>
      </c>
      <c r="N54" s="968" t="s">
        <v>35</v>
      </c>
      <c r="O54" s="968" t="s">
        <v>35</v>
      </c>
      <c r="P54" s="968" t="s">
        <v>35</v>
      </c>
      <c r="Q54" s="975" t="s">
        <v>35</v>
      </c>
      <c r="R54" s="982" t="s">
        <v>35</v>
      </c>
      <c r="S54" s="968" t="s">
        <v>35</v>
      </c>
      <c r="T54" s="968" t="s">
        <v>35</v>
      </c>
      <c r="U54" s="968" t="s">
        <v>35</v>
      </c>
      <c r="V54" s="968" t="s">
        <v>35</v>
      </c>
      <c r="W54" s="968" t="s">
        <v>35</v>
      </c>
      <c r="X54" s="1339" t="s">
        <v>35</v>
      </c>
      <c r="Y54" s="1371"/>
      <c r="Z54" s="1371"/>
      <c r="AA54" s="1371"/>
      <c r="AB54" s="1371"/>
      <c r="AC54" s="1371"/>
      <c r="AD54" s="1371"/>
      <c r="AE54" s="1371"/>
      <c r="AF54" s="1371"/>
      <c r="AG54" s="1371"/>
      <c r="AH54" s="1371"/>
      <c r="AI54" s="1371"/>
      <c r="AJ54" s="1371"/>
      <c r="AK54" s="1371"/>
      <c r="AL54" s="1371"/>
      <c r="AM54" s="1371"/>
      <c r="AN54" s="1371"/>
      <c r="AO54" s="1371"/>
      <c r="AP54" s="1371"/>
      <c r="AQ54" s="1371"/>
      <c r="AR54" s="1371"/>
      <c r="AS54" s="1371"/>
      <c r="AT54" s="1371"/>
      <c r="AU54" s="1371"/>
      <c r="AV54" s="1371"/>
      <c r="AW54" s="1371"/>
      <c r="AX54" s="1371"/>
      <c r="AY54" s="1371"/>
      <c r="AZ54" s="207"/>
      <c r="BA54" s="1694"/>
      <c r="BB54" s="151" t="s">
        <v>99</v>
      </c>
      <c r="BC54" s="1003" t="s">
        <v>35</v>
      </c>
      <c r="BD54" s="1022" t="s">
        <v>35</v>
      </c>
      <c r="BE54" s="1022" t="s">
        <v>35</v>
      </c>
      <c r="BF54" s="1022" t="s">
        <v>35</v>
      </c>
      <c r="BG54" s="1042" t="s">
        <v>35</v>
      </c>
      <c r="BH54" s="1062" t="s">
        <v>35</v>
      </c>
      <c r="BI54" s="1022" t="s">
        <v>35</v>
      </c>
      <c r="BJ54" s="1022" t="s">
        <v>35</v>
      </c>
      <c r="BK54" s="1022" t="s">
        <v>35</v>
      </c>
      <c r="BL54" s="1042" t="s">
        <v>35</v>
      </c>
      <c r="BM54" s="1062" t="s">
        <v>35</v>
      </c>
      <c r="BN54" s="1022" t="s">
        <v>35</v>
      </c>
      <c r="BO54" s="1022" t="s">
        <v>35</v>
      </c>
      <c r="BP54" s="1022" t="s">
        <v>35</v>
      </c>
      <c r="BQ54" s="1042" t="s">
        <v>35</v>
      </c>
      <c r="BR54" s="1062" t="s">
        <v>35</v>
      </c>
      <c r="BS54" s="1022" t="s">
        <v>35</v>
      </c>
      <c r="BT54" s="1022" t="s">
        <v>35</v>
      </c>
      <c r="BU54" s="1022" t="s">
        <v>35</v>
      </c>
      <c r="BV54" s="1022" t="s">
        <v>35</v>
      </c>
      <c r="BW54" s="1022" t="s">
        <v>35</v>
      </c>
      <c r="BX54" s="1382" t="s">
        <v>35</v>
      </c>
      <c r="BY54" s="1420"/>
      <c r="BZ54" s="1420"/>
      <c r="CA54" s="1420"/>
      <c r="CB54" s="1420"/>
      <c r="CC54" s="1420"/>
      <c r="CD54" s="1420"/>
      <c r="CE54" s="1420"/>
      <c r="CF54" s="1420"/>
      <c r="CG54" s="1420"/>
      <c r="CH54" s="1420"/>
      <c r="CI54" s="1420"/>
      <c r="CJ54" s="1420"/>
      <c r="CK54" s="1420"/>
      <c r="CL54" s="1420"/>
      <c r="CM54" s="1420"/>
      <c r="CN54" s="1420"/>
      <c r="CO54" s="1420"/>
      <c r="CP54" s="1420"/>
      <c r="CQ54" s="1420"/>
      <c r="CR54" s="1420"/>
      <c r="CS54" s="1420"/>
      <c r="CT54" s="1420"/>
      <c r="CU54" s="1420"/>
      <c r="CV54" s="1420"/>
      <c r="CW54" s="1420"/>
      <c r="CX54" s="1420"/>
      <c r="CY54" s="1420"/>
      <c r="CZ54" s="1420"/>
    </row>
    <row r="55" s="130" customFormat="true" ht="15" customHeight="true" x14ac:dyDescent="0.2">
      <c r="A55" s="1696"/>
      <c r="B55" s="243" t="s">
        <v>68</v>
      </c>
      <c r="C55" s="963" t="s">
        <v>35</v>
      </c>
      <c r="D55" s="970" t="s">
        <v>35</v>
      </c>
      <c r="E55" s="970" t="s">
        <v>35</v>
      </c>
      <c r="F55" s="970" t="s">
        <v>35</v>
      </c>
      <c r="G55" s="977" t="s">
        <v>35</v>
      </c>
      <c r="H55" s="984" t="s">
        <v>35</v>
      </c>
      <c r="I55" s="970" t="s">
        <v>35</v>
      </c>
      <c r="J55" s="970" t="s">
        <v>35</v>
      </c>
      <c r="K55" s="970" t="s">
        <v>35</v>
      </c>
      <c r="L55" s="991" t="s">
        <v>35</v>
      </c>
      <c r="M55" s="997" t="s">
        <v>35</v>
      </c>
      <c r="N55" s="970" t="s">
        <v>35</v>
      </c>
      <c r="O55" s="970" t="s">
        <v>35</v>
      </c>
      <c r="P55" s="970" t="s">
        <v>35</v>
      </c>
      <c r="Q55" s="977" t="s">
        <v>35</v>
      </c>
      <c r="R55" s="1302" t="s">
        <v>35</v>
      </c>
      <c r="S55" s="1303" t="s">
        <v>35</v>
      </c>
      <c r="T55" s="1303" t="s">
        <v>35</v>
      </c>
      <c r="U55" s="1303" t="s">
        <v>35</v>
      </c>
      <c r="V55" s="1303" t="s">
        <v>35</v>
      </c>
      <c r="W55" s="1303" t="s">
        <v>35</v>
      </c>
      <c r="X55" s="1340" t="s">
        <v>35</v>
      </c>
      <c r="Y55" s="1372"/>
      <c r="Z55" s="1372"/>
      <c r="AA55" s="1372"/>
      <c r="AB55" s="1372"/>
      <c r="AC55" s="1372"/>
      <c r="AD55" s="1372"/>
      <c r="AE55" s="1372"/>
      <c r="AF55" s="1372"/>
      <c r="AG55" s="1372"/>
      <c r="AH55" s="1372"/>
      <c r="AI55" s="1372"/>
      <c r="AJ55" s="1372"/>
      <c r="AK55" s="1372"/>
      <c r="AL55" s="1372"/>
      <c r="AM55" s="1372"/>
      <c r="AN55" s="1372"/>
      <c r="AO55" s="1372"/>
      <c r="AP55" s="1372"/>
      <c r="AQ55" s="1372"/>
      <c r="AR55" s="1372"/>
      <c r="AS55" s="1372"/>
      <c r="AT55" s="1372"/>
      <c r="AU55" s="1372"/>
      <c r="AV55" s="1372"/>
      <c r="AW55" s="1372"/>
      <c r="AX55" s="1372"/>
      <c r="AY55" s="1372"/>
      <c r="AZ55" s="207"/>
      <c r="BA55" s="1697"/>
      <c r="BB55" s="152" t="s">
        <v>68</v>
      </c>
      <c r="BC55" s="1004" t="s">
        <v>35</v>
      </c>
      <c r="BD55" s="1023" t="s">
        <v>35</v>
      </c>
      <c r="BE55" s="1023" t="s">
        <v>35</v>
      </c>
      <c r="BF55" s="1023" t="s">
        <v>35</v>
      </c>
      <c r="BG55" s="1043" t="s">
        <v>35</v>
      </c>
      <c r="BH55" s="1063" t="s">
        <v>35</v>
      </c>
      <c r="BI55" s="1023" t="s">
        <v>35</v>
      </c>
      <c r="BJ55" s="1023" t="s">
        <v>35</v>
      </c>
      <c r="BK55" s="1023" t="s">
        <v>35</v>
      </c>
      <c r="BL55" s="1043" t="s">
        <v>35</v>
      </c>
      <c r="BM55" s="1063" t="s">
        <v>35</v>
      </c>
      <c r="BN55" s="1023" t="s">
        <v>35</v>
      </c>
      <c r="BO55" s="1023" t="s">
        <v>35</v>
      </c>
      <c r="BP55" s="1023" t="s">
        <v>35</v>
      </c>
      <c r="BQ55" s="1043" t="s">
        <v>35</v>
      </c>
      <c r="BR55" s="1304" t="s">
        <v>35</v>
      </c>
      <c r="BS55" s="1305" t="s">
        <v>35</v>
      </c>
      <c r="BT55" s="1305" t="s">
        <v>35</v>
      </c>
      <c r="BU55" s="1305" t="s">
        <v>35</v>
      </c>
      <c r="BV55" s="1305" t="s">
        <v>35</v>
      </c>
      <c r="BW55" s="1305" t="s">
        <v>35</v>
      </c>
      <c r="BX55" s="1305" t="s">
        <v>35</v>
      </c>
      <c r="BY55" s="1421"/>
      <c r="BZ55" s="1422"/>
      <c r="CA55" s="1422"/>
      <c r="CB55" s="1422"/>
      <c r="CC55" s="1422"/>
      <c r="CD55" s="1422"/>
      <c r="CE55" s="1422"/>
      <c r="CF55" s="1422"/>
      <c r="CG55" s="1422"/>
      <c r="CH55" s="1422"/>
      <c r="CI55" s="1422"/>
      <c r="CJ55" s="1422"/>
      <c r="CK55" s="1422"/>
      <c r="CL55" s="1422"/>
      <c r="CM55" s="1422"/>
      <c r="CN55" s="1422"/>
      <c r="CO55" s="1422"/>
      <c r="CP55" s="1422"/>
      <c r="CQ55" s="1422"/>
      <c r="CR55" s="1422"/>
      <c r="CS55" s="1422"/>
      <c r="CT55" s="1422"/>
      <c r="CU55" s="1422"/>
      <c r="CV55" s="1422"/>
      <c r="CW55" s="1422"/>
      <c r="CX55" s="1422"/>
      <c r="CY55" s="1422"/>
      <c r="CZ55" s="1422"/>
    </row>
    <row r="56" s="369" customFormat="true" ht="15" customHeight="true" x14ac:dyDescent="0.2">
      <c r="A56" s="132"/>
      <c r="B56" s="177"/>
      <c r="C56" s="1660" t="s">
        <v>114</v>
      </c>
      <c r="D56" s="1661"/>
      <c r="E56" s="1661"/>
      <c r="F56" s="1661"/>
      <c r="G56" s="1662"/>
      <c r="H56" s="1663" t="s">
        <v>38</v>
      </c>
      <c r="I56" s="1664"/>
      <c r="J56" s="1664"/>
      <c r="K56" s="1664"/>
      <c r="L56" s="1665"/>
      <c r="M56" s="1666" t="s">
        <v>37</v>
      </c>
      <c r="N56" s="1664"/>
      <c r="O56" s="1664"/>
      <c r="P56" s="1664"/>
      <c r="Q56" s="1665"/>
      <c r="R56" s="1295" t="s">
        <v>137</v>
      </c>
      <c r="S56" s="1324"/>
      <c r="T56" s="1324"/>
      <c r="U56" s="1324"/>
      <c r="V56" s="1324"/>
      <c r="W56" s="1324"/>
      <c r="X56" s="1325"/>
      <c r="Y56" s="517"/>
      <c r="Z56" s="517"/>
      <c r="AA56" s="517"/>
      <c r="AB56" s="517"/>
      <c r="AC56" s="517"/>
      <c r="AD56" s="517"/>
      <c r="AE56" s="517"/>
      <c r="AF56" s="517"/>
      <c r="AG56" s="517"/>
      <c r="AH56" s="517"/>
      <c r="AI56" s="517"/>
      <c r="AJ56" s="517"/>
      <c r="AK56" s="517"/>
      <c r="AL56" s="517"/>
      <c r="AM56" s="517"/>
      <c r="AN56" s="517"/>
      <c r="AO56" s="517"/>
      <c r="AP56" s="517"/>
      <c r="AQ56" s="517"/>
      <c r="AR56" s="517"/>
      <c r="AS56" s="517"/>
      <c r="AT56" s="517"/>
      <c r="AU56" s="517"/>
      <c r="AV56" s="517"/>
      <c r="AW56" s="517"/>
      <c r="AX56" s="517"/>
      <c r="AY56" s="517"/>
      <c r="AZ56" s="208"/>
      <c r="BA56" s="209" t="s">
        <v>128</v>
      </c>
      <c r="BB56" s="115" t="s">
        <v>95</v>
      </c>
      <c r="BC56" s="1727" t="s">
        <v>114</v>
      </c>
      <c r="BD56" s="1728"/>
      <c r="BE56" s="1728"/>
      <c r="BF56" s="1728"/>
      <c r="BG56" s="1729"/>
      <c r="BH56" s="1730" t="s">
        <v>38</v>
      </c>
      <c r="BI56" s="1728"/>
      <c r="BJ56" s="1728"/>
      <c r="BK56" s="1728"/>
      <c r="BL56" s="1729"/>
      <c r="BM56" s="1730" t="s">
        <v>37</v>
      </c>
      <c r="BN56" s="1728"/>
      <c r="BO56" s="1728"/>
      <c r="BP56" s="1728"/>
      <c r="BQ56" s="1731"/>
      <c r="BR56" s="1299" t="s">
        <v>137</v>
      </c>
      <c r="BS56" s="289"/>
      <c r="BT56" s="289"/>
      <c r="BU56" s="289"/>
      <c r="BV56" s="289"/>
      <c r="BW56" s="289"/>
      <c r="BX56" s="289"/>
      <c r="BY56" s="1423"/>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369" customFormat="true" ht="12.75" x14ac:dyDescent="0.2">
      <c r="A57" s="178" t="s">
        <v>69</v>
      </c>
      <c r="B57" s="236"/>
      <c r="C57" s="267" t="s">
        <v>0</v>
      </c>
      <c r="D57" s="268" t="s">
        <v>1</v>
      </c>
      <c r="E57" s="268" t="s">
        <v>2</v>
      </c>
      <c r="F57" s="268" t="s">
        <v>3</v>
      </c>
      <c r="G57" s="269" t="s">
        <v>4</v>
      </c>
      <c r="H57" s="651" t="s">
        <v>0</v>
      </c>
      <c r="I57" s="591" t="s">
        <v>1</v>
      </c>
      <c r="J57" s="591" t="s">
        <v>2</v>
      </c>
      <c r="K57" s="591" t="s">
        <v>3</v>
      </c>
      <c r="L57" s="592" t="s">
        <v>4</v>
      </c>
      <c r="M57" s="637" t="s">
        <v>0</v>
      </c>
      <c r="N57" s="591" t="s">
        <v>1</v>
      </c>
      <c r="O57" s="591" t="s">
        <v>2</v>
      </c>
      <c r="P57" s="591" t="s">
        <v>3</v>
      </c>
      <c r="Q57" s="668" t="s">
        <v>4</v>
      </c>
      <c r="R57" s="651" t="s">
        <v>146</v>
      </c>
      <c r="S57" s="591" t="s">
        <v>147</v>
      </c>
      <c r="T57" s="591" t="s">
        <v>148</v>
      </c>
      <c r="U57" s="591" t="s">
        <v>149</v>
      </c>
      <c r="V57" s="591" t="s">
        <v>150</v>
      </c>
      <c r="W57" s="591" t="s">
        <v>151</v>
      </c>
      <c r="X57" s="593" t="s">
        <v>152</v>
      </c>
      <c r="Y57" s="517"/>
      <c r="Z57" s="517"/>
      <c r="AA57" s="517"/>
      <c r="AB57" s="517"/>
      <c r="AC57" s="517"/>
      <c r="AD57" s="517"/>
      <c r="AE57" s="517"/>
      <c r="AF57" s="517"/>
      <c r="AG57" s="517"/>
      <c r="AH57" s="517"/>
      <c r="AI57" s="517"/>
      <c r="AJ57" s="517"/>
      <c r="AK57" s="517"/>
      <c r="AL57" s="517"/>
      <c r="AM57" s="517"/>
      <c r="AN57" s="517"/>
      <c r="AO57" s="517"/>
      <c r="AP57" s="517"/>
      <c r="AQ57" s="517"/>
      <c r="AR57" s="517"/>
      <c r="AS57" s="517"/>
      <c r="AT57" s="517"/>
      <c r="AU57" s="517"/>
      <c r="AV57" s="517"/>
      <c r="AW57" s="517"/>
      <c r="AX57" s="517"/>
      <c r="AY57" s="517"/>
      <c r="AZ57" s="208"/>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146</v>
      </c>
      <c r="BS57" s="168" t="s">
        <v>147</v>
      </c>
      <c r="BT57" s="168" t="s">
        <v>148</v>
      </c>
      <c r="BU57" s="168" t="s">
        <v>149</v>
      </c>
      <c r="BV57" s="168" t="s">
        <v>150</v>
      </c>
      <c r="BW57" s="168" t="s">
        <v>151</v>
      </c>
      <c r="BX57" s="1383" t="s">
        <v>152</v>
      </c>
      <c r="BY57" s="1424"/>
      <c r="BZ57" s="1424"/>
      <c r="CA57" s="1424"/>
      <c r="CB57" s="1424"/>
      <c r="CC57" s="1424"/>
      <c r="CD57" s="1424"/>
      <c r="CE57" s="1424"/>
      <c r="CF57" s="1424"/>
      <c r="CG57" s="1424"/>
      <c r="CH57" s="1424"/>
      <c r="CI57" s="1424"/>
      <c r="CJ57" s="1424"/>
      <c r="CK57" s="1424"/>
      <c r="CL57" s="1424"/>
      <c r="CM57" s="1424"/>
      <c r="CN57" s="1424"/>
      <c r="CO57" s="1424"/>
      <c r="CP57" s="1424"/>
      <c r="CQ57" s="1424"/>
      <c r="CR57" s="1424"/>
      <c r="CS57" s="1424"/>
      <c r="CT57" s="1424"/>
      <c r="CU57" s="1424"/>
      <c r="CV57" s="1424"/>
      <c r="CW57" s="1424"/>
      <c r="CX57" s="1424"/>
      <c r="CY57" s="1424"/>
      <c r="CZ57" s="1424"/>
    </row>
    <row r="58" s="369" customFormat="true" ht="15" customHeight="true" x14ac:dyDescent="0.2">
      <c r="A58" s="1692" t="s">
        <v>154</v>
      </c>
      <c r="B58" s="935" t="s">
        <v>155</v>
      </c>
      <c r="C58" s="765">
        <v>28.123228879048096</v>
      </c>
      <c r="D58" s="766">
        <v>78.082844823584693</v>
      </c>
      <c r="E58" s="766">
        <v>97.280763308164495</v>
      </c>
      <c r="F58" s="766">
        <v>98.746884713655859</v>
      </c>
      <c r="G58" s="767">
        <v>97.083587371150657</v>
      </c>
      <c r="H58" s="768">
        <v>66.008473809156513</v>
      </c>
      <c r="I58" s="766">
        <v>98.441829056705913</v>
      </c>
      <c r="J58" s="766">
        <v>99.23607013486405</v>
      </c>
      <c r="K58" s="766">
        <v>97.972437976515323</v>
      </c>
      <c r="L58" s="769">
        <v>98.146722821478477</v>
      </c>
      <c r="M58" s="770">
        <v>12.605247453149723</v>
      </c>
      <c r="N58" s="766">
        <v>31.936762867622861</v>
      </c>
      <c r="O58" s="766">
        <v>58.643723124523703</v>
      </c>
      <c r="P58" s="766">
        <v>86.131331452007956</v>
      </c>
      <c r="Q58" s="767">
        <v>91.908069480993987</v>
      </c>
      <c r="R58" s="768">
        <v>78.119658625301597</v>
      </c>
      <c r="S58" s="766">
        <v>82.070335229398566</v>
      </c>
      <c r="T58" s="766">
        <v>75.532788435025694</v>
      </c>
      <c r="U58" s="766">
        <v>75.121164755036759</v>
      </c>
      <c r="V58" s="766">
        <v>96.541623505881489</v>
      </c>
      <c r="W58" s="766">
        <v>77.495807441499991</v>
      </c>
      <c r="X58" s="1341">
        <v>71.544135120671754</v>
      </c>
      <c r="Y58" s="517"/>
      <c r="Z58" s="517"/>
      <c r="AA58" s="517"/>
      <c r="AB58" s="517"/>
      <c r="AC58" s="517"/>
      <c r="AD58" s="517"/>
      <c r="AE58" s="517"/>
      <c r="AF58" s="517"/>
      <c r="AG58" s="517"/>
      <c r="AH58" s="517"/>
      <c r="AI58" s="517"/>
      <c r="AJ58" s="517"/>
      <c r="AK58" s="517"/>
      <c r="AL58" s="517"/>
      <c r="AM58" s="517"/>
      <c r="AN58" s="517"/>
      <c r="AO58" s="517"/>
      <c r="AP58" s="517"/>
      <c r="AQ58" s="517"/>
      <c r="AR58" s="517"/>
      <c r="AS58" s="517"/>
      <c r="AT58" s="517"/>
      <c r="AU58" s="517"/>
      <c r="AV58" s="517"/>
      <c r="AW58" s="517"/>
      <c r="AX58" s="517"/>
      <c r="AY58" s="517"/>
      <c r="AZ58" s="208"/>
      <c r="BA58" s="228"/>
      <c r="BB58" s="153"/>
      <c r="BC58" s="306"/>
      <c r="BD58" s="292"/>
      <c r="BE58" s="292"/>
      <c r="BF58" s="292"/>
      <c r="BG58" s="307"/>
      <c r="BH58" s="315"/>
      <c r="BI58" s="292"/>
      <c r="BJ58" s="292"/>
      <c r="BK58" s="292"/>
      <c r="BL58" s="307"/>
      <c r="BM58" s="315"/>
      <c r="BN58" s="292"/>
      <c r="BO58" s="292"/>
      <c r="BP58" s="292"/>
      <c r="BQ58" s="307"/>
      <c r="BR58" s="315"/>
      <c r="BS58" s="292"/>
      <c r="BT58" s="292"/>
      <c r="BU58" s="292"/>
      <c r="BV58" s="292"/>
      <c r="BW58" s="292"/>
      <c r="BX58" s="1384"/>
      <c r="BY58" s="1425"/>
      <c r="BZ58" s="1425"/>
      <c r="CA58" s="1425"/>
      <c r="CB58" s="1425"/>
      <c r="CC58" s="1425"/>
      <c r="CD58" s="1425"/>
      <c r="CE58" s="1425"/>
      <c r="CF58" s="1425"/>
      <c r="CG58" s="1425"/>
      <c r="CH58" s="1425"/>
      <c r="CI58" s="1425"/>
      <c r="CJ58" s="1425"/>
      <c r="CK58" s="1425"/>
      <c r="CL58" s="1425"/>
      <c r="CM58" s="1425"/>
      <c r="CN58" s="1425"/>
      <c r="CO58" s="1425"/>
      <c r="CP58" s="1425"/>
      <c r="CQ58" s="1425"/>
      <c r="CR58" s="1425"/>
      <c r="CS58" s="1425"/>
      <c r="CT58" s="1425"/>
      <c r="CU58" s="1425"/>
      <c r="CV58" s="1425"/>
      <c r="CW58" s="1425"/>
      <c r="CX58" s="1425"/>
      <c r="CY58" s="1425"/>
      <c r="CZ58" s="1425"/>
    </row>
    <row r="59" s="369" customFormat="true" ht="15" customHeight="true" x14ac:dyDescent="0.2">
      <c r="A59" s="1693"/>
      <c r="B59" s="936" t="s">
        <v>156</v>
      </c>
      <c r="C59" s="771">
        <v>7.3666344542476807</v>
      </c>
      <c r="D59" s="772">
        <v>3.3329623078646211</v>
      </c>
      <c r="E59" s="772">
        <v>4.7281391977700121E-2</v>
      </c>
      <c r="F59" s="772">
        <v>3.2492109200935586E-2</v>
      </c>
      <c r="G59" s="773">
        <v>9.4326325498913649E-2</v>
      </c>
      <c r="H59" s="774">
        <v>3.1393736109987502</v>
      </c>
      <c r="I59" s="772">
        <v>7.1435704286476331E-2</v>
      </c>
      <c r="J59" s="772">
        <v>0</v>
      </c>
      <c r="K59" s="772">
        <v>0</v>
      </c>
      <c r="L59" s="775">
        <v>0.14272592341725265</v>
      </c>
      <c r="M59" s="776">
        <v>8.6837823310454851</v>
      </c>
      <c r="N59" s="772">
        <v>7.8181201980961168</v>
      </c>
      <c r="O59" s="772">
        <v>6.0113620381548429</v>
      </c>
      <c r="P59" s="772">
        <v>2.9495787276954961</v>
      </c>
      <c r="Q59" s="773">
        <v>9.6047349319877545E-2</v>
      </c>
      <c r="R59" s="774">
        <v>5.0020442610342544</v>
      </c>
      <c r="S59" s="772">
        <v>3.5731550946146537</v>
      </c>
      <c r="T59" s="772">
        <v>2.0085142739989674</v>
      </c>
      <c r="U59" s="772">
        <v>1.3700883981911032</v>
      </c>
      <c r="V59" s="772">
        <v>0</v>
      </c>
      <c r="W59" s="772">
        <v>2.568580134231345</v>
      </c>
      <c r="X59" s="1342">
        <v>0.84531160683781814</v>
      </c>
      <c r="Y59" s="517"/>
      <c r="Z59" s="517"/>
      <c r="AA59" s="517"/>
      <c r="AB59" s="517"/>
      <c r="AC59" s="517"/>
      <c r="AD59" s="517"/>
      <c r="AE59" s="517"/>
      <c r="AF59" s="517"/>
      <c r="AG59" s="517"/>
      <c r="AH59" s="517"/>
      <c r="AI59" s="517"/>
      <c r="AJ59" s="517"/>
      <c r="AK59" s="517"/>
      <c r="AL59" s="517"/>
      <c r="AM59" s="517"/>
      <c r="AN59" s="517"/>
      <c r="AO59" s="517"/>
      <c r="AP59" s="517"/>
      <c r="AQ59" s="517"/>
      <c r="AR59" s="517"/>
      <c r="AS59" s="517"/>
      <c r="AT59" s="517"/>
      <c r="AU59" s="517"/>
      <c r="AV59" s="517"/>
      <c r="AW59" s="517"/>
      <c r="AX59" s="517"/>
      <c r="AY59" s="517"/>
      <c r="AZ59" s="208"/>
      <c r="BA59" s="229"/>
      <c r="BB59" s="154"/>
      <c r="BC59" s="308"/>
      <c r="BD59" s="293"/>
      <c r="BE59" s="293"/>
      <c r="BF59" s="293"/>
      <c r="BG59" s="309"/>
      <c r="BH59" s="316"/>
      <c r="BI59" s="293"/>
      <c r="BJ59" s="293"/>
      <c r="BK59" s="293"/>
      <c r="BL59" s="309"/>
      <c r="BM59" s="316"/>
      <c r="BN59" s="293"/>
      <c r="BO59" s="293"/>
      <c r="BP59" s="293"/>
      <c r="BQ59" s="309"/>
      <c r="BR59" s="316"/>
      <c r="BS59" s="293"/>
      <c r="BT59" s="293"/>
      <c r="BU59" s="293"/>
      <c r="BV59" s="293"/>
      <c r="BW59" s="293"/>
      <c r="BX59" s="1385"/>
      <c r="BY59" s="1426"/>
      <c r="BZ59" s="1426"/>
      <c r="CA59" s="1426"/>
      <c r="CB59" s="1426"/>
      <c r="CC59" s="1426"/>
      <c r="CD59" s="1426"/>
      <c r="CE59" s="1426"/>
      <c r="CF59" s="1426"/>
      <c r="CG59" s="1426"/>
      <c r="CH59" s="1426"/>
      <c r="CI59" s="1426"/>
      <c r="CJ59" s="1426"/>
      <c r="CK59" s="1426"/>
      <c r="CL59" s="1426"/>
      <c r="CM59" s="1426"/>
      <c r="CN59" s="1426"/>
      <c r="CO59" s="1426"/>
      <c r="CP59" s="1426"/>
      <c r="CQ59" s="1426"/>
      <c r="CR59" s="1426"/>
      <c r="CS59" s="1426"/>
      <c r="CT59" s="1426"/>
      <c r="CU59" s="1426"/>
      <c r="CV59" s="1426"/>
      <c r="CW59" s="1426"/>
      <c r="CX59" s="1426"/>
      <c r="CY59" s="1426"/>
      <c r="CZ59" s="1426"/>
    </row>
    <row r="60" s="369" customFormat="true" ht="15" customHeight="true" x14ac:dyDescent="0.2">
      <c r="A60" s="1693"/>
      <c r="B60" s="936" t="s">
        <v>157</v>
      </c>
      <c r="C60" s="771">
        <v>17.151827610767825</v>
      </c>
      <c r="D60" s="772">
        <v>6.1846166017935813</v>
      </c>
      <c r="E60" s="772">
        <v>0.20061888653234294</v>
      </c>
      <c r="F60" s="772">
        <v>4.1186686243683795E-2</v>
      </c>
      <c r="G60" s="773">
        <v>0.17450110533651636</v>
      </c>
      <c r="H60" s="774">
        <v>17.182102310727775</v>
      </c>
      <c r="I60" s="772">
        <v>0.17026118160405587</v>
      </c>
      <c r="J60" s="772">
        <v>0</v>
      </c>
      <c r="K60" s="772">
        <v>0.14683566544428397</v>
      </c>
      <c r="L60" s="775">
        <v>0.17875556268246098</v>
      </c>
      <c r="M60" s="776">
        <v>15.343651481096662</v>
      </c>
      <c r="N60" s="772">
        <v>10.612312408222222</v>
      </c>
      <c r="O60" s="772">
        <v>7.7826277205529255</v>
      </c>
      <c r="P60" s="772">
        <v>1.7279153482179166</v>
      </c>
      <c r="Q60" s="773">
        <v>0.12996846195772699</v>
      </c>
      <c r="R60" s="774">
        <v>2.0641632044567331</v>
      </c>
      <c r="S60" s="772">
        <v>5.0869498264079365</v>
      </c>
      <c r="T60" s="772">
        <v>1.0965598853262621</v>
      </c>
      <c r="U60" s="772">
        <v>5.3987539519703978</v>
      </c>
      <c r="V60" s="772">
        <v>0.64191664579707441</v>
      </c>
      <c r="W60" s="772">
        <v>12.009681956602005</v>
      </c>
      <c r="X60" s="1342">
        <v>8.1790596067938406</v>
      </c>
      <c r="Y60" s="517"/>
      <c r="Z60" s="517"/>
      <c r="AA60" s="517"/>
      <c r="AB60" s="517"/>
      <c r="AC60" s="517"/>
      <c r="AD60" s="517"/>
      <c r="AE60" s="517"/>
      <c r="AF60" s="517"/>
      <c r="AG60" s="517"/>
      <c r="AH60" s="517"/>
      <c r="AI60" s="517"/>
      <c r="AJ60" s="517"/>
      <c r="AK60" s="517"/>
      <c r="AL60" s="517"/>
      <c r="AM60" s="517"/>
      <c r="AN60" s="517"/>
      <c r="AO60" s="517"/>
      <c r="AP60" s="517"/>
      <c r="AQ60" s="517"/>
      <c r="AR60" s="517"/>
      <c r="AS60" s="517"/>
      <c r="AT60" s="517"/>
      <c r="AU60" s="517"/>
      <c r="AV60" s="517"/>
      <c r="AW60" s="517"/>
      <c r="AX60" s="517"/>
      <c r="AY60" s="517"/>
      <c r="AZ60" s="208"/>
      <c r="BA60" s="229"/>
      <c r="BB60" s="154"/>
      <c r="BC60" s="308"/>
      <c r="BD60" s="293"/>
      <c r="BE60" s="293"/>
      <c r="BF60" s="293"/>
      <c r="BG60" s="309"/>
      <c r="BH60" s="316"/>
      <c r="BI60" s="293"/>
      <c r="BJ60" s="293"/>
      <c r="BK60" s="293"/>
      <c r="BL60" s="309"/>
      <c r="BM60" s="316"/>
      <c r="BN60" s="293"/>
      <c r="BO60" s="293"/>
      <c r="BP60" s="293"/>
      <c r="BQ60" s="309"/>
      <c r="BR60" s="316"/>
      <c r="BS60" s="293"/>
      <c r="BT60" s="293"/>
      <c r="BU60" s="293"/>
      <c r="BV60" s="293"/>
      <c r="BW60" s="293"/>
      <c r="BX60" s="1385"/>
      <c r="BY60" s="1426"/>
      <c r="BZ60" s="1426"/>
      <c r="CA60" s="1426"/>
      <c r="CB60" s="1426"/>
      <c r="CC60" s="1426"/>
      <c r="CD60" s="1426"/>
      <c r="CE60" s="1426"/>
      <c r="CF60" s="1426"/>
      <c r="CG60" s="1426"/>
      <c r="CH60" s="1426"/>
      <c r="CI60" s="1426"/>
      <c r="CJ60" s="1426"/>
      <c r="CK60" s="1426"/>
      <c r="CL60" s="1426"/>
      <c r="CM60" s="1426"/>
      <c r="CN60" s="1426"/>
      <c r="CO60" s="1426"/>
      <c r="CP60" s="1426"/>
      <c r="CQ60" s="1426"/>
      <c r="CR60" s="1426"/>
      <c r="CS60" s="1426"/>
      <c r="CT60" s="1426"/>
      <c r="CU60" s="1426"/>
      <c r="CV60" s="1426"/>
      <c r="CW60" s="1426"/>
      <c r="CX60" s="1426"/>
      <c r="CY60" s="1426"/>
      <c r="CZ60" s="1426"/>
    </row>
    <row r="61" s="369" customFormat="true" ht="15" customHeight="true" x14ac:dyDescent="0.2">
      <c r="A61" s="1693"/>
      <c r="B61" s="936" t="s">
        <v>158</v>
      </c>
      <c r="C61" s="771">
        <v>46.065873307769309</v>
      </c>
      <c r="D61" s="772">
        <v>11.737706544873488</v>
      </c>
      <c r="E61" s="772">
        <v>1.6531917668166454</v>
      </c>
      <c r="F61" s="772">
        <v>0.62607436183739185</v>
      </c>
      <c r="G61" s="773">
        <v>0.8995187728927404</v>
      </c>
      <c r="H61" s="774">
        <v>12.754866937107101</v>
      </c>
      <c r="I61" s="772">
        <v>0.55842383924191596</v>
      </c>
      <c r="J61" s="772">
        <v>0.13840962485853317</v>
      </c>
      <c r="K61" s="772">
        <v>0.15604883138169426</v>
      </c>
      <c r="L61" s="775">
        <v>0.12741921392549729</v>
      </c>
      <c r="M61" s="776">
        <v>61.665214121016341</v>
      </c>
      <c r="N61" s="772">
        <v>48.308404424543092</v>
      </c>
      <c r="O61" s="772">
        <v>26.774004979246985</v>
      </c>
      <c r="P61" s="772">
        <v>9.0233312202067548</v>
      </c>
      <c r="Q61" s="773">
        <v>7.4766815098748625</v>
      </c>
      <c r="R61" s="774">
        <v>14.814133909207476</v>
      </c>
      <c r="S61" s="772">
        <v>8.8116281801874887</v>
      </c>
      <c r="T61" s="772">
        <v>19.623327636026843</v>
      </c>
      <c r="U61" s="772">
        <v>17.237478481866436</v>
      </c>
      <c r="V61" s="772">
        <v>0</v>
      </c>
      <c r="W61" s="772">
        <v>7.4375926741223521</v>
      </c>
      <c r="X61" s="1342">
        <v>18.825430614229791</v>
      </c>
      <c r="Y61" s="517"/>
      <c r="Z61" s="517"/>
      <c r="AA61" s="517"/>
      <c r="AB61" s="517"/>
      <c r="AC61" s="517"/>
      <c r="AD61" s="517"/>
      <c r="AE61" s="517"/>
      <c r="AF61" s="517"/>
      <c r="AG61" s="517"/>
      <c r="AH61" s="517"/>
      <c r="AI61" s="517"/>
      <c r="AJ61" s="517"/>
      <c r="AK61" s="517"/>
      <c r="AL61" s="517"/>
      <c r="AM61" s="517"/>
      <c r="AN61" s="517"/>
      <c r="AO61" s="517"/>
      <c r="AP61" s="517"/>
      <c r="AQ61" s="517"/>
      <c r="AR61" s="517"/>
      <c r="AS61" s="517"/>
      <c r="AT61" s="517"/>
      <c r="AU61" s="517"/>
      <c r="AV61" s="517"/>
      <c r="AW61" s="517"/>
      <c r="AX61" s="517"/>
      <c r="AY61" s="517"/>
      <c r="AZ61" s="208"/>
      <c r="BA61" s="229"/>
      <c r="BB61" s="154"/>
      <c r="BC61" s="308"/>
      <c r="BD61" s="293"/>
      <c r="BE61" s="293"/>
      <c r="BF61" s="293"/>
      <c r="BG61" s="309"/>
      <c r="BH61" s="316"/>
      <c r="BI61" s="293"/>
      <c r="BJ61" s="293"/>
      <c r="BK61" s="293"/>
      <c r="BL61" s="309"/>
      <c r="BM61" s="316"/>
      <c r="BN61" s="293"/>
      <c r="BO61" s="293"/>
      <c r="BP61" s="293"/>
      <c r="BQ61" s="309"/>
      <c r="BR61" s="316"/>
      <c r="BS61" s="293"/>
      <c r="BT61" s="293"/>
      <c r="BU61" s="293"/>
      <c r="BV61" s="293"/>
      <c r="BW61" s="293"/>
      <c r="BX61" s="1385"/>
      <c r="BY61" s="1426"/>
      <c r="BZ61" s="1426"/>
      <c r="CA61" s="1426"/>
      <c r="CB61" s="1426"/>
      <c r="CC61" s="1426"/>
      <c r="CD61" s="1426"/>
      <c r="CE61" s="1426"/>
      <c r="CF61" s="1426"/>
      <c r="CG61" s="1426"/>
      <c r="CH61" s="1426"/>
      <c r="CI61" s="1426"/>
      <c r="CJ61" s="1426"/>
      <c r="CK61" s="1426"/>
      <c r="CL61" s="1426"/>
      <c r="CM61" s="1426"/>
      <c r="CN61" s="1426"/>
      <c r="CO61" s="1426"/>
      <c r="CP61" s="1426"/>
      <c r="CQ61" s="1426"/>
      <c r="CR61" s="1426"/>
      <c r="CS61" s="1426"/>
      <c r="CT61" s="1426"/>
      <c r="CU61" s="1426"/>
      <c r="CV61" s="1426"/>
      <c r="CW61" s="1426"/>
      <c r="CX61" s="1426"/>
      <c r="CY61" s="1426"/>
      <c r="CZ61" s="1426"/>
    </row>
    <row r="62" s="369" customFormat="true" ht="15" customHeight="true" x14ac:dyDescent="0.2">
      <c r="A62" s="1693"/>
      <c r="B62" s="936" t="s">
        <v>159</v>
      </c>
      <c r="C62" s="771">
        <v>1.0205045441219744</v>
      </c>
      <c r="D62" s="772">
        <v>0.54092059724774677</v>
      </c>
      <c r="E62" s="772">
        <v>0</v>
      </c>
      <c r="F62" s="772">
        <v>0</v>
      </c>
      <c r="G62" s="773">
        <v>0</v>
      </c>
      <c r="H62" s="774">
        <v>0.74147643366127425</v>
      </c>
      <c r="I62" s="772">
        <v>0</v>
      </c>
      <c r="J62" s="772">
        <v>0</v>
      </c>
      <c r="K62" s="772">
        <v>0</v>
      </c>
      <c r="L62" s="775">
        <v>0</v>
      </c>
      <c r="M62" s="776">
        <v>1.5770217127366153</v>
      </c>
      <c r="N62" s="772">
        <v>0.98565766041444525</v>
      </c>
      <c r="O62" s="772">
        <v>0.59889088273593372</v>
      </c>
      <c r="P62" s="772">
        <v>0</v>
      </c>
      <c r="Q62" s="773">
        <v>0</v>
      </c>
      <c r="R62" s="774">
        <v>0</v>
      </c>
      <c r="S62" s="772">
        <v>0.18940230729029378</v>
      </c>
      <c r="T62" s="772">
        <v>1.5914003945637054</v>
      </c>
      <c r="U62" s="772">
        <v>0.3871246275975786</v>
      </c>
      <c r="V62" s="772">
        <v>0</v>
      </c>
      <c r="W62" s="772">
        <v>5.3532937968847984E-2</v>
      </c>
      <c r="X62" s="1342">
        <v>0.12731215690827319</v>
      </c>
      <c r="Y62" s="517"/>
      <c r="Z62" s="517"/>
      <c r="AA62" s="517"/>
      <c r="AB62" s="517"/>
      <c r="AC62" s="517"/>
      <c r="AD62" s="517"/>
      <c r="AE62" s="517"/>
      <c r="AF62" s="517"/>
      <c r="AG62" s="517"/>
      <c r="AH62" s="517"/>
      <c r="AI62" s="517"/>
      <c r="AJ62" s="517"/>
      <c r="AK62" s="517"/>
      <c r="AL62" s="517"/>
      <c r="AM62" s="517"/>
      <c r="AN62" s="517"/>
      <c r="AO62" s="517"/>
      <c r="AP62" s="517"/>
      <c r="AQ62" s="517"/>
      <c r="AR62" s="517"/>
      <c r="AS62" s="517"/>
      <c r="AT62" s="517"/>
      <c r="AU62" s="517"/>
      <c r="AV62" s="517"/>
      <c r="AW62" s="517"/>
      <c r="AX62" s="517"/>
      <c r="AY62" s="517"/>
      <c r="AZ62" s="208"/>
      <c r="BA62" s="229"/>
      <c r="BB62" s="154"/>
      <c r="BC62" s="308"/>
      <c r="BD62" s="293"/>
      <c r="BE62" s="293"/>
      <c r="BF62" s="293"/>
      <c r="BG62" s="309"/>
      <c r="BH62" s="316"/>
      <c r="BI62" s="293"/>
      <c r="BJ62" s="293"/>
      <c r="BK62" s="293"/>
      <c r="BL62" s="309"/>
      <c r="BM62" s="316"/>
      <c r="BN62" s="293"/>
      <c r="BO62" s="293"/>
      <c r="BP62" s="293"/>
      <c r="BQ62" s="309"/>
      <c r="BR62" s="316"/>
      <c r="BS62" s="293"/>
      <c r="BT62" s="293"/>
      <c r="BU62" s="293"/>
      <c r="BV62" s="293"/>
      <c r="BW62" s="293"/>
      <c r="BX62" s="1385"/>
      <c r="BY62" s="1426"/>
      <c r="BZ62" s="1426"/>
      <c r="CA62" s="1426"/>
      <c r="CB62" s="1426"/>
      <c r="CC62" s="1426"/>
      <c r="CD62" s="1426"/>
      <c r="CE62" s="1426"/>
      <c r="CF62" s="1426"/>
      <c r="CG62" s="1426"/>
      <c r="CH62" s="1426"/>
      <c r="CI62" s="1426"/>
      <c r="CJ62" s="1426"/>
      <c r="CK62" s="1426"/>
      <c r="CL62" s="1426"/>
      <c r="CM62" s="1426"/>
      <c r="CN62" s="1426"/>
      <c r="CO62" s="1426"/>
      <c r="CP62" s="1426"/>
      <c r="CQ62" s="1426"/>
      <c r="CR62" s="1426"/>
      <c r="CS62" s="1426"/>
      <c r="CT62" s="1426"/>
      <c r="CU62" s="1426"/>
      <c r="CV62" s="1426"/>
      <c r="CW62" s="1426"/>
      <c r="CX62" s="1426"/>
      <c r="CY62" s="1426"/>
      <c r="CZ62" s="1426"/>
    </row>
    <row r="63" s="369" customFormat="true" ht="15" customHeight="true" x14ac:dyDescent="0.2">
      <c r="A63" s="1693"/>
      <c r="B63" s="936" t="s">
        <v>160</v>
      </c>
      <c r="C63" s="771">
        <v>0</v>
      </c>
      <c r="D63" s="772">
        <v>0.12094912463586287</v>
      </c>
      <c r="E63" s="772">
        <v>0.78031953292666556</v>
      </c>
      <c r="F63" s="772">
        <v>0.55336212906211579</v>
      </c>
      <c r="G63" s="773">
        <v>1.7198848733275767</v>
      </c>
      <c r="H63" s="774">
        <v>0</v>
      </c>
      <c r="I63" s="772">
        <v>0.70090165473248667</v>
      </c>
      <c r="J63" s="772">
        <v>0.62552024027739028</v>
      </c>
      <c r="K63" s="772">
        <v>1.7246775266587313</v>
      </c>
      <c r="L63" s="775">
        <v>1.3617347453235955</v>
      </c>
      <c r="M63" s="776">
        <v>0</v>
      </c>
      <c r="N63" s="772">
        <v>0</v>
      </c>
      <c r="O63" s="772">
        <v>0.18939125478562385</v>
      </c>
      <c r="P63" s="772">
        <v>0.16784325187179863</v>
      </c>
      <c r="Q63" s="773">
        <v>0.38923319785355126</v>
      </c>
      <c r="R63" s="774">
        <v>0</v>
      </c>
      <c r="S63" s="772">
        <v>0.23122676123584479</v>
      </c>
      <c r="T63" s="772">
        <v>8.6663986545361171E-2</v>
      </c>
      <c r="U63" s="772">
        <v>0.28601489851333994</v>
      </c>
      <c r="V63" s="772">
        <v>2.8164598483215655</v>
      </c>
      <c r="W63" s="772">
        <v>0.29984452900714981</v>
      </c>
      <c r="X63" s="1342">
        <v>0.43192777260987281</v>
      </c>
      <c r="Y63" s="517"/>
      <c r="Z63" s="517"/>
      <c r="AA63" s="517"/>
      <c r="AB63" s="517"/>
      <c r="AC63" s="517"/>
      <c r="AD63" s="517"/>
      <c r="AE63" s="517"/>
      <c r="AF63" s="517"/>
      <c r="AG63" s="517"/>
      <c r="AH63" s="517"/>
      <c r="AI63" s="517"/>
      <c r="AJ63" s="517"/>
      <c r="AK63" s="517"/>
      <c r="AL63" s="517"/>
      <c r="AM63" s="517"/>
      <c r="AN63" s="517"/>
      <c r="AO63" s="517"/>
      <c r="AP63" s="517"/>
      <c r="AQ63" s="517"/>
      <c r="AR63" s="517"/>
      <c r="AS63" s="517"/>
      <c r="AT63" s="517"/>
      <c r="AU63" s="517"/>
      <c r="AV63" s="517"/>
      <c r="AW63" s="517"/>
      <c r="AX63" s="517"/>
      <c r="AY63" s="517"/>
      <c r="AZ63" s="208"/>
      <c r="BA63" s="229"/>
      <c r="BB63" s="154"/>
      <c r="BC63" s="308"/>
      <c r="BD63" s="293"/>
      <c r="BE63" s="293"/>
      <c r="BF63" s="293"/>
      <c r="BG63" s="309"/>
      <c r="BH63" s="316"/>
      <c r="BI63" s="293"/>
      <c r="BJ63" s="293"/>
      <c r="BK63" s="293"/>
      <c r="BL63" s="309"/>
      <c r="BM63" s="316"/>
      <c r="BN63" s="293"/>
      <c r="BO63" s="293"/>
      <c r="BP63" s="293"/>
      <c r="BQ63" s="309"/>
      <c r="BR63" s="316"/>
      <c r="BS63" s="293"/>
      <c r="BT63" s="293"/>
      <c r="BU63" s="293"/>
      <c r="BV63" s="293"/>
      <c r="BW63" s="293"/>
      <c r="BX63" s="1385"/>
      <c r="BY63" s="1426"/>
      <c r="BZ63" s="1426"/>
      <c r="CA63" s="1426"/>
      <c r="CB63" s="1426"/>
      <c r="CC63" s="1426"/>
      <c r="CD63" s="1426"/>
      <c r="CE63" s="1426"/>
      <c r="CF63" s="1426"/>
      <c r="CG63" s="1426"/>
      <c r="CH63" s="1426"/>
      <c r="CI63" s="1426"/>
      <c r="CJ63" s="1426"/>
      <c r="CK63" s="1426"/>
      <c r="CL63" s="1426"/>
      <c r="CM63" s="1426"/>
      <c r="CN63" s="1426"/>
      <c r="CO63" s="1426"/>
      <c r="CP63" s="1426"/>
      <c r="CQ63" s="1426"/>
      <c r="CR63" s="1426"/>
      <c r="CS63" s="1426"/>
      <c r="CT63" s="1426"/>
      <c r="CU63" s="1426"/>
      <c r="CV63" s="1426"/>
      <c r="CW63" s="1426"/>
      <c r="CX63" s="1426"/>
      <c r="CY63" s="1426"/>
      <c r="CZ63" s="1426"/>
    </row>
    <row r="64" s="369" customFormat="true" ht="15" customHeight="true" x14ac:dyDescent="0.2">
      <c r="A64" s="1693"/>
      <c r="B64" s="936" t="s">
        <v>46</v>
      </c>
      <c r="C64" s="771">
        <v>0.2719312040451598</v>
      </c>
      <c r="D64" s="772">
        <v>0</v>
      </c>
      <c r="E64" s="772">
        <v>3.7825113582160098E-2</v>
      </c>
      <c r="F64" s="772">
        <v>0</v>
      </c>
      <c r="G64" s="773">
        <v>2.8181551793645239E-2</v>
      </c>
      <c r="H64" s="774">
        <v>0.17370689834848599</v>
      </c>
      <c r="I64" s="772">
        <v>5.7148563429181065E-2</v>
      </c>
      <c r="J64" s="772">
        <v>0</v>
      </c>
      <c r="K64" s="772">
        <v>0</v>
      </c>
      <c r="L64" s="775">
        <v>4.2641733172628184E-2</v>
      </c>
      <c r="M64" s="776">
        <v>0.1250829009553758</v>
      </c>
      <c r="N64" s="772">
        <v>0.33874244110114876</v>
      </c>
      <c r="O64" s="772">
        <v>0</v>
      </c>
      <c r="P64" s="772">
        <v>0</v>
      </c>
      <c r="Q64" s="773">
        <v>0</v>
      </c>
      <c r="R64" s="774">
        <v>0</v>
      </c>
      <c r="S64" s="772">
        <v>3.730260086510568E-2</v>
      </c>
      <c r="T64" s="772">
        <v>6.0745388513439642E-2</v>
      </c>
      <c r="U64" s="772">
        <v>0.19937488682418178</v>
      </c>
      <c r="V64" s="772">
        <v>0</v>
      </c>
      <c r="W64" s="772">
        <v>0.13496032656850077</v>
      </c>
      <c r="X64" s="1342">
        <v>4.6823121948477674E-2</v>
      </c>
      <c r="Y64" s="517"/>
      <c r="Z64" s="517"/>
      <c r="AA64" s="517"/>
      <c r="AB64" s="517"/>
      <c r="AC64" s="517"/>
      <c r="AD64" s="517"/>
      <c r="AE64" s="517"/>
      <c r="AF64" s="517"/>
      <c r="AG64" s="517"/>
      <c r="AH64" s="517"/>
      <c r="AI64" s="517"/>
      <c r="AJ64" s="517"/>
      <c r="AK64" s="517"/>
      <c r="AL64" s="517"/>
      <c r="AM64" s="517"/>
      <c r="AN64" s="517"/>
      <c r="AO64" s="517"/>
      <c r="AP64" s="517"/>
      <c r="AQ64" s="517"/>
      <c r="AR64" s="517"/>
      <c r="AS64" s="517"/>
      <c r="AT64" s="517"/>
      <c r="AU64" s="517"/>
      <c r="AV64" s="517"/>
      <c r="AW64" s="517"/>
      <c r="AX64" s="517"/>
      <c r="AY64" s="517"/>
      <c r="AZ64" s="208"/>
      <c r="BA64" s="229"/>
      <c r="BB64" s="154"/>
      <c r="BC64" s="308"/>
      <c r="BD64" s="293"/>
      <c r="BE64" s="293"/>
      <c r="BF64" s="293"/>
      <c r="BG64" s="309"/>
      <c r="BH64" s="316"/>
      <c r="BI64" s="293"/>
      <c r="BJ64" s="293"/>
      <c r="BK64" s="293"/>
      <c r="BL64" s="309"/>
      <c r="BM64" s="316"/>
      <c r="BN64" s="293"/>
      <c r="BO64" s="293"/>
      <c r="BP64" s="293"/>
      <c r="BQ64" s="309"/>
      <c r="BR64" s="316"/>
      <c r="BS64" s="293"/>
      <c r="BT64" s="293"/>
      <c r="BU64" s="293"/>
      <c r="BV64" s="293"/>
      <c r="BW64" s="293"/>
      <c r="BX64" s="1385"/>
      <c r="BY64" s="1426"/>
      <c r="BZ64" s="1426"/>
      <c r="CA64" s="1426"/>
      <c r="CB64" s="1426"/>
      <c r="CC64" s="1426"/>
      <c r="CD64" s="1426"/>
      <c r="CE64" s="1426"/>
      <c r="CF64" s="1426"/>
      <c r="CG64" s="1426"/>
      <c r="CH64" s="1426"/>
      <c r="CI64" s="1426"/>
      <c r="CJ64" s="1426"/>
      <c r="CK64" s="1426"/>
      <c r="CL64" s="1426"/>
      <c r="CM64" s="1426"/>
      <c r="CN64" s="1426"/>
      <c r="CO64" s="1426"/>
      <c r="CP64" s="1426"/>
      <c r="CQ64" s="1426"/>
      <c r="CR64" s="1426"/>
      <c r="CS64" s="1426"/>
      <c r="CT64" s="1426"/>
      <c r="CU64" s="1426"/>
      <c r="CV64" s="1426"/>
      <c r="CW64" s="1426"/>
      <c r="CX64" s="1426"/>
      <c r="CY64" s="1426"/>
      <c r="CZ64" s="1426"/>
    </row>
    <row r="65" s="369" customFormat="true" ht="15" customHeight="true" x14ac:dyDescent="0.2">
      <c r="A65" s="680"/>
      <c r="B65" s="937"/>
      <c r="C65" s="771"/>
      <c r="D65" s="772"/>
      <c r="E65" s="772"/>
      <c r="F65" s="772"/>
      <c r="G65" s="773"/>
      <c r="H65" s="774"/>
      <c r="I65" s="772"/>
      <c r="J65" s="772"/>
      <c r="K65" s="772"/>
      <c r="L65" s="775"/>
      <c r="M65" s="776"/>
      <c r="N65" s="772"/>
      <c r="O65" s="772"/>
      <c r="P65" s="772"/>
      <c r="Q65" s="773"/>
      <c r="R65" s="774"/>
      <c r="S65" s="772"/>
      <c r="T65" s="772"/>
      <c r="U65" s="772"/>
      <c r="V65" s="772"/>
      <c r="W65" s="772"/>
      <c r="X65" s="1342"/>
      <c r="Y65" s="517"/>
      <c r="Z65" s="517"/>
      <c r="AA65" s="517"/>
      <c r="AB65" s="517"/>
      <c r="AC65" s="517"/>
      <c r="AD65" s="517"/>
      <c r="AE65" s="517"/>
      <c r="AF65" s="517"/>
      <c r="AG65" s="517"/>
      <c r="AH65" s="517"/>
      <c r="AI65" s="517"/>
      <c r="AJ65" s="517"/>
      <c r="AK65" s="517"/>
      <c r="AL65" s="517"/>
      <c r="AM65" s="517"/>
      <c r="AN65" s="517"/>
      <c r="AO65" s="517"/>
      <c r="AP65" s="517"/>
      <c r="AQ65" s="517"/>
      <c r="AR65" s="517"/>
      <c r="AS65" s="517"/>
      <c r="AT65" s="517"/>
      <c r="AU65" s="517"/>
      <c r="AV65" s="517"/>
      <c r="AW65" s="517"/>
      <c r="AX65" s="517"/>
      <c r="AY65" s="517"/>
      <c r="AZ65" s="208"/>
      <c r="BA65" s="229"/>
      <c r="BB65" s="154"/>
      <c r="BC65" s="308"/>
      <c r="BD65" s="293"/>
      <c r="BE65" s="293"/>
      <c r="BF65" s="293"/>
      <c r="BG65" s="309"/>
      <c r="BH65" s="316"/>
      <c r="BI65" s="293"/>
      <c r="BJ65" s="293"/>
      <c r="BK65" s="293"/>
      <c r="BL65" s="309"/>
      <c r="BM65" s="316"/>
      <c r="BN65" s="293"/>
      <c r="BO65" s="293"/>
      <c r="BP65" s="293"/>
      <c r="BQ65" s="309"/>
      <c r="BR65" s="316"/>
      <c r="BS65" s="293"/>
      <c r="BT65" s="293"/>
      <c r="BU65" s="293"/>
      <c r="BV65" s="293"/>
      <c r="BW65" s="293"/>
      <c r="BX65" s="1385"/>
      <c r="BY65" s="1426"/>
      <c r="BZ65" s="1426"/>
      <c r="CA65" s="1426"/>
      <c r="CB65" s="1426"/>
      <c r="CC65" s="1426"/>
      <c r="CD65" s="1426"/>
      <c r="CE65" s="1426"/>
      <c r="CF65" s="1426"/>
      <c r="CG65" s="1426"/>
      <c r="CH65" s="1426"/>
      <c r="CI65" s="1426"/>
      <c r="CJ65" s="1426"/>
      <c r="CK65" s="1426"/>
      <c r="CL65" s="1426"/>
      <c r="CM65" s="1426"/>
      <c r="CN65" s="1426"/>
      <c r="CO65" s="1426"/>
      <c r="CP65" s="1426"/>
      <c r="CQ65" s="1426"/>
      <c r="CR65" s="1426"/>
      <c r="CS65" s="1426"/>
      <c r="CT65" s="1426"/>
      <c r="CU65" s="1426"/>
      <c r="CV65" s="1426"/>
      <c r="CW65" s="1426"/>
      <c r="CX65" s="1426"/>
      <c r="CY65" s="1426"/>
      <c r="CZ65" s="1426"/>
    </row>
    <row r="66" s="369" customFormat="true" ht="15" customHeight="true" x14ac:dyDescent="0.2">
      <c r="A66" s="680"/>
      <c r="B66" s="937"/>
      <c r="C66" s="771"/>
      <c r="D66" s="772"/>
      <c r="E66" s="772"/>
      <c r="F66" s="772"/>
      <c r="G66" s="773"/>
      <c r="H66" s="774"/>
      <c r="I66" s="772"/>
      <c r="J66" s="772"/>
      <c r="K66" s="772"/>
      <c r="L66" s="775"/>
      <c r="M66" s="776"/>
      <c r="N66" s="772"/>
      <c r="O66" s="772"/>
      <c r="P66" s="772"/>
      <c r="Q66" s="773"/>
      <c r="R66" s="774"/>
      <c r="S66" s="772"/>
      <c r="T66" s="772"/>
      <c r="U66" s="772"/>
      <c r="V66" s="772"/>
      <c r="W66" s="772"/>
      <c r="X66" s="1342"/>
      <c r="Y66" s="517"/>
      <c r="Z66" s="517"/>
      <c r="AA66" s="517"/>
      <c r="AB66" s="517"/>
      <c r="AC66" s="517"/>
      <c r="AD66" s="517"/>
      <c r="AE66" s="517"/>
      <c r="AF66" s="517"/>
      <c r="AG66" s="517"/>
      <c r="AH66" s="517"/>
      <c r="AI66" s="517"/>
      <c r="AJ66" s="517"/>
      <c r="AK66" s="517"/>
      <c r="AL66" s="517"/>
      <c r="AM66" s="517"/>
      <c r="AN66" s="517"/>
      <c r="AO66" s="517"/>
      <c r="AP66" s="517"/>
      <c r="AQ66" s="517"/>
      <c r="AR66" s="517"/>
      <c r="AS66" s="517"/>
      <c r="AT66" s="517"/>
      <c r="AU66" s="517"/>
      <c r="AV66" s="517"/>
      <c r="AW66" s="517"/>
      <c r="AX66" s="517"/>
      <c r="AY66" s="517"/>
      <c r="AZ66" s="208"/>
      <c r="BA66" s="229"/>
      <c r="BB66" s="154"/>
      <c r="BC66" s="308"/>
      <c r="BD66" s="293"/>
      <c r="BE66" s="293"/>
      <c r="BF66" s="293"/>
      <c r="BG66" s="309"/>
      <c r="BH66" s="316"/>
      <c r="BI66" s="293"/>
      <c r="BJ66" s="293"/>
      <c r="BK66" s="293"/>
      <c r="BL66" s="309"/>
      <c r="BM66" s="316"/>
      <c r="BN66" s="293"/>
      <c r="BO66" s="293"/>
      <c r="BP66" s="293"/>
      <c r="BQ66" s="309"/>
      <c r="BR66" s="316"/>
      <c r="BS66" s="293"/>
      <c r="BT66" s="293"/>
      <c r="BU66" s="293"/>
      <c r="BV66" s="293"/>
      <c r="BW66" s="293"/>
      <c r="BX66" s="1385"/>
      <c r="BY66" s="1426"/>
      <c r="BZ66" s="1426"/>
      <c r="CA66" s="1426"/>
      <c r="CB66" s="1426"/>
      <c r="CC66" s="1426"/>
      <c r="CD66" s="1426"/>
      <c r="CE66" s="1426"/>
      <c r="CF66" s="1426"/>
      <c r="CG66" s="1426"/>
      <c r="CH66" s="1426"/>
      <c r="CI66" s="1426"/>
      <c r="CJ66" s="1426"/>
      <c r="CK66" s="1426"/>
      <c r="CL66" s="1426"/>
      <c r="CM66" s="1426"/>
      <c r="CN66" s="1426"/>
      <c r="CO66" s="1426"/>
      <c r="CP66" s="1426"/>
      <c r="CQ66" s="1426"/>
      <c r="CR66" s="1426"/>
      <c r="CS66" s="1426"/>
      <c r="CT66" s="1426"/>
      <c r="CU66" s="1426"/>
      <c r="CV66" s="1426"/>
      <c r="CW66" s="1426"/>
      <c r="CX66" s="1426"/>
      <c r="CY66" s="1426"/>
      <c r="CZ66" s="1426"/>
    </row>
    <row r="67" s="369" customFormat="true" ht="15" customHeight="true" x14ac:dyDescent="0.2">
      <c r="A67" s="680"/>
      <c r="B67" s="937"/>
      <c r="C67" s="771"/>
      <c r="D67" s="772"/>
      <c r="E67" s="772"/>
      <c r="F67" s="772"/>
      <c r="G67" s="773"/>
      <c r="H67" s="774"/>
      <c r="I67" s="772"/>
      <c r="J67" s="772"/>
      <c r="K67" s="772"/>
      <c r="L67" s="775"/>
      <c r="M67" s="776"/>
      <c r="N67" s="772"/>
      <c r="O67" s="772"/>
      <c r="P67" s="772"/>
      <c r="Q67" s="773"/>
      <c r="R67" s="774"/>
      <c r="S67" s="772"/>
      <c r="T67" s="772"/>
      <c r="U67" s="772"/>
      <c r="V67" s="772"/>
      <c r="W67" s="772"/>
      <c r="X67" s="1342"/>
      <c r="Y67" s="517"/>
      <c r="Z67" s="517"/>
      <c r="AA67" s="517"/>
      <c r="AB67" s="517"/>
      <c r="AC67" s="517"/>
      <c r="AD67" s="517"/>
      <c r="AE67" s="517"/>
      <c r="AF67" s="517"/>
      <c r="AG67" s="517"/>
      <c r="AH67" s="517"/>
      <c r="AI67" s="517"/>
      <c r="AJ67" s="517"/>
      <c r="AK67" s="517"/>
      <c r="AL67" s="517"/>
      <c r="AM67" s="517"/>
      <c r="AN67" s="517"/>
      <c r="AO67" s="517"/>
      <c r="AP67" s="517"/>
      <c r="AQ67" s="517"/>
      <c r="AR67" s="517"/>
      <c r="AS67" s="517"/>
      <c r="AT67" s="517"/>
      <c r="AU67" s="517"/>
      <c r="AV67" s="517"/>
      <c r="AW67" s="517"/>
      <c r="AX67" s="517"/>
      <c r="AY67" s="517"/>
      <c r="AZ67" s="208"/>
      <c r="BA67" s="229"/>
      <c r="BB67" s="154"/>
      <c r="BC67" s="308"/>
      <c r="BD67" s="293"/>
      <c r="BE67" s="293"/>
      <c r="BF67" s="293"/>
      <c r="BG67" s="309"/>
      <c r="BH67" s="316"/>
      <c r="BI67" s="293"/>
      <c r="BJ67" s="293"/>
      <c r="BK67" s="293"/>
      <c r="BL67" s="309"/>
      <c r="BM67" s="316"/>
      <c r="BN67" s="293"/>
      <c r="BO67" s="293"/>
      <c r="BP67" s="293"/>
      <c r="BQ67" s="309"/>
      <c r="BR67" s="316"/>
      <c r="BS67" s="293"/>
      <c r="BT67" s="293"/>
      <c r="BU67" s="293"/>
      <c r="BV67" s="293"/>
      <c r="BW67" s="293"/>
      <c r="BX67" s="1385"/>
      <c r="BY67" s="1426"/>
      <c r="BZ67" s="1426"/>
      <c r="CA67" s="1426"/>
      <c r="CB67" s="1426"/>
      <c r="CC67" s="1426"/>
      <c r="CD67" s="1426"/>
      <c r="CE67" s="1426"/>
      <c r="CF67" s="1426"/>
      <c r="CG67" s="1426"/>
      <c r="CH67" s="1426"/>
      <c r="CI67" s="1426"/>
      <c r="CJ67" s="1426"/>
      <c r="CK67" s="1426"/>
      <c r="CL67" s="1426"/>
      <c r="CM67" s="1426"/>
      <c r="CN67" s="1426"/>
      <c r="CO67" s="1426"/>
      <c r="CP67" s="1426"/>
      <c r="CQ67" s="1426"/>
      <c r="CR67" s="1426"/>
      <c r="CS67" s="1426"/>
      <c r="CT67" s="1426"/>
      <c r="CU67" s="1426"/>
      <c r="CV67" s="1426"/>
      <c r="CW67" s="1426"/>
      <c r="CX67" s="1426"/>
      <c r="CY67" s="1426"/>
      <c r="CZ67" s="1426"/>
    </row>
    <row r="68" s="369" customFormat="true" ht="15" customHeight="true" x14ac:dyDescent="0.2">
      <c r="A68" s="680"/>
      <c r="B68" s="937"/>
      <c r="C68" s="771"/>
      <c r="D68" s="772"/>
      <c r="E68" s="772"/>
      <c r="F68" s="772"/>
      <c r="G68" s="773"/>
      <c r="H68" s="774"/>
      <c r="I68" s="772"/>
      <c r="J68" s="772"/>
      <c r="K68" s="772"/>
      <c r="L68" s="775"/>
      <c r="M68" s="776"/>
      <c r="N68" s="772"/>
      <c r="O68" s="772"/>
      <c r="P68" s="772"/>
      <c r="Q68" s="773"/>
      <c r="R68" s="774"/>
      <c r="S68" s="772"/>
      <c r="T68" s="772"/>
      <c r="U68" s="772"/>
      <c r="V68" s="772"/>
      <c r="W68" s="772"/>
      <c r="X68" s="1342"/>
      <c r="Y68" s="517"/>
      <c r="Z68" s="517"/>
      <c r="AA68" s="517"/>
      <c r="AB68" s="517"/>
      <c r="AC68" s="517"/>
      <c r="AD68" s="517"/>
      <c r="AE68" s="517"/>
      <c r="AF68" s="517"/>
      <c r="AG68" s="517"/>
      <c r="AH68" s="517"/>
      <c r="AI68" s="517"/>
      <c r="AJ68" s="517"/>
      <c r="AK68" s="517"/>
      <c r="AL68" s="517"/>
      <c r="AM68" s="517"/>
      <c r="AN68" s="517"/>
      <c r="AO68" s="517"/>
      <c r="AP68" s="517"/>
      <c r="AQ68" s="517"/>
      <c r="AR68" s="517"/>
      <c r="AS68" s="517"/>
      <c r="AT68" s="517"/>
      <c r="AU68" s="517"/>
      <c r="AV68" s="517"/>
      <c r="AW68" s="517"/>
      <c r="AX68" s="517"/>
      <c r="AY68" s="517"/>
      <c r="AZ68" s="208"/>
      <c r="BA68" s="229"/>
      <c r="BB68" s="154"/>
      <c r="BC68" s="308"/>
      <c r="BD68" s="293"/>
      <c r="BE68" s="293"/>
      <c r="BF68" s="293"/>
      <c r="BG68" s="309"/>
      <c r="BH68" s="316"/>
      <c r="BI68" s="293"/>
      <c r="BJ68" s="293"/>
      <c r="BK68" s="293"/>
      <c r="BL68" s="309"/>
      <c r="BM68" s="316"/>
      <c r="BN68" s="293"/>
      <c r="BO68" s="293"/>
      <c r="BP68" s="293"/>
      <c r="BQ68" s="309"/>
      <c r="BR68" s="316"/>
      <c r="BS68" s="293"/>
      <c r="BT68" s="293"/>
      <c r="BU68" s="293"/>
      <c r="BV68" s="293"/>
      <c r="BW68" s="293"/>
      <c r="BX68" s="1385"/>
      <c r="BY68" s="1426"/>
      <c r="BZ68" s="1426"/>
      <c r="CA68" s="1426"/>
      <c r="CB68" s="1426"/>
      <c r="CC68" s="1426"/>
      <c r="CD68" s="1426"/>
      <c r="CE68" s="1426"/>
      <c r="CF68" s="1426"/>
      <c r="CG68" s="1426"/>
      <c r="CH68" s="1426"/>
      <c r="CI68" s="1426"/>
      <c r="CJ68" s="1426"/>
      <c r="CK68" s="1426"/>
      <c r="CL68" s="1426"/>
      <c r="CM68" s="1426"/>
      <c r="CN68" s="1426"/>
      <c r="CO68" s="1426"/>
      <c r="CP68" s="1426"/>
      <c r="CQ68" s="1426"/>
      <c r="CR68" s="1426"/>
      <c r="CS68" s="1426"/>
      <c r="CT68" s="1426"/>
      <c r="CU68" s="1426"/>
      <c r="CV68" s="1426"/>
      <c r="CW68" s="1426"/>
      <c r="CX68" s="1426"/>
      <c r="CY68" s="1426"/>
      <c r="CZ68" s="1426"/>
    </row>
    <row r="69" s="369" customFormat="true" ht="15" customHeight="true" x14ac:dyDescent="0.2">
      <c r="A69" s="680"/>
      <c r="B69" s="937"/>
      <c r="C69" s="771"/>
      <c r="D69" s="772"/>
      <c r="E69" s="772"/>
      <c r="F69" s="772"/>
      <c r="G69" s="773"/>
      <c r="H69" s="774"/>
      <c r="I69" s="772"/>
      <c r="J69" s="772"/>
      <c r="K69" s="772"/>
      <c r="L69" s="775"/>
      <c r="M69" s="776"/>
      <c r="N69" s="772"/>
      <c r="O69" s="772"/>
      <c r="P69" s="772"/>
      <c r="Q69" s="773"/>
      <c r="R69" s="774"/>
      <c r="S69" s="772"/>
      <c r="T69" s="772"/>
      <c r="U69" s="772"/>
      <c r="V69" s="772"/>
      <c r="W69" s="772"/>
      <c r="X69" s="1342"/>
      <c r="Y69" s="517"/>
      <c r="Z69" s="517"/>
      <c r="AA69" s="517"/>
      <c r="AB69" s="517"/>
      <c r="AC69" s="517"/>
      <c r="AD69" s="517"/>
      <c r="AE69" s="517"/>
      <c r="AF69" s="517"/>
      <c r="AG69" s="517"/>
      <c r="AH69" s="517"/>
      <c r="AI69" s="517"/>
      <c r="AJ69" s="517"/>
      <c r="AK69" s="517"/>
      <c r="AL69" s="517"/>
      <c r="AM69" s="517"/>
      <c r="AN69" s="517"/>
      <c r="AO69" s="517"/>
      <c r="AP69" s="517"/>
      <c r="AQ69" s="517"/>
      <c r="AR69" s="517"/>
      <c r="AS69" s="517"/>
      <c r="AT69" s="517"/>
      <c r="AU69" s="517"/>
      <c r="AV69" s="517"/>
      <c r="AW69" s="517"/>
      <c r="AX69" s="517"/>
      <c r="AY69" s="517"/>
      <c r="AZ69" s="208"/>
      <c r="BA69" s="229"/>
      <c r="BB69" s="154"/>
      <c r="BC69" s="308"/>
      <c r="BD69" s="293"/>
      <c r="BE69" s="293"/>
      <c r="BF69" s="293"/>
      <c r="BG69" s="309"/>
      <c r="BH69" s="316"/>
      <c r="BI69" s="293"/>
      <c r="BJ69" s="293"/>
      <c r="BK69" s="293"/>
      <c r="BL69" s="309"/>
      <c r="BM69" s="316"/>
      <c r="BN69" s="293"/>
      <c r="BO69" s="293"/>
      <c r="BP69" s="293"/>
      <c r="BQ69" s="309"/>
      <c r="BR69" s="316"/>
      <c r="BS69" s="293"/>
      <c r="BT69" s="293"/>
      <c r="BU69" s="293"/>
      <c r="BV69" s="293"/>
      <c r="BW69" s="293"/>
      <c r="BX69" s="1385"/>
      <c r="BY69" s="1426"/>
      <c r="BZ69" s="1426"/>
      <c r="CA69" s="1426"/>
      <c r="CB69" s="1426"/>
      <c r="CC69" s="1426"/>
      <c r="CD69" s="1426"/>
      <c r="CE69" s="1426"/>
      <c r="CF69" s="1426"/>
      <c r="CG69" s="1426"/>
      <c r="CH69" s="1426"/>
      <c r="CI69" s="1426"/>
      <c r="CJ69" s="1426"/>
      <c r="CK69" s="1426"/>
      <c r="CL69" s="1426"/>
      <c r="CM69" s="1426"/>
      <c r="CN69" s="1426"/>
      <c r="CO69" s="1426"/>
      <c r="CP69" s="1426"/>
      <c r="CQ69" s="1426"/>
      <c r="CR69" s="1426"/>
      <c r="CS69" s="1426"/>
      <c r="CT69" s="1426"/>
      <c r="CU69" s="1426"/>
      <c r="CV69" s="1426"/>
      <c r="CW69" s="1426"/>
      <c r="CX69" s="1426"/>
      <c r="CY69" s="1426"/>
      <c r="CZ69" s="1426"/>
    </row>
    <row r="70" s="369" customFormat="true" ht="15" customHeight="true" x14ac:dyDescent="0.2">
      <c r="A70" s="680"/>
      <c r="B70" s="937"/>
      <c r="C70" s="771"/>
      <c r="D70" s="772"/>
      <c r="E70" s="772"/>
      <c r="F70" s="772"/>
      <c r="G70" s="773"/>
      <c r="H70" s="774"/>
      <c r="I70" s="772"/>
      <c r="J70" s="772"/>
      <c r="K70" s="772"/>
      <c r="L70" s="775"/>
      <c r="M70" s="776"/>
      <c r="N70" s="772"/>
      <c r="O70" s="772"/>
      <c r="P70" s="772"/>
      <c r="Q70" s="773"/>
      <c r="R70" s="774"/>
      <c r="S70" s="772"/>
      <c r="T70" s="772"/>
      <c r="U70" s="772"/>
      <c r="V70" s="772"/>
      <c r="W70" s="772"/>
      <c r="X70" s="1342"/>
      <c r="Y70" s="517"/>
      <c r="Z70" s="517"/>
      <c r="AA70" s="517"/>
      <c r="AB70" s="517"/>
      <c r="AC70" s="517"/>
      <c r="AD70" s="517"/>
      <c r="AE70" s="517"/>
      <c r="AF70" s="517"/>
      <c r="AG70" s="517"/>
      <c r="AH70" s="517"/>
      <c r="AI70" s="517"/>
      <c r="AJ70" s="517"/>
      <c r="AK70" s="517"/>
      <c r="AL70" s="517"/>
      <c r="AM70" s="517"/>
      <c r="AN70" s="517"/>
      <c r="AO70" s="517"/>
      <c r="AP70" s="517"/>
      <c r="AQ70" s="517"/>
      <c r="AR70" s="517"/>
      <c r="AS70" s="517"/>
      <c r="AT70" s="517"/>
      <c r="AU70" s="517"/>
      <c r="AV70" s="517"/>
      <c r="AW70" s="517"/>
      <c r="AX70" s="517"/>
      <c r="AY70" s="517"/>
      <c r="AZ70" s="208"/>
      <c r="BA70" s="229"/>
      <c r="BB70" s="154"/>
      <c r="BC70" s="308"/>
      <c r="BD70" s="293"/>
      <c r="BE70" s="293"/>
      <c r="BF70" s="293"/>
      <c r="BG70" s="309"/>
      <c r="BH70" s="316"/>
      <c r="BI70" s="293"/>
      <c r="BJ70" s="293"/>
      <c r="BK70" s="293"/>
      <c r="BL70" s="309"/>
      <c r="BM70" s="316"/>
      <c r="BN70" s="293"/>
      <c r="BO70" s="293"/>
      <c r="BP70" s="293"/>
      <c r="BQ70" s="309"/>
      <c r="BR70" s="316"/>
      <c r="BS70" s="293"/>
      <c r="BT70" s="293"/>
      <c r="BU70" s="293"/>
      <c r="BV70" s="293"/>
      <c r="BW70" s="293"/>
      <c r="BX70" s="1385"/>
      <c r="BY70" s="1426"/>
      <c r="BZ70" s="1426"/>
      <c r="CA70" s="1426"/>
      <c r="CB70" s="1426"/>
      <c r="CC70" s="1426"/>
      <c r="CD70" s="1426"/>
      <c r="CE70" s="1426"/>
      <c r="CF70" s="1426"/>
      <c r="CG70" s="1426"/>
      <c r="CH70" s="1426"/>
      <c r="CI70" s="1426"/>
      <c r="CJ70" s="1426"/>
      <c r="CK70" s="1426"/>
      <c r="CL70" s="1426"/>
      <c r="CM70" s="1426"/>
      <c r="CN70" s="1426"/>
      <c r="CO70" s="1426"/>
      <c r="CP70" s="1426"/>
      <c r="CQ70" s="1426"/>
      <c r="CR70" s="1426"/>
      <c r="CS70" s="1426"/>
      <c r="CT70" s="1426"/>
      <c r="CU70" s="1426"/>
      <c r="CV70" s="1426"/>
      <c r="CW70" s="1426"/>
      <c r="CX70" s="1426"/>
      <c r="CY70" s="1426"/>
      <c r="CZ70" s="1426"/>
    </row>
    <row r="71" s="369" customFormat="true" ht="15" customHeight="true" x14ac:dyDescent="0.2">
      <c r="A71" s="680"/>
      <c r="B71" s="937"/>
      <c r="C71" s="771"/>
      <c r="D71" s="772"/>
      <c r="E71" s="772"/>
      <c r="F71" s="772"/>
      <c r="G71" s="773"/>
      <c r="H71" s="774"/>
      <c r="I71" s="772"/>
      <c r="J71" s="772"/>
      <c r="K71" s="772"/>
      <c r="L71" s="775"/>
      <c r="M71" s="776"/>
      <c r="N71" s="772"/>
      <c r="O71" s="772"/>
      <c r="P71" s="772"/>
      <c r="Q71" s="773"/>
      <c r="R71" s="774"/>
      <c r="S71" s="772"/>
      <c r="T71" s="772"/>
      <c r="U71" s="772"/>
      <c r="V71" s="772"/>
      <c r="W71" s="772"/>
      <c r="X71" s="1342"/>
      <c r="Y71" s="517"/>
      <c r="Z71" s="517"/>
      <c r="AA71" s="517"/>
      <c r="AB71" s="517"/>
      <c r="AC71" s="517"/>
      <c r="AD71" s="517"/>
      <c r="AE71" s="517"/>
      <c r="AF71" s="517"/>
      <c r="AG71" s="517"/>
      <c r="AH71" s="517"/>
      <c r="AI71" s="517"/>
      <c r="AJ71" s="517"/>
      <c r="AK71" s="517"/>
      <c r="AL71" s="517"/>
      <c r="AM71" s="517"/>
      <c r="AN71" s="517"/>
      <c r="AO71" s="517"/>
      <c r="AP71" s="517"/>
      <c r="AQ71" s="517"/>
      <c r="AR71" s="517"/>
      <c r="AS71" s="517"/>
      <c r="AT71" s="517"/>
      <c r="AU71" s="517"/>
      <c r="AV71" s="517"/>
      <c r="AW71" s="517"/>
      <c r="AX71" s="517"/>
      <c r="AY71" s="517"/>
      <c r="AZ71" s="208"/>
      <c r="BA71" s="229"/>
      <c r="BB71" s="154"/>
      <c r="BC71" s="308"/>
      <c r="BD71" s="293"/>
      <c r="BE71" s="293"/>
      <c r="BF71" s="293"/>
      <c r="BG71" s="309"/>
      <c r="BH71" s="316"/>
      <c r="BI71" s="293"/>
      <c r="BJ71" s="293"/>
      <c r="BK71" s="293"/>
      <c r="BL71" s="309"/>
      <c r="BM71" s="316"/>
      <c r="BN71" s="293"/>
      <c r="BO71" s="293"/>
      <c r="BP71" s="293"/>
      <c r="BQ71" s="309"/>
      <c r="BR71" s="316"/>
      <c r="BS71" s="293"/>
      <c r="BT71" s="293"/>
      <c r="BU71" s="293"/>
      <c r="BV71" s="293"/>
      <c r="BW71" s="293"/>
      <c r="BX71" s="1385"/>
      <c r="BY71" s="1426"/>
      <c r="BZ71" s="1426"/>
      <c r="CA71" s="1426"/>
      <c r="CB71" s="1426"/>
      <c r="CC71" s="1426"/>
      <c r="CD71" s="1426"/>
      <c r="CE71" s="1426"/>
      <c r="CF71" s="1426"/>
      <c r="CG71" s="1426"/>
      <c r="CH71" s="1426"/>
      <c r="CI71" s="1426"/>
      <c r="CJ71" s="1426"/>
      <c r="CK71" s="1426"/>
      <c r="CL71" s="1426"/>
      <c r="CM71" s="1426"/>
      <c r="CN71" s="1426"/>
      <c r="CO71" s="1426"/>
      <c r="CP71" s="1426"/>
      <c r="CQ71" s="1426"/>
      <c r="CR71" s="1426"/>
      <c r="CS71" s="1426"/>
      <c r="CT71" s="1426"/>
      <c r="CU71" s="1426"/>
      <c r="CV71" s="1426"/>
      <c r="CW71" s="1426"/>
      <c r="CX71" s="1426"/>
      <c r="CY71" s="1426"/>
      <c r="CZ71" s="1426"/>
    </row>
    <row r="72" s="369" customFormat="true" ht="15" customHeight="true" x14ac:dyDescent="0.2">
      <c r="A72" s="680"/>
      <c r="B72" s="937"/>
      <c r="C72" s="771"/>
      <c r="D72" s="772"/>
      <c r="E72" s="772"/>
      <c r="F72" s="772"/>
      <c r="G72" s="773"/>
      <c r="H72" s="774"/>
      <c r="I72" s="772"/>
      <c r="J72" s="772"/>
      <c r="K72" s="772"/>
      <c r="L72" s="775"/>
      <c r="M72" s="776"/>
      <c r="N72" s="772"/>
      <c r="O72" s="772"/>
      <c r="P72" s="772"/>
      <c r="Q72" s="773"/>
      <c r="R72" s="774"/>
      <c r="S72" s="772"/>
      <c r="T72" s="772"/>
      <c r="U72" s="772"/>
      <c r="V72" s="772"/>
      <c r="W72" s="772"/>
      <c r="X72" s="1342"/>
      <c r="Y72" s="517"/>
      <c r="Z72" s="517"/>
      <c r="AA72" s="517"/>
      <c r="AB72" s="517"/>
      <c r="AC72" s="517"/>
      <c r="AD72" s="517"/>
      <c r="AE72" s="517"/>
      <c r="AF72" s="517"/>
      <c r="AG72" s="517"/>
      <c r="AH72" s="517"/>
      <c r="AI72" s="517"/>
      <c r="AJ72" s="517"/>
      <c r="AK72" s="517"/>
      <c r="AL72" s="517"/>
      <c r="AM72" s="517"/>
      <c r="AN72" s="517"/>
      <c r="AO72" s="517"/>
      <c r="AP72" s="517"/>
      <c r="AQ72" s="517"/>
      <c r="AR72" s="517"/>
      <c r="AS72" s="517"/>
      <c r="AT72" s="517"/>
      <c r="AU72" s="517"/>
      <c r="AV72" s="517"/>
      <c r="AW72" s="517"/>
      <c r="AX72" s="517"/>
      <c r="AY72" s="517"/>
      <c r="AZ72" s="208"/>
      <c r="BA72" s="229"/>
      <c r="BB72" s="154"/>
      <c r="BC72" s="308"/>
      <c r="BD72" s="293"/>
      <c r="BE72" s="293"/>
      <c r="BF72" s="293"/>
      <c r="BG72" s="309"/>
      <c r="BH72" s="316"/>
      <c r="BI72" s="293"/>
      <c r="BJ72" s="293"/>
      <c r="BK72" s="293"/>
      <c r="BL72" s="309"/>
      <c r="BM72" s="316"/>
      <c r="BN72" s="293"/>
      <c r="BO72" s="293"/>
      <c r="BP72" s="293"/>
      <c r="BQ72" s="309"/>
      <c r="BR72" s="316"/>
      <c r="BS72" s="293"/>
      <c r="BT72" s="293"/>
      <c r="BU72" s="293"/>
      <c r="BV72" s="293"/>
      <c r="BW72" s="293"/>
      <c r="BX72" s="1385"/>
      <c r="BY72" s="1426"/>
      <c r="BZ72" s="1426"/>
      <c r="CA72" s="1426"/>
      <c r="CB72" s="1426"/>
      <c r="CC72" s="1426"/>
      <c r="CD72" s="1426"/>
      <c r="CE72" s="1426"/>
      <c r="CF72" s="1426"/>
      <c r="CG72" s="1426"/>
      <c r="CH72" s="1426"/>
      <c r="CI72" s="1426"/>
      <c r="CJ72" s="1426"/>
      <c r="CK72" s="1426"/>
      <c r="CL72" s="1426"/>
      <c r="CM72" s="1426"/>
      <c r="CN72" s="1426"/>
      <c r="CO72" s="1426"/>
      <c r="CP72" s="1426"/>
      <c r="CQ72" s="1426"/>
      <c r="CR72" s="1426"/>
      <c r="CS72" s="1426"/>
      <c r="CT72" s="1426"/>
      <c r="CU72" s="1426"/>
      <c r="CV72" s="1426"/>
      <c r="CW72" s="1426"/>
      <c r="CX72" s="1426"/>
      <c r="CY72" s="1426"/>
      <c r="CZ72" s="1426"/>
    </row>
    <row r="73" s="369" customFormat="true" ht="15" customHeight="true" x14ac:dyDescent="0.2">
      <c r="A73" s="680"/>
      <c r="B73" s="937"/>
      <c r="C73" s="771"/>
      <c r="D73" s="772"/>
      <c r="E73" s="772"/>
      <c r="F73" s="772"/>
      <c r="G73" s="773"/>
      <c r="H73" s="774"/>
      <c r="I73" s="772"/>
      <c r="J73" s="772"/>
      <c r="K73" s="772"/>
      <c r="L73" s="775"/>
      <c r="M73" s="776"/>
      <c r="N73" s="772"/>
      <c r="O73" s="772"/>
      <c r="P73" s="772"/>
      <c r="Q73" s="773"/>
      <c r="R73" s="774"/>
      <c r="S73" s="772"/>
      <c r="T73" s="772"/>
      <c r="U73" s="772"/>
      <c r="V73" s="772"/>
      <c r="W73" s="772"/>
      <c r="X73" s="1342"/>
      <c r="Y73" s="517"/>
      <c r="Z73" s="517"/>
      <c r="AA73" s="517"/>
      <c r="AB73" s="517"/>
      <c r="AC73" s="517"/>
      <c r="AD73" s="517"/>
      <c r="AE73" s="517"/>
      <c r="AF73" s="517"/>
      <c r="AG73" s="517"/>
      <c r="AH73" s="517"/>
      <c r="AI73" s="517"/>
      <c r="AJ73" s="517"/>
      <c r="AK73" s="517"/>
      <c r="AL73" s="517"/>
      <c r="AM73" s="517"/>
      <c r="AN73" s="517"/>
      <c r="AO73" s="517"/>
      <c r="AP73" s="517"/>
      <c r="AQ73" s="517"/>
      <c r="AR73" s="517"/>
      <c r="AS73" s="517"/>
      <c r="AT73" s="517"/>
      <c r="AU73" s="517"/>
      <c r="AV73" s="517"/>
      <c r="AW73" s="517"/>
      <c r="AX73" s="517"/>
      <c r="AY73" s="517"/>
      <c r="AZ73" s="208"/>
      <c r="BA73" s="229"/>
      <c r="BB73" s="154"/>
      <c r="BC73" s="308"/>
      <c r="BD73" s="293"/>
      <c r="BE73" s="293"/>
      <c r="BF73" s="293"/>
      <c r="BG73" s="309"/>
      <c r="BH73" s="316"/>
      <c r="BI73" s="293"/>
      <c r="BJ73" s="293"/>
      <c r="BK73" s="293"/>
      <c r="BL73" s="309"/>
      <c r="BM73" s="316"/>
      <c r="BN73" s="293"/>
      <c r="BO73" s="293"/>
      <c r="BP73" s="293"/>
      <c r="BQ73" s="309"/>
      <c r="BR73" s="316"/>
      <c r="BS73" s="293"/>
      <c r="BT73" s="293"/>
      <c r="BU73" s="293"/>
      <c r="BV73" s="293"/>
      <c r="BW73" s="293"/>
      <c r="BX73" s="1385"/>
      <c r="BY73" s="1426"/>
      <c r="BZ73" s="1426"/>
      <c r="CA73" s="1426"/>
      <c r="CB73" s="1426"/>
      <c r="CC73" s="1426"/>
      <c r="CD73" s="1426"/>
      <c r="CE73" s="1426"/>
      <c r="CF73" s="1426"/>
      <c r="CG73" s="1426"/>
      <c r="CH73" s="1426"/>
      <c r="CI73" s="1426"/>
      <c r="CJ73" s="1426"/>
      <c r="CK73" s="1426"/>
      <c r="CL73" s="1426"/>
      <c r="CM73" s="1426"/>
      <c r="CN73" s="1426"/>
      <c r="CO73" s="1426"/>
      <c r="CP73" s="1426"/>
      <c r="CQ73" s="1426"/>
      <c r="CR73" s="1426"/>
      <c r="CS73" s="1426"/>
      <c r="CT73" s="1426"/>
      <c r="CU73" s="1426"/>
      <c r="CV73" s="1426"/>
      <c r="CW73" s="1426"/>
      <c r="CX73" s="1426"/>
      <c r="CY73" s="1426"/>
      <c r="CZ73" s="1426"/>
    </row>
    <row r="74" s="369" customFormat="true" ht="15" customHeight="true" x14ac:dyDescent="0.2">
      <c r="A74" s="680"/>
      <c r="B74" s="937"/>
      <c r="C74" s="771"/>
      <c r="D74" s="772"/>
      <c r="E74" s="772"/>
      <c r="F74" s="772"/>
      <c r="G74" s="773"/>
      <c r="H74" s="774"/>
      <c r="I74" s="772"/>
      <c r="J74" s="772"/>
      <c r="K74" s="772"/>
      <c r="L74" s="775"/>
      <c r="M74" s="776"/>
      <c r="N74" s="772"/>
      <c r="O74" s="772"/>
      <c r="P74" s="772"/>
      <c r="Q74" s="773"/>
      <c r="R74" s="774"/>
      <c r="S74" s="772"/>
      <c r="T74" s="772"/>
      <c r="U74" s="772"/>
      <c r="V74" s="772"/>
      <c r="W74" s="772"/>
      <c r="X74" s="1342"/>
      <c r="Y74" s="517"/>
      <c r="Z74" s="517"/>
      <c r="AA74" s="517"/>
      <c r="AB74" s="517"/>
      <c r="AC74" s="517"/>
      <c r="AD74" s="517"/>
      <c r="AE74" s="517"/>
      <c r="AF74" s="517"/>
      <c r="AG74" s="517"/>
      <c r="AH74" s="517"/>
      <c r="AI74" s="517"/>
      <c r="AJ74" s="517"/>
      <c r="AK74" s="517"/>
      <c r="AL74" s="517"/>
      <c r="AM74" s="517"/>
      <c r="AN74" s="517"/>
      <c r="AO74" s="517"/>
      <c r="AP74" s="517"/>
      <c r="AQ74" s="517"/>
      <c r="AR74" s="517"/>
      <c r="AS74" s="517"/>
      <c r="AT74" s="517"/>
      <c r="AU74" s="517"/>
      <c r="AV74" s="517"/>
      <c r="AW74" s="517"/>
      <c r="AX74" s="517"/>
      <c r="AY74" s="517"/>
      <c r="AZ74" s="208"/>
      <c r="BA74" s="229"/>
      <c r="BB74" s="154"/>
      <c r="BC74" s="308"/>
      <c r="BD74" s="293"/>
      <c r="BE74" s="293"/>
      <c r="BF74" s="293"/>
      <c r="BG74" s="309"/>
      <c r="BH74" s="316"/>
      <c r="BI74" s="293"/>
      <c r="BJ74" s="293"/>
      <c r="BK74" s="293"/>
      <c r="BL74" s="309"/>
      <c r="BM74" s="316"/>
      <c r="BN74" s="293"/>
      <c r="BO74" s="293"/>
      <c r="BP74" s="293"/>
      <c r="BQ74" s="309"/>
      <c r="BR74" s="316"/>
      <c r="BS74" s="293"/>
      <c r="BT74" s="293"/>
      <c r="BU74" s="293"/>
      <c r="BV74" s="293"/>
      <c r="BW74" s="293"/>
      <c r="BX74" s="1385"/>
      <c r="BY74" s="1426"/>
      <c r="BZ74" s="1426"/>
      <c r="CA74" s="1426"/>
      <c r="CB74" s="1426"/>
      <c r="CC74" s="1426"/>
      <c r="CD74" s="1426"/>
      <c r="CE74" s="1426"/>
      <c r="CF74" s="1426"/>
      <c r="CG74" s="1426"/>
      <c r="CH74" s="1426"/>
      <c r="CI74" s="1426"/>
      <c r="CJ74" s="1426"/>
      <c r="CK74" s="1426"/>
      <c r="CL74" s="1426"/>
      <c r="CM74" s="1426"/>
      <c r="CN74" s="1426"/>
      <c r="CO74" s="1426"/>
      <c r="CP74" s="1426"/>
      <c r="CQ74" s="1426"/>
      <c r="CR74" s="1426"/>
      <c r="CS74" s="1426"/>
      <c r="CT74" s="1426"/>
      <c r="CU74" s="1426"/>
      <c r="CV74" s="1426"/>
      <c r="CW74" s="1426"/>
      <c r="CX74" s="1426"/>
      <c r="CY74" s="1426"/>
      <c r="CZ74" s="1426"/>
    </row>
    <row r="75" s="369" customFormat="true" ht="15" customHeight="true" x14ac:dyDescent="0.2">
      <c r="A75" s="680"/>
      <c r="B75" s="937"/>
      <c r="C75" s="771"/>
      <c r="D75" s="772"/>
      <c r="E75" s="772"/>
      <c r="F75" s="772"/>
      <c r="G75" s="773"/>
      <c r="H75" s="774"/>
      <c r="I75" s="772"/>
      <c r="J75" s="772"/>
      <c r="K75" s="772"/>
      <c r="L75" s="775"/>
      <c r="M75" s="776"/>
      <c r="N75" s="772"/>
      <c r="O75" s="772"/>
      <c r="P75" s="772"/>
      <c r="Q75" s="773"/>
      <c r="R75" s="774"/>
      <c r="S75" s="772"/>
      <c r="T75" s="772"/>
      <c r="U75" s="772"/>
      <c r="V75" s="772"/>
      <c r="W75" s="772"/>
      <c r="X75" s="1342"/>
      <c r="Y75" s="517"/>
      <c r="Z75" s="517"/>
      <c r="AA75" s="517"/>
      <c r="AB75" s="517"/>
      <c r="AC75" s="517"/>
      <c r="AD75" s="517"/>
      <c r="AE75" s="517"/>
      <c r="AF75" s="517"/>
      <c r="AG75" s="517"/>
      <c r="AH75" s="517"/>
      <c r="AI75" s="517"/>
      <c r="AJ75" s="517"/>
      <c r="AK75" s="517"/>
      <c r="AL75" s="517"/>
      <c r="AM75" s="517"/>
      <c r="AN75" s="517"/>
      <c r="AO75" s="517"/>
      <c r="AP75" s="517"/>
      <c r="AQ75" s="517"/>
      <c r="AR75" s="517"/>
      <c r="AS75" s="517"/>
      <c r="AT75" s="517"/>
      <c r="AU75" s="517"/>
      <c r="AV75" s="517"/>
      <c r="AW75" s="517"/>
      <c r="AX75" s="517"/>
      <c r="AY75" s="517"/>
      <c r="AZ75" s="208"/>
      <c r="BA75" s="229"/>
      <c r="BB75" s="154"/>
      <c r="BC75" s="308"/>
      <c r="BD75" s="293"/>
      <c r="BE75" s="293"/>
      <c r="BF75" s="293"/>
      <c r="BG75" s="309"/>
      <c r="BH75" s="316"/>
      <c r="BI75" s="293"/>
      <c r="BJ75" s="293"/>
      <c r="BK75" s="293"/>
      <c r="BL75" s="309"/>
      <c r="BM75" s="316"/>
      <c r="BN75" s="293"/>
      <c r="BO75" s="293"/>
      <c r="BP75" s="293"/>
      <c r="BQ75" s="309"/>
      <c r="BR75" s="316"/>
      <c r="BS75" s="293"/>
      <c r="BT75" s="293"/>
      <c r="BU75" s="293"/>
      <c r="BV75" s="293"/>
      <c r="BW75" s="293"/>
      <c r="BX75" s="1385"/>
      <c r="BY75" s="1426"/>
      <c r="BZ75" s="1426"/>
      <c r="CA75" s="1426"/>
      <c r="CB75" s="1426"/>
      <c r="CC75" s="1426"/>
      <c r="CD75" s="1426"/>
      <c r="CE75" s="1426"/>
      <c r="CF75" s="1426"/>
      <c r="CG75" s="1426"/>
      <c r="CH75" s="1426"/>
      <c r="CI75" s="1426"/>
      <c r="CJ75" s="1426"/>
      <c r="CK75" s="1426"/>
      <c r="CL75" s="1426"/>
      <c r="CM75" s="1426"/>
      <c r="CN75" s="1426"/>
      <c r="CO75" s="1426"/>
      <c r="CP75" s="1426"/>
      <c r="CQ75" s="1426"/>
      <c r="CR75" s="1426"/>
      <c r="CS75" s="1426"/>
      <c r="CT75" s="1426"/>
      <c r="CU75" s="1426"/>
      <c r="CV75" s="1426"/>
      <c r="CW75" s="1426"/>
      <c r="CX75" s="1426"/>
      <c r="CY75" s="1426"/>
      <c r="CZ75" s="1426"/>
    </row>
    <row r="76" s="369" customFormat="true" ht="15" customHeight="true" x14ac:dyDescent="0.2">
      <c r="A76" s="680"/>
      <c r="B76" s="937"/>
      <c r="C76" s="771"/>
      <c r="D76" s="772"/>
      <c r="E76" s="772"/>
      <c r="F76" s="772"/>
      <c r="G76" s="773"/>
      <c r="H76" s="774"/>
      <c r="I76" s="772"/>
      <c r="J76" s="772"/>
      <c r="K76" s="772"/>
      <c r="L76" s="775"/>
      <c r="M76" s="776"/>
      <c r="N76" s="772"/>
      <c r="O76" s="772"/>
      <c r="P76" s="772"/>
      <c r="Q76" s="773"/>
      <c r="R76" s="774"/>
      <c r="S76" s="772"/>
      <c r="T76" s="772"/>
      <c r="U76" s="772"/>
      <c r="V76" s="772"/>
      <c r="W76" s="772"/>
      <c r="X76" s="1342"/>
      <c r="Y76" s="517"/>
      <c r="Z76" s="517"/>
      <c r="AA76" s="517"/>
      <c r="AB76" s="517"/>
      <c r="AC76" s="517"/>
      <c r="AD76" s="517"/>
      <c r="AE76" s="517"/>
      <c r="AF76" s="517"/>
      <c r="AG76" s="517"/>
      <c r="AH76" s="517"/>
      <c r="AI76" s="517"/>
      <c r="AJ76" s="517"/>
      <c r="AK76" s="517"/>
      <c r="AL76" s="517"/>
      <c r="AM76" s="517"/>
      <c r="AN76" s="517"/>
      <c r="AO76" s="517"/>
      <c r="AP76" s="517"/>
      <c r="AQ76" s="517"/>
      <c r="AR76" s="517"/>
      <c r="AS76" s="517"/>
      <c r="AT76" s="517"/>
      <c r="AU76" s="517"/>
      <c r="AV76" s="517"/>
      <c r="AW76" s="517"/>
      <c r="AX76" s="517"/>
      <c r="AY76" s="517"/>
      <c r="AZ76" s="208"/>
      <c r="BA76" s="229"/>
      <c r="BB76" s="154"/>
      <c r="BC76" s="308"/>
      <c r="BD76" s="293"/>
      <c r="BE76" s="293"/>
      <c r="BF76" s="293"/>
      <c r="BG76" s="309"/>
      <c r="BH76" s="316"/>
      <c r="BI76" s="293"/>
      <c r="BJ76" s="293"/>
      <c r="BK76" s="293"/>
      <c r="BL76" s="309"/>
      <c r="BM76" s="316"/>
      <c r="BN76" s="293"/>
      <c r="BO76" s="293"/>
      <c r="BP76" s="293"/>
      <c r="BQ76" s="309"/>
      <c r="BR76" s="316"/>
      <c r="BS76" s="293"/>
      <c r="BT76" s="293"/>
      <c r="BU76" s="293"/>
      <c r="BV76" s="293"/>
      <c r="BW76" s="293"/>
      <c r="BX76" s="1385"/>
      <c r="BY76" s="1426"/>
      <c r="BZ76" s="1426"/>
      <c r="CA76" s="1426"/>
      <c r="CB76" s="1426"/>
      <c r="CC76" s="1426"/>
      <c r="CD76" s="1426"/>
      <c r="CE76" s="1426"/>
      <c r="CF76" s="1426"/>
      <c r="CG76" s="1426"/>
      <c r="CH76" s="1426"/>
      <c r="CI76" s="1426"/>
      <c r="CJ76" s="1426"/>
      <c r="CK76" s="1426"/>
      <c r="CL76" s="1426"/>
      <c r="CM76" s="1426"/>
      <c r="CN76" s="1426"/>
      <c r="CO76" s="1426"/>
      <c r="CP76" s="1426"/>
      <c r="CQ76" s="1426"/>
      <c r="CR76" s="1426"/>
      <c r="CS76" s="1426"/>
      <c r="CT76" s="1426"/>
      <c r="CU76" s="1426"/>
      <c r="CV76" s="1426"/>
      <c r="CW76" s="1426"/>
      <c r="CX76" s="1426"/>
      <c r="CY76" s="1426"/>
      <c r="CZ76" s="1426"/>
    </row>
    <row r="77" s="369" customFormat="true" ht="15" customHeight="true" x14ac:dyDescent="0.2">
      <c r="A77" s="680"/>
      <c r="B77" s="937"/>
      <c r="C77" s="771"/>
      <c r="D77" s="772"/>
      <c r="E77" s="772"/>
      <c r="F77" s="772"/>
      <c r="G77" s="773"/>
      <c r="H77" s="774"/>
      <c r="I77" s="772"/>
      <c r="J77" s="772"/>
      <c r="K77" s="772"/>
      <c r="L77" s="775"/>
      <c r="M77" s="776"/>
      <c r="N77" s="772"/>
      <c r="O77" s="772"/>
      <c r="P77" s="772"/>
      <c r="Q77" s="773"/>
      <c r="R77" s="774"/>
      <c r="S77" s="772"/>
      <c r="T77" s="772"/>
      <c r="U77" s="772"/>
      <c r="V77" s="772"/>
      <c r="W77" s="772"/>
      <c r="X77" s="1342"/>
      <c r="Y77" s="517"/>
      <c r="Z77" s="517"/>
      <c r="AA77" s="517"/>
      <c r="AB77" s="517"/>
      <c r="AC77" s="517"/>
      <c r="AD77" s="517"/>
      <c r="AE77" s="517"/>
      <c r="AF77" s="517"/>
      <c r="AG77" s="517"/>
      <c r="AH77" s="517"/>
      <c r="AI77" s="517"/>
      <c r="AJ77" s="517"/>
      <c r="AK77" s="517"/>
      <c r="AL77" s="517"/>
      <c r="AM77" s="517"/>
      <c r="AN77" s="517"/>
      <c r="AO77" s="517"/>
      <c r="AP77" s="517"/>
      <c r="AQ77" s="517"/>
      <c r="AR77" s="517"/>
      <c r="AS77" s="517"/>
      <c r="AT77" s="517"/>
      <c r="AU77" s="517"/>
      <c r="AV77" s="517"/>
      <c r="AW77" s="517"/>
      <c r="AX77" s="517"/>
      <c r="AY77" s="517"/>
      <c r="AZ77" s="208"/>
      <c r="BA77" s="229"/>
      <c r="BB77" s="154"/>
      <c r="BC77" s="308"/>
      <c r="BD77" s="293"/>
      <c r="BE77" s="293"/>
      <c r="BF77" s="293"/>
      <c r="BG77" s="309"/>
      <c r="BH77" s="316"/>
      <c r="BI77" s="293"/>
      <c r="BJ77" s="293"/>
      <c r="BK77" s="293"/>
      <c r="BL77" s="309"/>
      <c r="BM77" s="316"/>
      <c r="BN77" s="293"/>
      <c r="BO77" s="293"/>
      <c r="BP77" s="293"/>
      <c r="BQ77" s="309"/>
      <c r="BR77" s="316"/>
      <c r="BS77" s="293"/>
      <c r="BT77" s="293"/>
      <c r="BU77" s="293"/>
      <c r="BV77" s="293"/>
      <c r="BW77" s="293"/>
      <c r="BX77" s="1385"/>
      <c r="BY77" s="1426"/>
      <c r="BZ77" s="1426"/>
      <c r="CA77" s="1426"/>
      <c r="CB77" s="1426"/>
      <c r="CC77" s="1426"/>
      <c r="CD77" s="1426"/>
      <c r="CE77" s="1426"/>
      <c r="CF77" s="1426"/>
      <c r="CG77" s="1426"/>
      <c r="CH77" s="1426"/>
      <c r="CI77" s="1426"/>
      <c r="CJ77" s="1426"/>
      <c r="CK77" s="1426"/>
      <c r="CL77" s="1426"/>
      <c r="CM77" s="1426"/>
      <c r="CN77" s="1426"/>
      <c r="CO77" s="1426"/>
      <c r="CP77" s="1426"/>
      <c r="CQ77" s="1426"/>
      <c r="CR77" s="1426"/>
      <c r="CS77" s="1426"/>
      <c r="CT77" s="1426"/>
      <c r="CU77" s="1426"/>
      <c r="CV77" s="1426"/>
      <c r="CW77" s="1426"/>
      <c r="CX77" s="1426"/>
      <c r="CY77" s="1426"/>
      <c r="CZ77" s="1426"/>
    </row>
    <row r="78" s="369" customFormat="true" ht="15" customHeight="true" x14ac:dyDescent="0.2">
      <c r="A78" s="680"/>
      <c r="B78" s="937"/>
      <c r="C78" s="771"/>
      <c r="D78" s="772"/>
      <c r="E78" s="772"/>
      <c r="F78" s="772"/>
      <c r="G78" s="773"/>
      <c r="H78" s="774"/>
      <c r="I78" s="772"/>
      <c r="J78" s="772"/>
      <c r="K78" s="772"/>
      <c r="L78" s="775"/>
      <c r="M78" s="776"/>
      <c r="N78" s="772"/>
      <c r="O78" s="772"/>
      <c r="P78" s="772"/>
      <c r="Q78" s="773"/>
      <c r="R78" s="774"/>
      <c r="S78" s="772"/>
      <c r="T78" s="772"/>
      <c r="U78" s="772"/>
      <c r="V78" s="772"/>
      <c r="W78" s="772"/>
      <c r="X78" s="1342"/>
      <c r="Y78" s="517"/>
      <c r="Z78" s="517"/>
      <c r="AA78" s="517"/>
      <c r="AB78" s="517"/>
      <c r="AC78" s="517"/>
      <c r="AD78" s="517"/>
      <c r="AE78" s="517"/>
      <c r="AF78" s="517"/>
      <c r="AG78" s="517"/>
      <c r="AH78" s="517"/>
      <c r="AI78" s="517"/>
      <c r="AJ78" s="517"/>
      <c r="AK78" s="517"/>
      <c r="AL78" s="517"/>
      <c r="AM78" s="517"/>
      <c r="AN78" s="517"/>
      <c r="AO78" s="517"/>
      <c r="AP78" s="517"/>
      <c r="AQ78" s="517"/>
      <c r="AR78" s="517"/>
      <c r="AS78" s="517"/>
      <c r="AT78" s="517"/>
      <c r="AU78" s="517"/>
      <c r="AV78" s="517"/>
      <c r="AW78" s="517"/>
      <c r="AX78" s="517"/>
      <c r="AY78" s="517"/>
      <c r="AZ78" s="208"/>
      <c r="BA78" s="229"/>
      <c r="BB78" s="154"/>
      <c r="BC78" s="308"/>
      <c r="BD78" s="293"/>
      <c r="BE78" s="293"/>
      <c r="BF78" s="293"/>
      <c r="BG78" s="309"/>
      <c r="BH78" s="316"/>
      <c r="BI78" s="293"/>
      <c r="BJ78" s="293"/>
      <c r="BK78" s="293"/>
      <c r="BL78" s="309"/>
      <c r="BM78" s="316"/>
      <c r="BN78" s="293"/>
      <c r="BO78" s="293"/>
      <c r="BP78" s="293"/>
      <c r="BQ78" s="309"/>
      <c r="BR78" s="316"/>
      <c r="BS78" s="293"/>
      <c r="BT78" s="293"/>
      <c r="BU78" s="293"/>
      <c r="BV78" s="293"/>
      <c r="BW78" s="293"/>
      <c r="BX78" s="1385"/>
      <c r="BY78" s="1426"/>
      <c r="BZ78" s="1426"/>
      <c r="CA78" s="1426"/>
      <c r="CB78" s="1426"/>
      <c r="CC78" s="1426"/>
      <c r="CD78" s="1426"/>
      <c r="CE78" s="1426"/>
      <c r="CF78" s="1426"/>
      <c r="CG78" s="1426"/>
      <c r="CH78" s="1426"/>
      <c r="CI78" s="1426"/>
      <c r="CJ78" s="1426"/>
      <c r="CK78" s="1426"/>
      <c r="CL78" s="1426"/>
      <c r="CM78" s="1426"/>
      <c r="CN78" s="1426"/>
      <c r="CO78" s="1426"/>
      <c r="CP78" s="1426"/>
      <c r="CQ78" s="1426"/>
      <c r="CR78" s="1426"/>
      <c r="CS78" s="1426"/>
      <c r="CT78" s="1426"/>
      <c r="CU78" s="1426"/>
      <c r="CV78" s="1426"/>
      <c r="CW78" s="1426"/>
      <c r="CX78" s="1426"/>
      <c r="CY78" s="1426"/>
      <c r="CZ78" s="1426"/>
    </row>
    <row r="79" s="369" customFormat="true" ht="15" customHeight="true" x14ac:dyDescent="0.2">
      <c r="A79" s="681"/>
      <c r="B79" s="938"/>
      <c r="C79" s="777"/>
      <c r="D79" s="778"/>
      <c r="E79" s="778"/>
      <c r="F79" s="778"/>
      <c r="G79" s="779"/>
      <c r="H79" s="780"/>
      <c r="I79" s="778"/>
      <c r="J79" s="778"/>
      <c r="K79" s="778"/>
      <c r="L79" s="781"/>
      <c r="M79" s="782"/>
      <c r="N79" s="778"/>
      <c r="O79" s="778"/>
      <c r="P79" s="778"/>
      <c r="Q79" s="779"/>
      <c r="R79" s="780"/>
      <c r="S79" s="778"/>
      <c r="T79" s="778"/>
      <c r="U79" s="778"/>
      <c r="V79" s="778"/>
      <c r="W79" s="778"/>
      <c r="X79" s="1343"/>
      <c r="Y79" s="517"/>
      <c r="Z79" s="517"/>
      <c r="AA79" s="517"/>
      <c r="AB79" s="517"/>
      <c r="AC79" s="517"/>
      <c r="AD79" s="517"/>
      <c r="AE79" s="517"/>
      <c r="AF79" s="517"/>
      <c r="AG79" s="517"/>
      <c r="AH79" s="517"/>
      <c r="AI79" s="517"/>
      <c r="AJ79" s="517"/>
      <c r="AK79" s="517"/>
      <c r="AL79" s="517"/>
      <c r="AM79" s="517"/>
      <c r="AN79" s="517"/>
      <c r="AO79" s="517"/>
      <c r="AP79" s="517"/>
      <c r="AQ79" s="517"/>
      <c r="AR79" s="517"/>
      <c r="AS79" s="517"/>
      <c r="AT79" s="517"/>
      <c r="AU79" s="517"/>
      <c r="AV79" s="517"/>
      <c r="AW79" s="517"/>
      <c r="AX79" s="517"/>
      <c r="AY79" s="517"/>
      <c r="AZ79" s="208"/>
      <c r="BA79" s="229"/>
      <c r="BB79" s="154"/>
      <c r="BC79" s="308"/>
      <c r="BD79" s="293"/>
      <c r="BE79" s="293"/>
      <c r="BF79" s="293"/>
      <c r="BG79" s="309"/>
      <c r="BH79" s="316"/>
      <c r="BI79" s="293"/>
      <c r="BJ79" s="293"/>
      <c r="BK79" s="293"/>
      <c r="BL79" s="309"/>
      <c r="BM79" s="316"/>
      <c r="BN79" s="293"/>
      <c r="BO79" s="293"/>
      <c r="BP79" s="293"/>
      <c r="BQ79" s="309"/>
      <c r="BR79" s="316"/>
      <c r="BS79" s="293"/>
      <c r="BT79" s="293"/>
      <c r="BU79" s="293"/>
      <c r="BV79" s="293"/>
      <c r="BW79" s="293"/>
      <c r="BX79" s="1385"/>
      <c r="BY79" s="1426"/>
      <c r="BZ79" s="1426"/>
      <c r="CA79" s="1426"/>
      <c r="CB79" s="1426"/>
      <c r="CC79" s="1426"/>
      <c r="CD79" s="1426"/>
      <c r="CE79" s="1426"/>
      <c r="CF79" s="1426"/>
      <c r="CG79" s="1426"/>
      <c r="CH79" s="1426"/>
      <c r="CI79" s="1426"/>
      <c r="CJ79" s="1426"/>
      <c r="CK79" s="1426"/>
      <c r="CL79" s="1426"/>
      <c r="CM79" s="1426"/>
      <c r="CN79" s="1426"/>
      <c r="CO79" s="1426"/>
      <c r="CP79" s="1426"/>
      <c r="CQ79" s="1426"/>
      <c r="CR79" s="1426"/>
      <c r="CS79" s="1426"/>
      <c r="CT79" s="1426"/>
      <c r="CU79" s="1426"/>
      <c r="CV79" s="1426"/>
      <c r="CW79" s="1426"/>
      <c r="CX79" s="1426"/>
      <c r="CY79" s="1426"/>
      <c r="CZ79" s="1426"/>
    </row>
    <row r="80" s="369" customFormat="true" ht="15" customHeight="true" x14ac:dyDescent="0.2">
      <c r="A80" s="682"/>
      <c r="B80" s="706"/>
      <c r="C80" s="783"/>
      <c r="D80" s="784"/>
      <c r="E80" s="784"/>
      <c r="F80" s="784"/>
      <c r="G80" s="785"/>
      <c r="H80" s="786"/>
      <c r="I80" s="784"/>
      <c r="J80" s="784"/>
      <c r="K80" s="784"/>
      <c r="L80" s="787"/>
      <c r="M80" s="788"/>
      <c r="N80" s="784"/>
      <c r="O80" s="784"/>
      <c r="P80" s="784"/>
      <c r="Q80" s="785"/>
      <c r="R80" s="786"/>
      <c r="S80" s="784"/>
      <c r="T80" s="784"/>
      <c r="U80" s="784"/>
      <c r="V80" s="784"/>
      <c r="W80" s="784"/>
      <c r="X80" s="1344"/>
      <c r="Y80" s="517"/>
      <c r="Z80" s="517"/>
      <c r="AA80" s="517"/>
      <c r="AB80" s="517"/>
      <c r="AC80" s="517"/>
      <c r="AD80" s="517"/>
      <c r="AE80" s="517"/>
      <c r="AF80" s="517"/>
      <c r="AG80" s="517"/>
      <c r="AH80" s="517"/>
      <c r="AI80" s="517"/>
      <c r="AJ80" s="517"/>
      <c r="AK80" s="517"/>
      <c r="AL80" s="517"/>
      <c r="AM80" s="517"/>
      <c r="AN80" s="517"/>
      <c r="AO80" s="517"/>
      <c r="AP80" s="517"/>
      <c r="AQ80" s="517"/>
      <c r="AR80" s="517"/>
      <c r="AS80" s="517"/>
      <c r="AT80" s="517"/>
      <c r="AU80" s="517"/>
      <c r="AV80" s="517"/>
      <c r="AW80" s="517"/>
      <c r="AX80" s="517"/>
      <c r="AY80" s="517"/>
      <c r="AZ80" s="208"/>
      <c r="BA80" s="229"/>
      <c r="BB80" s="154"/>
      <c r="BC80" s="308"/>
      <c r="BD80" s="293"/>
      <c r="BE80" s="293"/>
      <c r="BF80" s="293"/>
      <c r="BG80" s="309"/>
      <c r="BH80" s="316"/>
      <c r="BI80" s="293"/>
      <c r="BJ80" s="293"/>
      <c r="BK80" s="293"/>
      <c r="BL80" s="309"/>
      <c r="BM80" s="316"/>
      <c r="BN80" s="293"/>
      <c r="BO80" s="293"/>
      <c r="BP80" s="293"/>
      <c r="BQ80" s="309"/>
      <c r="BR80" s="316"/>
      <c r="BS80" s="293"/>
      <c r="BT80" s="293"/>
      <c r="BU80" s="293"/>
      <c r="BV80" s="293"/>
      <c r="BW80" s="293"/>
      <c r="BX80" s="1385"/>
      <c r="BY80" s="1426"/>
      <c r="BZ80" s="1426"/>
      <c r="CA80" s="1426"/>
      <c r="CB80" s="1426"/>
      <c r="CC80" s="1426"/>
      <c r="CD80" s="1426"/>
      <c r="CE80" s="1426"/>
      <c r="CF80" s="1426"/>
      <c r="CG80" s="1426"/>
      <c r="CH80" s="1426"/>
      <c r="CI80" s="1426"/>
      <c r="CJ80" s="1426"/>
      <c r="CK80" s="1426"/>
      <c r="CL80" s="1426"/>
      <c r="CM80" s="1426"/>
      <c r="CN80" s="1426"/>
      <c r="CO80" s="1426"/>
      <c r="CP80" s="1426"/>
      <c r="CQ80" s="1426"/>
      <c r="CR80" s="1426"/>
      <c r="CS80" s="1426"/>
      <c r="CT80" s="1426"/>
      <c r="CU80" s="1426"/>
      <c r="CV80" s="1426"/>
      <c r="CW80" s="1426"/>
      <c r="CX80" s="1426"/>
      <c r="CY80" s="1426"/>
      <c r="CZ80" s="1426"/>
    </row>
    <row r="81" s="369" customFormat="true" ht="15" customHeight="true" x14ac:dyDescent="0.2">
      <c r="A81" s="682"/>
      <c r="B81" s="706"/>
      <c r="C81" s="783"/>
      <c r="D81" s="784"/>
      <c r="E81" s="784"/>
      <c r="F81" s="784"/>
      <c r="G81" s="785"/>
      <c r="H81" s="786"/>
      <c r="I81" s="784"/>
      <c r="J81" s="784"/>
      <c r="K81" s="784"/>
      <c r="L81" s="787"/>
      <c r="M81" s="788"/>
      <c r="N81" s="784"/>
      <c r="O81" s="784"/>
      <c r="P81" s="784"/>
      <c r="Q81" s="785"/>
      <c r="R81" s="786"/>
      <c r="S81" s="784"/>
      <c r="T81" s="784"/>
      <c r="U81" s="784"/>
      <c r="V81" s="784"/>
      <c r="W81" s="784"/>
      <c r="X81" s="1344"/>
      <c r="Y81" s="517"/>
      <c r="Z81" s="517"/>
      <c r="AA81" s="517"/>
      <c r="AB81" s="517"/>
      <c r="AC81" s="517"/>
      <c r="AD81" s="517"/>
      <c r="AE81" s="517"/>
      <c r="AF81" s="517"/>
      <c r="AG81" s="517"/>
      <c r="AH81" s="517"/>
      <c r="AI81" s="517"/>
      <c r="AJ81" s="517"/>
      <c r="AK81" s="517"/>
      <c r="AL81" s="517"/>
      <c r="AM81" s="517"/>
      <c r="AN81" s="517"/>
      <c r="AO81" s="517"/>
      <c r="AP81" s="517"/>
      <c r="AQ81" s="517"/>
      <c r="AR81" s="517"/>
      <c r="AS81" s="517"/>
      <c r="AT81" s="517"/>
      <c r="AU81" s="517"/>
      <c r="AV81" s="517"/>
      <c r="AW81" s="517"/>
      <c r="AX81" s="517"/>
      <c r="AY81" s="517"/>
      <c r="AZ81" s="208"/>
      <c r="BA81" s="229"/>
      <c r="BB81" s="154"/>
      <c r="BC81" s="308"/>
      <c r="BD81" s="293"/>
      <c r="BE81" s="293"/>
      <c r="BF81" s="293"/>
      <c r="BG81" s="309"/>
      <c r="BH81" s="316"/>
      <c r="BI81" s="293"/>
      <c r="BJ81" s="293"/>
      <c r="BK81" s="293"/>
      <c r="BL81" s="309"/>
      <c r="BM81" s="316"/>
      <c r="BN81" s="293"/>
      <c r="BO81" s="293"/>
      <c r="BP81" s="293"/>
      <c r="BQ81" s="309"/>
      <c r="BR81" s="316"/>
      <c r="BS81" s="293"/>
      <c r="BT81" s="293"/>
      <c r="BU81" s="293"/>
      <c r="BV81" s="293"/>
      <c r="BW81" s="293"/>
      <c r="BX81" s="1385"/>
      <c r="BY81" s="1426"/>
      <c r="BZ81" s="1426"/>
      <c r="CA81" s="1426"/>
      <c r="CB81" s="1426"/>
      <c r="CC81" s="1426"/>
      <c r="CD81" s="1426"/>
      <c r="CE81" s="1426"/>
      <c r="CF81" s="1426"/>
      <c r="CG81" s="1426"/>
      <c r="CH81" s="1426"/>
      <c r="CI81" s="1426"/>
      <c r="CJ81" s="1426"/>
      <c r="CK81" s="1426"/>
      <c r="CL81" s="1426"/>
      <c r="CM81" s="1426"/>
      <c r="CN81" s="1426"/>
      <c r="CO81" s="1426"/>
      <c r="CP81" s="1426"/>
      <c r="CQ81" s="1426"/>
      <c r="CR81" s="1426"/>
      <c r="CS81" s="1426"/>
      <c r="CT81" s="1426"/>
      <c r="CU81" s="1426"/>
      <c r="CV81" s="1426"/>
      <c r="CW81" s="1426"/>
      <c r="CX81" s="1426"/>
      <c r="CY81" s="1426"/>
      <c r="CZ81" s="1426"/>
    </row>
    <row r="82" s="369" customFormat="true" ht="15" customHeight="true" x14ac:dyDescent="0.2">
      <c r="A82" s="682"/>
      <c r="B82" s="706"/>
      <c r="C82" s="783"/>
      <c r="D82" s="784"/>
      <c r="E82" s="784"/>
      <c r="F82" s="784"/>
      <c r="G82" s="785"/>
      <c r="H82" s="786"/>
      <c r="I82" s="784"/>
      <c r="J82" s="784"/>
      <c r="K82" s="784"/>
      <c r="L82" s="787"/>
      <c r="M82" s="788"/>
      <c r="N82" s="784"/>
      <c r="O82" s="784"/>
      <c r="P82" s="784"/>
      <c r="Q82" s="785"/>
      <c r="R82" s="786"/>
      <c r="S82" s="784"/>
      <c r="T82" s="784"/>
      <c r="U82" s="784"/>
      <c r="V82" s="784"/>
      <c r="W82" s="784"/>
      <c r="X82" s="1344"/>
      <c r="Y82" s="517"/>
      <c r="Z82" s="517"/>
      <c r="AA82" s="517"/>
      <c r="AB82" s="517"/>
      <c r="AC82" s="517"/>
      <c r="AD82" s="517"/>
      <c r="AE82" s="517"/>
      <c r="AF82" s="517"/>
      <c r="AG82" s="517"/>
      <c r="AH82" s="517"/>
      <c r="AI82" s="517"/>
      <c r="AJ82" s="517"/>
      <c r="AK82" s="517"/>
      <c r="AL82" s="517"/>
      <c r="AM82" s="517"/>
      <c r="AN82" s="517"/>
      <c r="AO82" s="517"/>
      <c r="AP82" s="517"/>
      <c r="AQ82" s="517"/>
      <c r="AR82" s="517"/>
      <c r="AS82" s="517"/>
      <c r="AT82" s="517"/>
      <c r="AU82" s="517"/>
      <c r="AV82" s="517"/>
      <c r="AW82" s="517"/>
      <c r="AX82" s="517"/>
      <c r="AY82" s="517"/>
      <c r="AZ82" s="208"/>
      <c r="BA82" s="229"/>
      <c r="BB82" s="154"/>
      <c r="BC82" s="308"/>
      <c r="BD82" s="293"/>
      <c r="BE82" s="293"/>
      <c r="BF82" s="293"/>
      <c r="BG82" s="309"/>
      <c r="BH82" s="316"/>
      <c r="BI82" s="293"/>
      <c r="BJ82" s="293"/>
      <c r="BK82" s="293"/>
      <c r="BL82" s="309"/>
      <c r="BM82" s="316"/>
      <c r="BN82" s="293"/>
      <c r="BO82" s="293"/>
      <c r="BP82" s="293"/>
      <c r="BQ82" s="309"/>
      <c r="BR82" s="316"/>
      <c r="BS82" s="293"/>
      <c r="BT82" s="293"/>
      <c r="BU82" s="293"/>
      <c r="BV82" s="293"/>
      <c r="BW82" s="293"/>
      <c r="BX82" s="1385"/>
      <c r="BY82" s="1426"/>
      <c r="BZ82" s="1426"/>
      <c r="CA82" s="1426"/>
      <c r="CB82" s="1426"/>
      <c r="CC82" s="1426"/>
      <c r="CD82" s="1426"/>
      <c r="CE82" s="1426"/>
      <c r="CF82" s="1426"/>
      <c r="CG82" s="1426"/>
      <c r="CH82" s="1426"/>
      <c r="CI82" s="1426"/>
      <c r="CJ82" s="1426"/>
      <c r="CK82" s="1426"/>
      <c r="CL82" s="1426"/>
      <c r="CM82" s="1426"/>
      <c r="CN82" s="1426"/>
      <c r="CO82" s="1426"/>
      <c r="CP82" s="1426"/>
      <c r="CQ82" s="1426"/>
      <c r="CR82" s="1426"/>
      <c r="CS82" s="1426"/>
      <c r="CT82" s="1426"/>
      <c r="CU82" s="1426"/>
      <c r="CV82" s="1426"/>
      <c r="CW82" s="1426"/>
      <c r="CX82" s="1426"/>
      <c r="CY82" s="1426"/>
      <c r="CZ82" s="1426"/>
    </row>
    <row r="83" s="369" customFormat="true" ht="15" customHeight="true" x14ac:dyDescent="0.2">
      <c r="A83" s="682"/>
      <c r="B83" s="706"/>
      <c r="C83" s="783"/>
      <c r="D83" s="784"/>
      <c r="E83" s="784"/>
      <c r="F83" s="784"/>
      <c r="G83" s="785"/>
      <c r="H83" s="786"/>
      <c r="I83" s="784"/>
      <c r="J83" s="784"/>
      <c r="K83" s="784"/>
      <c r="L83" s="787"/>
      <c r="M83" s="788"/>
      <c r="N83" s="784"/>
      <c r="O83" s="784"/>
      <c r="P83" s="784"/>
      <c r="Q83" s="785"/>
      <c r="R83" s="786"/>
      <c r="S83" s="784"/>
      <c r="T83" s="784"/>
      <c r="U83" s="784"/>
      <c r="V83" s="784"/>
      <c r="W83" s="784"/>
      <c r="X83" s="1344"/>
      <c r="Y83" s="517"/>
      <c r="Z83" s="517"/>
      <c r="AA83" s="517"/>
      <c r="AB83" s="517"/>
      <c r="AC83" s="517"/>
      <c r="AD83" s="517"/>
      <c r="AE83" s="517"/>
      <c r="AF83" s="517"/>
      <c r="AG83" s="517"/>
      <c r="AH83" s="517"/>
      <c r="AI83" s="517"/>
      <c r="AJ83" s="517"/>
      <c r="AK83" s="517"/>
      <c r="AL83" s="517"/>
      <c r="AM83" s="517"/>
      <c r="AN83" s="517"/>
      <c r="AO83" s="517"/>
      <c r="AP83" s="517"/>
      <c r="AQ83" s="517"/>
      <c r="AR83" s="517"/>
      <c r="AS83" s="517"/>
      <c r="AT83" s="517"/>
      <c r="AU83" s="517"/>
      <c r="AV83" s="517"/>
      <c r="AW83" s="517"/>
      <c r="AX83" s="517"/>
      <c r="AY83" s="517"/>
      <c r="AZ83" s="208"/>
      <c r="BA83" s="229"/>
      <c r="BB83" s="154"/>
      <c r="BC83" s="308"/>
      <c r="BD83" s="293"/>
      <c r="BE83" s="293"/>
      <c r="BF83" s="293"/>
      <c r="BG83" s="309"/>
      <c r="BH83" s="316"/>
      <c r="BI83" s="293"/>
      <c r="BJ83" s="293"/>
      <c r="BK83" s="293"/>
      <c r="BL83" s="309"/>
      <c r="BM83" s="316"/>
      <c r="BN83" s="293"/>
      <c r="BO83" s="293"/>
      <c r="BP83" s="293"/>
      <c r="BQ83" s="309"/>
      <c r="BR83" s="316"/>
      <c r="BS83" s="293"/>
      <c r="BT83" s="293"/>
      <c r="BU83" s="293"/>
      <c r="BV83" s="293"/>
      <c r="BW83" s="293"/>
      <c r="BX83" s="1385"/>
      <c r="BY83" s="1426"/>
      <c r="BZ83" s="1426"/>
      <c r="CA83" s="1426"/>
      <c r="CB83" s="1426"/>
      <c r="CC83" s="1426"/>
      <c r="CD83" s="1426"/>
      <c r="CE83" s="1426"/>
      <c r="CF83" s="1426"/>
      <c r="CG83" s="1426"/>
      <c r="CH83" s="1426"/>
      <c r="CI83" s="1426"/>
      <c r="CJ83" s="1426"/>
      <c r="CK83" s="1426"/>
      <c r="CL83" s="1426"/>
      <c r="CM83" s="1426"/>
      <c r="CN83" s="1426"/>
      <c r="CO83" s="1426"/>
      <c r="CP83" s="1426"/>
      <c r="CQ83" s="1426"/>
      <c r="CR83" s="1426"/>
      <c r="CS83" s="1426"/>
      <c r="CT83" s="1426"/>
      <c r="CU83" s="1426"/>
      <c r="CV83" s="1426"/>
      <c r="CW83" s="1426"/>
      <c r="CX83" s="1426"/>
      <c r="CY83" s="1426"/>
      <c r="CZ83" s="1426"/>
    </row>
    <row r="84" s="369" customFormat="true" ht="15" customHeight="true" x14ac:dyDescent="0.2">
      <c r="A84" s="682"/>
      <c r="B84" s="706"/>
      <c r="C84" s="783"/>
      <c r="D84" s="784"/>
      <c r="E84" s="784"/>
      <c r="F84" s="784"/>
      <c r="G84" s="785"/>
      <c r="H84" s="786"/>
      <c r="I84" s="784"/>
      <c r="J84" s="784"/>
      <c r="K84" s="784"/>
      <c r="L84" s="787"/>
      <c r="M84" s="788"/>
      <c r="N84" s="784"/>
      <c r="O84" s="784"/>
      <c r="P84" s="784"/>
      <c r="Q84" s="785"/>
      <c r="R84" s="786"/>
      <c r="S84" s="784"/>
      <c r="T84" s="784"/>
      <c r="U84" s="784"/>
      <c r="V84" s="784"/>
      <c r="W84" s="784"/>
      <c r="X84" s="1344"/>
      <c r="Y84" s="517"/>
      <c r="Z84" s="517"/>
      <c r="AA84" s="517"/>
      <c r="AB84" s="517"/>
      <c r="AC84" s="517"/>
      <c r="AD84" s="517"/>
      <c r="AE84" s="517"/>
      <c r="AF84" s="517"/>
      <c r="AG84" s="517"/>
      <c r="AH84" s="517"/>
      <c r="AI84" s="517"/>
      <c r="AJ84" s="517"/>
      <c r="AK84" s="517"/>
      <c r="AL84" s="517"/>
      <c r="AM84" s="517"/>
      <c r="AN84" s="517"/>
      <c r="AO84" s="517"/>
      <c r="AP84" s="517"/>
      <c r="AQ84" s="517"/>
      <c r="AR84" s="517"/>
      <c r="AS84" s="517"/>
      <c r="AT84" s="517"/>
      <c r="AU84" s="517"/>
      <c r="AV84" s="517"/>
      <c r="AW84" s="517"/>
      <c r="AX84" s="517"/>
      <c r="AY84" s="517"/>
      <c r="AZ84" s="208"/>
      <c r="BA84" s="229"/>
      <c r="BB84" s="154"/>
      <c r="BC84" s="308"/>
      <c r="BD84" s="293"/>
      <c r="BE84" s="293"/>
      <c r="BF84" s="293"/>
      <c r="BG84" s="309"/>
      <c r="BH84" s="316"/>
      <c r="BI84" s="293"/>
      <c r="BJ84" s="293"/>
      <c r="BK84" s="293"/>
      <c r="BL84" s="309"/>
      <c r="BM84" s="316"/>
      <c r="BN84" s="293"/>
      <c r="BO84" s="293"/>
      <c r="BP84" s="293"/>
      <c r="BQ84" s="309"/>
      <c r="BR84" s="316"/>
      <c r="BS84" s="293"/>
      <c r="BT84" s="293"/>
      <c r="BU84" s="293"/>
      <c r="BV84" s="293"/>
      <c r="BW84" s="293"/>
      <c r="BX84" s="1385"/>
      <c r="BY84" s="1426"/>
      <c r="BZ84" s="1426"/>
      <c r="CA84" s="1426"/>
      <c r="CB84" s="1426"/>
      <c r="CC84" s="1426"/>
      <c r="CD84" s="1426"/>
      <c r="CE84" s="1426"/>
      <c r="CF84" s="1426"/>
      <c r="CG84" s="1426"/>
      <c r="CH84" s="1426"/>
      <c r="CI84" s="1426"/>
      <c r="CJ84" s="1426"/>
      <c r="CK84" s="1426"/>
      <c r="CL84" s="1426"/>
      <c r="CM84" s="1426"/>
      <c r="CN84" s="1426"/>
      <c r="CO84" s="1426"/>
      <c r="CP84" s="1426"/>
      <c r="CQ84" s="1426"/>
      <c r="CR84" s="1426"/>
      <c r="CS84" s="1426"/>
      <c r="CT84" s="1426"/>
      <c r="CU84" s="1426"/>
      <c r="CV84" s="1426"/>
      <c r="CW84" s="1426"/>
      <c r="CX84" s="1426"/>
      <c r="CY84" s="1426"/>
      <c r="CZ84" s="1426"/>
    </row>
    <row r="85" s="369" customFormat="true" ht="15" customHeight="true" x14ac:dyDescent="0.2">
      <c r="A85" s="682"/>
      <c r="B85" s="706"/>
      <c r="C85" s="783"/>
      <c r="D85" s="784"/>
      <c r="E85" s="784"/>
      <c r="F85" s="784"/>
      <c r="G85" s="785"/>
      <c r="H85" s="786"/>
      <c r="I85" s="784"/>
      <c r="J85" s="784"/>
      <c r="K85" s="784"/>
      <c r="L85" s="787"/>
      <c r="M85" s="788"/>
      <c r="N85" s="784"/>
      <c r="O85" s="784"/>
      <c r="P85" s="784"/>
      <c r="Q85" s="785"/>
      <c r="R85" s="786"/>
      <c r="S85" s="784"/>
      <c r="T85" s="784"/>
      <c r="U85" s="784"/>
      <c r="V85" s="784"/>
      <c r="W85" s="784"/>
      <c r="X85" s="1344"/>
      <c r="Y85" s="517"/>
      <c r="Z85" s="517"/>
      <c r="AA85" s="517"/>
      <c r="AB85" s="517"/>
      <c r="AC85" s="517"/>
      <c r="AD85" s="517"/>
      <c r="AE85" s="517"/>
      <c r="AF85" s="517"/>
      <c r="AG85" s="517"/>
      <c r="AH85" s="517"/>
      <c r="AI85" s="517"/>
      <c r="AJ85" s="517"/>
      <c r="AK85" s="517"/>
      <c r="AL85" s="517"/>
      <c r="AM85" s="517"/>
      <c r="AN85" s="517"/>
      <c r="AO85" s="517"/>
      <c r="AP85" s="517"/>
      <c r="AQ85" s="517"/>
      <c r="AR85" s="517"/>
      <c r="AS85" s="517"/>
      <c r="AT85" s="517"/>
      <c r="AU85" s="517"/>
      <c r="AV85" s="517"/>
      <c r="AW85" s="517"/>
      <c r="AX85" s="517"/>
      <c r="AY85" s="517"/>
      <c r="AZ85" s="208"/>
      <c r="BA85" s="229"/>
      <c r="BB85" s="154"/>
      <c r="BC85" s="308"/>
      <c r="BD85" s="293"/>
      <c r="BE85" s="293"/>
      <c r="BF85" s="293"/>
      <c r="BG85" s="309"/>
      <c r="BH85" s="316"/>
      <c r="BI85" s="293"/>
      <c r="BJ85" s="293"/>
      <c r="BK85" s="293"/>
      <c r="BL85" s="309"/>
      <c r="BM85" s="316"/>
      <c r="BN85" s="293"/>
      <c r="BO85" s="293"/>
      <c r="BP85" s="293"/>
      <c r="BQ85" s="309"/>
      <c r="BR85" s="316"/>
      <c r="BS85" s="293"/>
      <c r="BT85" s="293"/>
      <c r="BU85" s="293"/>
      <c r="BV85" s="293"/>
      <c r="BW85" s="293"/>
      <c r="BX85" s="1385"/>
      <c r="BY85" s="1426"/>
      <c r="BZ85" s="1426"/>
      <c r="CA85" s="1426"/>
      <c r="CB85" s="1426"/>
      <c r="CC85" s="1426"/>
      <c r="CD85" s="1426"/>
      <c r="CE85" s="1426"/>
      <c r="CF85" s="1426"/>
      <c r="CG85" s="1426"/>
      <c r="CH85" s="1426"/>
      <c r="CI85" s="1426"/>
      <c r="CJ85" s="1426"/>
      <c r="CK85" s="1426"/>
      <c r="CL85" s="1426"/>
      <c r="CM85" s="1426"/>
      <c r="CN85" s="1426"/>
      <c r="CO85" s="1426"/>
      <c r="CP85" s="1426"/>
      <c r="CQ85" s="1426"/>
      <c r="CR85" s="1426"/>
      <c r="CS85" s="1426"/>
      <c r="CT85" s="1426"/>
      <c r="CU85" s="1426"/>
      <c r="CV85" s="1426"/>
      <c r="CW85" s="1426"/>
      <c r="CX85" s="1426"/>
      <c r="CY85" s="1426"/>
      <c r="CZ85" s="1426"/>
    </row>
    <row r="86" s="369" customFormat="true" ht="15" customHeight="true" x14ac:dyDescent="0.2">
      <c r="A86" s="682"/>
      <c r="B86" s="706"/>
      <c r="C86" s="783"/>
      <c r="D86" s="784"/>
      <c r="E86" s="784"/>
      <c r="F86" s="784"/>
      <c r="G86" s="785"/>
      <c r="H86" s="786"/>
      <c r="I86" s="784"/>
      <c r="J86" s="784"/>
      <c r="K86" s="784"/>
      <c r="L86" s="787"/>
      <c r="M86" s="788"/>
      <c r="N86" s="784"/>
      <c r="O86" s="784"/>
      <c r="P86" s="784"/>
      <c r="Q86" s="785"/>
      <c r="R86" s="786"/>
      <c r="S86" s="784"/>
      <c r="T86" s="784"/>
      <c r="U86" s="784"/>
      <c r="V86" s="784"/>
      <c r="W86" s="784"/>
      <c r="X86" s="1344"/>
      <c r="Y86" s="517"/>
      <c r="Z86" s="517"/>
      <c r="AA86" s="517"/>
      <c r="AB86" s="517"/>
      <c r="AC86" s="517"/>
      <c r="AD86" s="517"/>
      <c r="AE86" s="517"/>
      <c r="AF86" s="517"/>
      <c r="AG86" s="517"/>
      <c r="AH86" s="517"/>
      <c r="AI86" s="517"/>
      <c r="AJ86" s="517"/>
      <c r="AK86" s="517"/>
      <c r="AL86" s="517"/>
      <c r="AM86" s="517"/>
      <c r="AN86" s="517"/>
      <c r="AO86" s="517"/>
      <c r="AP86" s="517"/>
      <c r="AQ86" s="517"/>
      <c r="AR86" s="517"/>
      <c r="AS86" s="517"/>
      <c r="AT86" s="517"/>
      <c r="AU86" s="517"/>
      <c r="AV86" s="517"/>
      <c r="AW86" s="517"/>
      <c r="AX86" s="517"/>
      <c r="AY86" s="517"/>
      <c r="AZ86" s="208"/>
      <c r="BA86" s="229"/>
      <c r="BB86" s="154"/>
      <c r="BC86" s="308"/>
      <c r="BD86" s="293"/>
      <c r="BE86" s="293"/>
      <c r="BF86" s="293"/>
      <c r="BG86" s="309"/>
      <c r="BH86" s="316"/>
      <c r="BI86" s="293"/>
      <c r="BJ86" s="293"/>
      <c r="BK86" s="293"/>
      <c r="BL86" s="309"/>
      <c r="BM86" s="316"/>
      <c r="BN86" s="293"/>
      <c r="BO86" s="293"/>
      <c r="BP86" s="293"/>
      <c r="BQ86" s="309"/>
      <c r="BR86" s="316"/>
      <c r="BS86" s="293"/>
      <c r="BT86" s="293"/>
      <c r="BU86" s="293"/>
      <c r="BV86" s="293"/>
      <c r="BW86" s="293"/>
      <c r="BX86" s="1385"/>
      <c r="BY86" s="1426"/>
      <c r="BZ86" s="1426"/>
      <c r="CA86" s="1426"/>
      <c r="CB86" s="1426"/>
      <c r="CC86" s="1426"/>
      <c r="CD86" s="1426"/>
      <c r="CE86" s="1426"/>
      <c r="CF86" s="1426"/>
      <c r="CG86" s="1426"/>
      <c r="CH86" s="1426"/>
      <c r="CI86" s="1426"/>
      <c r="CJ86" s="1426"/>
      <c r="CK86" s="1426"/>
      <c r="CL86" s="1426"/>
      <c r="CM86" s="1426"/>
      <c r="CN86" s="1426"/>
      <c r="CO86" s="1426"/>
      <c r="CP86" s="1426"/>
      <c r="CQ86" s="1426"/>
      <c r="CR86" s="1426"/>
      <c r="CS86" s="1426"/>
      <c r="CT86" s="1426"/>
      <c r="CU86" s="1426"/>
      <c r="CV86" s="1426"/>
      <c r="CW86" s="1426"/>
      <c r="CX86" s="1426"/>
      <c r="CY86" s="1426"/>
      <c r="CZ86" s="1426"/>
    </row>
    <row r="87" s="369" customFormat="true" ht="15" customHeight="true" x14ac:dyDescent="0.2">
      <c r="A87" s="682"/>
      <c r="B87" s="706"/>
      <c r="C87" s="783"/>
      <c r="D87" s="784"/>
      <c r="E87" s="784"/>
      <c r="F87" s="784"/>
      <c r="G87" s="785"/>
      <c r="H87" s="786"/>
      <c r="I87" s="784"/>
      <c r="J87" s="784"/>
      <c r="K87" s="784"/>
      <c r="L87" s="787"/>
      <c r="M87" s="788"/>
      <c r="N87" s="784"/>
      <c r="O87" s="784"/>
      <c r="P87" s="784"/>
      <c r="Q87" s="785"/>
      <c r="R87" s="786"/>
      <c r="S87" s="784"/>
      <c r="T87" s="784"/>
      <c r="U87" s="784"/>
      <c r="V87" s="784"/>
      <c r="W87" s="784"/>
      <c r="X87" s="1344"/>
      <c r="Y87" s="517"/>
      <c r="Z87" s="517"/>
      <c r="AA87" s="517"/>
      <c r="AB87" s="517"/>
      <c r="AC87" s="517"/>
      <c r="AD87" s="517"/>
      <c r="AE87" s="517"/>
      <c r="AF87" s="517"/>
      <c r="AG87" s="517"/>
      <c r="AH87" s="517"/>
      <c r="AI87" s="517"/>
      <c r="AJ87" s="517"/>
      <c r="AK87" s="517"/>
      <c r="AL87" s="517"/>
      <c r="AM87" s="517"/>
      <c r="AN87" s="517"/>
      <c r="AO87" s="517"/>
      <c r="AP87" s="517"/>
      <c r="AQ87" s="517"/>
      <c r="AR87" s="517"/>
      <c r="AS87" s="517"/>
      <c r="AT87" s="517"/>
      <c r="AU87" s="517"/>
      <c r="AV87" s="517"/>
      <c r="AW87" s="517"/>
      <c r="AX87" s="517"/>
      <c r="AY87" s="517"/>
      <c r="AZ87" s="208"/>
      <c r="BA87" s="229"/>
      <c r="BB87" s="154"/>
      <c r="BC87" s="308"/>
      <c r="BD87" s="293"/>
      <c r="BE87" s="293"/>
      <c r="BF87" s="293"/>
      <c r="BG87" s="309"/>
      <c r="BH87" s="316"/>
      <c r="BI87" s="293"/>
      <c r="BJ87" s="293"/>
      <c r="BK87" s="293"/>
      <c r="BL87" s="309"/>
      <c r="BM87" s="316"/>
      <c r="BN87" s="293"/>
      <c r="BO87" s="293"/>
      <c r="BP87" s="293"/>
      <c r="BQ87" s="309"/>
      <c r="BR87" s="316"/>
      <c r="BS87" s="293"/>
      <c r="BT87" s="293"/>
      <c r="BU87" s="293"/>
      <c r="BV87" s="293"/>
      <c r="BW87" s="293"/>
      <c r="BX87" s="1385"/>
      <c r="BY87" s="1426"/>
      <c r="BZ87" s="1426"/>
      <c r="CA87" s="1426"/>
      <c r="CB87" s="1426"/>
      <c r="CC87" s="1426"/>
      <c r="CD87" s="1426"/>
      <c r="CE87" s="1426"/>
      <c r="CF87" s="1426"/>
      <c r="CG87" s="1426"/>
      <c r="CH87" s="1426"/>
      <c r="CI87" s="1426"/>
      <c r="CJ87" s="1426"/>
      <c r="CK87" s="1426"/>
      <c r="CL87" s="1426"/>
      <c r="CM87" s="1426"/>
      <c r="CN87" s="1426"/>
      <c r="CO87" s="1426"/>
      <c r="CP87" s="1426"/>
      <c r="CQ87" s="1426"/>
      <c r="CR87" s="1426"/>
      <c r="CS87" s="1426"/>
      <c r="CT87" s="1426"/>
      <c r="CU87" s="1426"/>
      <c r="CV87" s="1426"/>
      <c r="CW87" s="1426"/>
      <c r="CX87" s="1426"/>
      <c r="CY87" s="1426"/>
      <c r="CZ87" s="1426"/>
    </row>
    <row r="88" s="369" customFormat="true" ht="15" customHeight="true" x14ac:dyDescent="0.2">
      <c r="A88" s="682"/>
      <c r="B88" s="706"/>
      <c r="C88" s="783"/>
      <c r="D88" s="784"/>
      <c r="E88" s="784"/>
      <c r="F88" s="784"/>
      <c r="G88" s="785"/>
      <c r="H88" s="786"/>
      <c r="I88" s="784"/>
      <c r="J88" s="784"/>
      <c r="K88" s="784"/>
      <c r="L88" s="787"/>
      <c r="M88" s="788"/>
      <c r="N88" s="784"/>
      <c r="O88" s="784"/>
      <c r="P88" s="784"/>
      <c r="Q88" s="785"/>
      <c r="R88" s="786"/>
      <c r="S88" s="784"/>
      <c r="T88" s="784"/>
      <c r="U88" s="784"/>
      <c r="V88" s="784"/>
      <c r="W88" s="784"/>
      <c r="X88" s="1344"/>
      <c r="Y88" s="517"/>
      <c r="Z88" s="517"/>
      <c r="AA88" s="517"/>
      <c r="AB88" s="517"/>
      <c r="AC88" s="517"/>
      <c r="AD88" s="517"/>
      <c r="AE88" s="517"/>
      <c r="AF88" s="517"/>
      <c r="AG88" s="517"/>
      <c r="AH88" s="517"/>
      <c r="AI88" s="517"/>
      <c r="AJ88" s="517"/>
      <c r="AK88" s="517"/>
      <c r="AL88" s="517"/>
      <c r="AM88" s="517"/>
      <c r="AN88" s="517"/>
      <c r="AO88" s="517"/>
      <c r="AP88" s="517"/>
      <c r="AQ88" s="517"/>
      <c r="AR88" s="517"/>
      <c r="AS88" s="517"/>
      <c r="AT88" s="517"/>
      <c r="AU88" s="517"/>
      <c r="AV88" s="517"/>
      <c r="AW88" s="517"/>
      <c r="AX88" s="517"/>
      <c r="AY88" s="517"/>
      <c r="AZ88" s="208"/>
      <c r="BA88" s="229"/>
      <c r="BB88" s="154"/>
      <c r="BC88" s="308"/>
      <c r="BD88" s="293"/>
      <c r="BE88" s="293"/>
      <c r="BF88" s="293"/>
      <c r="BG88" s="309"/>
      <c r="BH88" s="316"/>
      <c r="BI88" s="293"/>
      <c r="BJ88" s="293"/>
      <c r="BK88" s="293"/>
      <c r="BL88" s="309"/>
      <c r="BM88" s="316"/>
      <c r="BN88" s="293"/>
      <c r="BO88" s="293"/>
      <c r="BP88" s="293"/>
      <c r="BQ88" s="309"/>
      <c r="BR88" s="316"/>
      <c r="BS88" s="293"/>
      <c r="BT88" s="293"/>
      <c r="BU88" s="293"/>
      <c r="BV88" s="293"/>
      <c r="BW88" s="293"/>
      <c r="BX88" s="1385"/>
      <c r="BY88" s="1426"/>
      <c r="BZ88" s="1426"/>
      <c r="CA88" s="1426"/>
      <c r="CB88" s="1426"/>
      <c r="CC88" s="1426"/>
      <c r="CD88" s="1426"/>
      <c r="CE88" s="1426"/>
      <c r="CF88" s="1426"/>
      <c r="CG88" s="1426"/>
      <c r="CH88" s="1426"/>
      <c r="CI88" s="1426"/>
      <c r="CJ88" s="1426"/>
      <c r="CK88" s="1426"/>
      <c r="CL88" s="1426"/>
      <c r="CM88" s="1426"/>
      <c r="CN88" s="1426"/>
      <c r="CO88" s="1426"/>
      <c r="CP88" s="1426"/>
      <c r="CQ88" s="1426"/>
      <c r="CR88" s="1426"/>
      <c r="CS88" s="1426"/>
      <c r="CT88" s="1426"/>
      <c r="CU88" s="1426"/>
      <c r="CV88" s="1426"/>
      <c r="CW88" s="1426"/>
      <c r="CX88" s="1426"/>
      <c r="CY88" s="1426"/>
      <c r="CZ88" s="1426"/>
    </row>
    <row r="89" s="369" customFormat="true" ht="15" customHeight="true" x14ac:dyDescent="0.2">
      <c r="A89" s="682"/>
      <c r="B89" s="706"/>
      <c r="C89" s="783"/>
      <c r="D89" s="784"/>
      <c r="E89" s="784"/>
      <c r="F89" s="784"/>
      <c r="G89" s="785"/>
      <c r="H89" s="786"/>
      <c r="I89" s="784"/>
      <c r="J89" s="784"/>
      <c r="K89" s="784"/>
      <c r="L89" s="787"/>
      <c r="M89" s="788"/>
      <c r="N89" s="784"/>
      <c r="O89" s="784"/>
      <c r="P89" s="784"/>
      <c r="Q89" s="785"/>
      <c r="R89" s="786"/>
      <c r="S89" s="784"/>
      <c r="T89" s="784"/>
      <c r="U89" s="784"/>
      <c r="V89" s="784"/>
      <c r="W89" s="784"/>
      <c r="X89" s="1344"/>
      <c r="Y89" s="517"/>
      <c r="Z89" s="517"/>
      <c r="AA89" s="517"/>
      <c r="AB89" s="517"/>
      <c r="AC89" s="517"/>
      <c r="AD89" s="517"/>
      <c r="AE89" s="517"/>
      <c r="AF89" s="517"/>
      <c r="AG89" s="517"/>
      <c r="AH89" s="517"/>
      <c r="AI89" s="517"/>
      <c r="AJ89" s="517"/>
      <c r="AK89" s="517"/>
      <c r="AL89" s="517"/>
      <c r="AM89" s="517"/>
      <c r="AN89" s="517"/>
      <c r="AO89" s="517"/>
      <c r="AP89" s="517"/>
      <c r="AQ89" s="517"/>
      <c r="AR89" s="517"/>
      <c r="AS89" s="517"/>
      <c r="AT89" s="517"/>
      <c r="AU89" s="517"/>
      <c r="AV89" s="517"/>
      <c r="AW89" s="517"/>
      <c r="AX89" s="517"/>
      <c r="AY89" s="517"/>
      <c r="AZ89" s="208"/>
      <c r="BA89" s="229"/>
      <c r="BB89" s="154"/>
      <c r="BC89" s="308"/>
      <c r="BD89" s="293"/>
      <c r="BE89" s="293"/>
      <c r="BF89" s="293"/>
      <c r="BG89" s="309"/>
      <c r="BH89" s="316"/>
      <c r="BI89" s="293"/>
      <c r="BJ89" s="293"/>
      <c r="BK89" s="293"/>
      <c r="BL89" s="309"/>
      <c r="BM89" s="316"/>
      <c r="BN89" s="293"/>
      <c r="BO89" s="293"/>
      <c r="BP89" s="293"/>
      <c r="BQ89" s="309"/>
      <c r="BR89" s="316"/>
      <c r="BS89" s="293"/>
      <c r="BT89" s="293"/>
      <c r="BU89" s="293"/>
      <c r="BV89" s="293"/>
      <c r="BW89" s="293"/>
      <c r="BX89" s="1385"/>
      <c r="BY89" s="1426"/>
      <c r="BZ89" s="1426"/>
      <c r="CA89" s="1426"/>
      <c r="CB89" s="1426"/>
      <c r="CC89" s="1426"/>
      <c r="CD89" s="1426"/>
      <c r="CE89" s="1426"/>
      <c r="CF89" s="1426"/>
      <c r="CG89" s="1426"/>
      <c r="CH89" s="1426"/>
      <c r="CI89" s="1426"/>
      <c r="CJ89" s="1426"/>
      <c r="CK89" s="1426"/>
      <c r="CL89" s="1426"/>
      <c r="CM89" s="1426"/>
      <c r="CN89" s="1426"/>
      <c r="CO89" s="1426"/>
      <c r="CP89" s="1426"/>
      <c r="CQ89" s="1426"/>
      <c r="CR89" s="1426"/>
      <c r="CS89" s="1426"/>
      <c r="CT89" s="1426"/>
      <c r="CU89" s="1426"/>
      <c r="CV89" s="1426"/>
      <c r="CW89" s="1426"/>
      <c r="CX89" s="1426"/>
      <c r="CY89" s="1426"/>
      <c r="CZ89" s="1426"/>
    </row>
    <row r="90" s="369" customFormat="true" ht="15" customHeight="true" x14ac:dyDescent="0.2">
      <c r="A90" s="683"/>
      <c r="B90" s="707"/>
      <c r="C90" s="789"/>
      <c r="D90" s="790"/>
      <c r="E90" s="790"/>
      <c r="F90" s="790"/>
      <c r="G90" s="791"/>
      <c r="H90" s="792"/>
      <c r="I90" s="790"/>
      <c r="J90" s="790"/>
      <c r="K90" s="790"/>
      <c r="L90" s="793"/>
      <c r="M90" s="794"/>
      <c r="N90" s="790"/>
      <c r="O90" s="790"/>
      <c r="P90" s="790"/>
      <c r="Q90" s="791"/>
      <c r="R90" s="792"/>
      <c r="S90" s="790"/>
      <c r="T90" s="790"/>
      <c r="U90" s="790"/>
      <c r="V90" s="790"/>
      <c r="W90" s="790"/>
      <c r="X90" s="1345"/>
      <c r="Y90" s="517"/>
      <c r="Z90" s="517"/>
      <c r="AA90" s="517"/>
      <c r="AB90" s="517"/>
      <c r="AC90" s="517"/>
      <c r="AD90" s="517"/>
      <c r="AE90" s="517"/>
      <c r="AF90" s="517"/>
      <c r="AG90" s="517"/>
      <c r="AH90" s="517"/>
      <c r="AI90" s="517"/>
      <c r="AJ90" s="517"/>
      <c r="AK90" s="517"/>
      <c r="AL90" s="517"/>
      <c r="AM90" s="517"/>
      <c r="AN90" s="517"/>
      <c r="AO90" s="517"/>
      <c r="AP90" s="517"/>
      <c r="AQ90" s="517"/>
      <c r="AR90" s="517"/>
      <c r="AS90" s="517"/>
      <c r="AT90" s="517"/>
      <c r="AU90" s="517"/>
      <c r="AV90" s="517"/>
      <c r="AW90" s="517"/>
      <c r="AX90" s="517"/>
      <c r="AY90" s="517"/>
      <c r="AZ90" s="208"/>
      <c r="BA90" s="229"/>
      <c r="BB90" s="154"/>
      <c r="BC90" s="308"/>
      <c r="BD90" s="293"/>
      <c r="BE90" s="293"/>
      <c r="BF90" s="293"/>
      <c r="BG90" s="309"/>
      <c r="BH90" s="316"/>
      <c r="BI90" s="293"/>
      <c r="BJ90" s="293"/>
      <c r="BK90" s="293"/>
      <c r="BL90" s="309"/>
      <c r="BM90" s="316"/>
      <c r="BN90" s="293"/>
      <c r="BO90" s="293"/>
      <c r="BP90" s="293"/>
      <c r="BQ90" s="309"/>
      <c r="BR90" s="316"/>
      <c r="BS90" s="293"/>
      <c r="BT90" s="293"/>
      <c r="BU90" s="293"/>
      <c r="BV90" s="293"/>
      <c r="BW90" s="293"/>
      <c r="BX90" s="1385"/>
      <c r="BY90" s="1426"/>
      <c r="BZ90" s="1426"/>
      <c r="CA90" s="1426"/>
      <c r="CB90" s="1426"/>
      <c r="CC90" s="1426"/>
      <c r="CD90" s="1426"/>
      <c r="CE90" s="1426"/>
      <c r="CF90" s="1426"/>
      <c r="CG90" s="1426"/>
      <c r="CH90" s="1426"/>
      <c r="CI90" s="1426"/>
      <c r="CJ90" s="1426"/>
      <c r="CK90" s="1426"/>
      <c r="CL90" s="1426"/>
      <c r="CM90" s="1426"/>
      <c r="CN90" s="1426"/>
      <c r="CO90" s="1426"/>
      <c r="CP90" s="1426"/>
      <c r="CQ90" s="1426"/>
      <c r="CR90" s="1426"/>
      <c r="CS90" s="1426"/>
      <c r="CT90" s="1426"/>
      <c r="CU90" s="1426"/>
      <c r="CV90" s="1426"/>
      <c r="CW90" s="1426"/>
      <c r="CX90" s="1426"/>
      <c r="CY90" s="1426"/>
      <c r="CZ90" s="1426"/>
    </row>
    <row r="91" s="369" customFormat="true" ht="15" customHeight="true" x14ac:dyDescent="0.2">
      <c r="A91" s="603"/>
      <c r="B91" s="708"/>
      <c r="C91" s="795"/>
      <c r="D91" s="757"/>
      <c r="E91" s="757"/>
      <c r="F91" s="757"/>
      <c r="G91" s="758"/>
      <c r="H91" s="796"/>
      <c r="I91" s="757"/>
      <c r="J91" s="757"/>
      <c r="K91" s="757"/>
      <c r="L91" s="797"/>
      <c r="M91" s="795"/>
      <c r="N91" s="757"/>
      <c r="O91" s="757"/>
      <c r="P91" s="757"/>
      <c r="Q91" s="758"/>
      <c r="R91" s="796"/>
      <c r="S91" s="757"/>
      <c r="T91" s="757"/>
      <c r="U91" s="757"/>
      <c r="V91" s="757"/>
      <c r="W91" s="757"/>
      <c r="X91" s="797"/>
      <c r="Y91" s="517"/>
      <c r="Z91" s="517"/>
      <c r="AA91" s="517"/>
      <c r="AB91" s="517"/>
      <c r="AC91" s="517"/>
      <c r="AD91" s="517"/>
      <c r="AE91" s="517"/>
      <c r="AF91" s="517"/>
      <c r="AG91" s="517"/>
      <c r="AH91" s="517"/>
      <c r="AI91" s="517"/>
      <c r="AJ91" s="517"/>
      <c r="AK91" s="517"/>
      <c r="AL91" s="517"/>
      <c r="AM91" s="517"/>
      <c r="AN91" s="517"/>
      <c r="AO91" s="517"/>
      <c r="AP91" s="517"/>
      <c r="AQ91" s="517"/>
      <c r="AR91" s="517"/>
      <c r="AS91" s="517"/>
      <c r="AT91" s="517"/>
      <c r="AU91" s="517"/>
      <c r="AV91" s="517"/>
      <c r="AW91" s="517"/>
      <c r="AX91" s="517"/>
      <c r="AY91" s="517"/>
      <c r="AZ91" s="208"/>
      <c r="BA91" s="229"/>
      <c r="BB91" s="154"/>
      <c r="BC91" s="308"/>
      <c r="BD91" s="293"/>
      <c r="BE91" s="293"/>
      <c r="BF91" s="293"/>
      <c r="BG91" s="309"/>
      <c r="BH91" s="316"/>
      <c r="BI91" s="293"/>
      <c r="BJ91" s="293"/>
      <c r="BK91" s="293"/>
      <c r="BL91" s="309"/>
      <c r="BM91" s="316"/>
      <c r="BN91" s="293"/>
      <c r="BO91" s="293"/>
      <c r="BP91" s="293"/>
      <c r="BQ91" s="309"/>
      <c r="BR91" s="316"/>
      <c r="BS91" s="293"/>
      <c r="BT91" s="293"/>
      <c r="BU91" s="293"/>
      <c r="BV91" s="293"/>
      <c r="BW91" s="293"/>
      <c r="BX91" s="1385"/>
      <c r="BY91" s="1426"/>
      <c r="BZ91" s="1426"/>
      <c r="CA91" s="1426"/>
      <c r="CB91" s="1426"/>
      <c r="CC91" s="1426"/>
      <c r="CD91" s="1426"/>
      <c r="CE91" s="1426"/>
      <c r="CF91" s="1426"/>
      <c r="CG91" s="1426"/>
      <c r="CH91" s="1426"/>
      <c r="CI91" s="1426"/>
      <c r="CJ91" s="1426"/>
      <c r="CK91" s="1426"/>
      <c r="CL91" s="1426"/>
      <c r="CM91" s="1426"/>
      <c r="CN91" s="1426"/>
      <c r="CO91" s="1426"/>
      <c r="CP91" s="1426"/>
      <c r="CQ91" s="1426"/>
      <c r="CR91" s="1426"/>
      <c r="CS91" s="1426"/>
      <c r="CT91" s="1426"/>
      <c r="CU91" s="1426"/>
      <c r="CV91" s="1426"/>
      <c r="CW91" s="1426"/>
      <c r="CX91" s="1426"/>
      <c r="CY91" s="1426"/>
      <c r="CZ91" s="1426"/>
    </row>
    <row r="92" s="369" customFormat="true" ht="15" customHeight="true" x14ac:dyDescent="0.2">
      <c r="A92" s="603"/>
      <c r="B92" s="708"/>
      <c r="C92" s="795"/>
      <c r="D92" s="757"/>
      <c r="E92" s="757"/>
      <c r="F92" s="757"/>
      <c r="G92" s="758"/>
      <c r="H92" s="796"/>
      <c r="I92" s="757"/>
      <c r="J92" s="757"/>
      <c r="K92" s="757"/>
      <c r="L92" s="797"/>
      <c r="M92" s="795"/>
      <c r="N92" s="757"/>
      <c r="O92" s="757"/>
      <c r="P92" s="757"/>
      <c r="Q92" s="758"/>
      <c r="R92" s="796"/>
      <c r="S92" s="757"/>
      <c r="T92" s="757"/>
      <c r="U92" s="757"/>
      <c r="V92" s="757"/>
      <c r="W92" s="757"/>
      <c r="X92" s="797"/>
      <c r="Y92" s="517"/>
      <c r="Z92" s="517"/>
      <c r="AA92" s="517"/>
      <c r="AB92" s="517"/>
      <c r="AC92" s="517"/>
      <c r="AD92" s="517"/>
      <c r="AE92" s="517"/>
      <c r="AF92" s="517"/>
      <c r="AG92" s="517"/>
      <c r="AH92" s="517"/>
      <c r="AI92" s="517"/>
      <c r="AJ92" s="517"/>
      <c r="AK92" s="517"/>
      <c r="AL92" s="517"/>
      <c r="AM92" s="517"/>
      <c r="AN92" s="517"/>
      <c r="AO92" s="517"/>
      <c r="AP92" s="517"/>
      <c r="AQ92" s="517"/>
      <c r="AR92" s="517"/>
      <c r="AS92" s="517"/>
      <c r="AT92" s="517"/>
      <c r="AU92" s="517"/>
      <c r="AV92" s="517"/>
      <c r="AW92" s="517"/>
      <c r="AX92" s="517"/>
      <c r="AY92" s="517"/>
      <c r="AZ92" s="208"/>
      <c r="BA92" s="229"/>
      <c r="BB92" s="154"/>
      <c r="BC92" s="308"/>
      <c r="BD92" s="293"/>
      <c r="BE92" s="293"/>
      <c r="BF92" s="293"/>
      <c r="BG92" s="309"/>
      <c r="BH92" s="316"/>
      <c r="BI92" s="293"/>
      <c r="BJ92" s="293"/>
      <c r="BK92" s="293"/>
      <c r="BL92" s="309"/>
      <c r="BM92" s="316"/>
      <c r="BN92" s="293"/>
      <c r="BO92" s="293"/>
      <c r="BP92" s="293"/>
      <c r="BQ92" s="309"/>
      <c r="BR92" s="316"/>
      <c r="BS92" s="293"/>
      <c r="BT92" s="293"/>
      <c r="BU92" s="293"/>
      <c r="BV92" s="293"/>
      <c r="BW92" s="293"/>
      <c r="BX92" s="1385"/>
      <c r="BY92" s="1426"/>
      <c r="BZ92" s="1426"/>
      <c r="CA92" s="1426"/>
      <c r="CB92" s="1426"/>
      <c r="CC92" s="1426"/>
      <c r="CD92" s="1426"/>
      <c r="CE92" s="1426"/>
      <c r="CF92" s="1426"/>
      <c r="CG92" s="1426"/>
      <c r="CH92" s="1426"/>
      <c r="CI92" s="1426"/>
      <c r="CJ92" s="1426"/>
      <c r="CK92" s="1426"/>
      <c r="CL92" s="1426"/>
      <c r="CM92" s="1426"/>
      <c r="CN92" s="1426"/>
      <c r="CO92" s="1426"/>
      <c r="CP92" s="1426"/>
      <c r="CQ92" s="1426"/>
      <c r="CR92" s="1426"/>
      <c r="CS92" s="1426"/>
      <c r="CT92" s="1426"/>
      <c r="CU92" s="1426"/>
      <c r="CV92" s="1426"/>
      <c r="CW92" s="1426"/>
      <c r="CX92" s="1426"/>
      <c r="CY92" s="1426"/>
      <c r="CZ92" s="1426"/>
    </row>
    <row r="93" s="369" customFormat="true" ht="15" customHeight="true" x14ac:dyDescent="0.2">
      <c r="A93" s="684"/>
      <c r="B93" s="709"/>
      <c r="C93" s="606"/>
      <c r="D93" s="607"/>
      <c r="E93" s="607"/>
      <c r="F93" s="607"/>
      <c r="G93" s="664"/>
      <c r="H93" s="652"/>
      <c r="I93" s="607"/>
      <c r="J93" s="607"/>
      <c r="K93" s="607"/>
      <c r="L93" s="625"/>
      <c r="M93" s="606"/>
      <c r="N93" s="607"/>
      <c r="O93" s="607"/>
      <c r="P93" s="607"/>
      <c r="Q93" s="664"/>
      <c r="R93" s="652"/>
      <c r="S93" s="607"/>
      <c r="T93" s="607"/>
      <c r="U93" s="607"/>
      <c r="V93" s="607"/>
      <c r="W93" s="607"/>
      <c r="X93" s="625"/>
      <c r="Y93" s="517"/>
      <c r="Z93" s="517"/>
      <c r="AA93" s="517"/>
      <c r="AB93" s="517"/>
      <c r="AC93" s="517"/>
      <c r="AD93" s="517"/>
      <c r="AE93" s="517"/>
      <c r="AF93" s="517"/>
      <c r="AG93" s="517"/>
      <c r="AH93" s="517"/>
      <c r="AI93" s="517"/>
      <c r="AJ93" s="517"/>
      <c r="AK93" s="517"/>
      <c r="AL93" s="517"/>
      <c r="AM93" s="517"/>
      <c r="AN93" s="517"/>
      <c r="AO93" s="517"/>
      <c r="AP93" s="517"/>
      <c r="AQ93" s="517"/>
      <c r="AR93" s="517"/>
      <c r="AS93" s="517"/>
      <c r="AT93" s="517"/>
      <c r="AU93" s="517"/>
      <c r="AV93" s="517"/>
      <c r="AW93" s="517"/>
      <c r="AX93" s="517"/>
      <c r="AY93" s="517"/>
      <c r="AZ93" s="208"/>
      <c r="BA93" s="229"/>
      <c r="BB93" s="154"/>
      <c r="BC93" s="308"/>
      <c r="BD93" s="293"/>
      <c r="BE93" s="293"/>
      <c r="BF93" s="293"/>
      <c r="BG93" s="309"/>
      <c r="BH93" s="316"/>
      <c r="BI93" s="293"/>
      <c r="BJ93" s="293"/>
      <c r="BK93" s="293"/>
      <c r="BL93" s="309"/>
      <c r="BM93" s="316"/>
      <c r="BN93" s="293"/>
      <c r="BO93" s="293"/>
      <c r="BP93" s="293"/>
      <c r="BQ93" s="309"/>
      <c r="BR93" s="316"/>
      <c r="BS93" s="293"/>
      <c r="BT93" s="293"/>
      <c r="BU93" s="293"/>
      <c r="BV93" s="293"/>
      <c r="BW93" s="293"/>
      <c r="BX93" s="1385"/>
      <c r="BY93" s="1426"/>
      <c r="BZ93" s="1426"/>
      <c r="CA93" s="1426"/>
      <c r="CB93" s="1426"/>
      <c r="CC93" s="1426"/>
      <c r="CD93" s="1426"/>
      <c r="CE93" s="1426"/>
      <c r="CF93" s="1426"/>
      <c r="CG93" s="1426"/>
      <c r="CH93" s="1426"/>
      <c r="CI93" s="1426"/>
      <c r="CJ93" s="1426"/>
      <c r="CK93" s="1426"/>
      <c r="CL93" s="1426"/>
      <c r="CM93" s="1426"/>
      <c r="CN93" s="1426"/>
      <c r="CO93" s="1426"/>
      <c r="CP93" s="1426"/>
      <c r="CQ93" s="1426"/>
      <c r="CR93" s="1426"/>
      <c r="CS93" s="1426"/>
      <c r="CT93" s="1426"/>
      <c r="CU93" s="1426"/>
      <c r="CV93" s="1426"/>
      <c r="CW93" s="1426"/>
      <c r="CX93" s="1426"/>
      <c r="CY93" s="1426"/>
      <c r="CZ93" s="1426"/>
    </row>
    <row r="94" s="369" customFormat="true" ht="15" customHeight="true" x14ac:dyDescent="0.2">
      <c r="A94" s="929"/>
      <c r="B94" s="709"/>
      <c r="C94" s="606"/>
      <c r="D94" s="608"/>
      <c r="E94" s="608"/>
      <c r="F94" s="608"/>
      <c r="G94" s="665"/>
      <c r="H94" s="652"/>
      <c r="I94" s="608"/>
      <c r="J94" s="608"/>
      <c r="K94" s="608"/>
      <c r="L94" s="626"/>
      <c r="M94" s="606"/>
      <c r="N94" s="608"/>
      <c r="O94" s="608"/>
      <c r="P94" s="608"/>
      <c r="Q94" s="665"/>
      <c r="R94" s="652"/>
      <c r="S94" s="608"/>
      <c r="T94" s="608"/>
      <c r="U94" s="608"/>
      <c r="V94" s="608"/>
      <c r="W94" s="608"/>
      <c r="X94" s="626"/>
      <c r="Y94" s="517"/>
      <c r="Z94" s="517"/>
      <c r="AA94" s="517"/>
      <c r="AB94" s="517"/>
      <c r="AC94" s="517"/>
      <c r="AD94" s="517"/>
      <c r="AE94" s="517"/>
      <c r="AF94" s="517"/>
      <c r="AG94" s="517"/>
      <c r="AH94" s="517"/>
      <c r="AI94" s="517"/>
      <c r="AJ94" s="517"/>
      <c r="AK94" s="517"/>
      <c r="AL94" s="517"/>
      <c r="AM94" s="517"/>
      <c r="AN94" s="517"/>
      <c r="AO94" s="517"/>
      <c r="AP94" s="517"/>
      <c r="AQ94" s="517"/>
      <c r="AR94" s="517"/>
      <c r="AS94" s="517"/>
      <c r="AT94" s="517"/>
      <c r="AU94" s="517"/>
      <c r="AV94" s="517"/>
      <c r="AW94" s="517"/>
      <c r="AX94" s="517"/>
      <c r="AY94" s="517"/>
      <c r="AZ94" s="208"/>
      <c r="BA94" s="229"/>
      <c r="BB94" s="154"/>
      <c r="BC94" s="308"/>
      <c r="BD94" s="293"/>
      <c r="BE94" s="293"/>
      <c r="BF94" s="293"/>
      <c r="BG94" s="309"/>
      <c r="BH94" s="316"/>
      <c r="BI94" s="293"/>
      <c r="BJ94" s="293"/>
      <c r="BK94" s="293"/>
      <c r="BL94" s="309"/>
      <c r="BM94" s="316"/>
      <c r="BN94" s="293"/>
      <c r="BO94" s="293"/>
      <c r="BP94" s="293"/>
      <c r="BQ94" s="309"/>
      <c r="BR94" s="316"/>
      <c r="BS94" s="293"/>
      <c r="BT94" s="293"/>
      <c r="BU94" s="293"/>
      <c r="BV94" s="293"/>
      <c r="BW94" s="293"/>
      <c r="BX94" s="1385"/>
      <c r="BY94" s="1426"/>
      <c r="BZ94" s="1426"/>
      <c r="CA94" s="1426"/>
      <c r="CB94" s="1426"/>
      <c r="CC94" s="1426"/>
      <c r="CD94" s="1426"/>
      <c r="CE94" s="1426"/>
      <c r="CF94" s="1426"/>
      <c r="CG94" s="1426"/>
      <c r="CH94" s="1426"/>
      <c r="CI94" s="1426"/>
      <c r="CJ94" s="1426"/>
      <c r="CK94" s="1426"/>
      <c r="CL94" s="1426"/>
      <c r="CM94" s="1426"/>
      <c r="CN94" s="1426"/>
      <c r="CO94" s="1426"/>
      <c r="CP94" s="1426"/>
      <c r="CQ94" s="1426"/>
      <c r="CR94" s="1426"/>
      <c r="CS94" s="1426"/>
      <c r="CT94" s="1426"/>
      <c r="CU94" s="1426"/>
      <c r="CV94" s="1426"/>
      <c r="CW94" s="1426"/>
      <c r="CX94" s="1426"/>
      <c r="CY94" s="1426"/>
      <c r="CZ94" s="1426"/>
    </row>
    <row r="95" s="369" customFormat="true" ht="15" customHeight="true" x14ac:dyDescent="0.2">
      <c r="A95" s="684"/>
      <c r="B95" s="710"/>
      <c r="C95" s="798"/>
      <c r="D95" s="799"/>
      <c r="E95" s="799"/>
      <c r="F95" s="799"/>
      <c r="G95" s="800"/>
      <c r="H95" s="801"/>
      <c r="I95" s="799"/>
      <c r="J95" s="799"/>
      <c r="K95" s="799"/>
      <c r="L95" s="802"/>
      <c r="M95" s="798"/>
      <c r="N95" s="799"/>
      <c r="O95" s="799"/>
      <c r="P95" s="799"/>
      <c r="Q95" s="800"/>
      <c r="R95" s="801"/>
      <c r="S95" s="799"/>
      <c r="T95" s="799"/>
      <c r="U95" s="799"/>
      <c r="V95" s="799"/>
      <c r="W95" s="799"/>
      <c r="X95" s="802"/>
      <c r="Y95" s="517"/>
      <c r="Z95" s="517"/>
      <c r="AA95" s="517"/>
      <c r="AB95" s="517"/>
      <c r="AC95" s="517"/>
      <c r="AD95" s="517"/>
      <c r="AE95" s="517"/>
      <c r="AF95" s="517"/>
      <c r="AG95" s="517"/>
      <c r="AH95" s="517"/>
      <c r="AI95" s="517"/>
      <c r="AJ95" s="517"/>
      <c r="AK95" s="517"/>
      <c r="AL95" s="517"/>
      <c r="AM95" s="517"/>
      <c r="AN95" s="517"/>
      <c r="AO95" s="517"/>
      <c r="AP95" s="517"/>
      <c r="AQ95" s="517"/>
      <c r="AR95" s="517"/>
      <c r="AS95" s="517"/>
      <c r="AT95" s="517"/>
      <c r="AU95" s="517"/>
      <c r="AV95" s="517"/>
      <c r="AW95" s="517"/>
      <c r="AX95" s="517"/>
      <c r="AY95" s="517"/>
      <c r="AZ95" s="208"/>
      <c r="BA95" s="229"/>
      <c r="BB95" s="154"/>
      <c r="BC95" s="308"/>
      <c r="BD95" s="293"/>
      <c r="BE95" s="293"/>
      <c r="BF95" s="293"/>
      <c r="BG95" s="309"/>
      <c r="BH95" s="316"/>
      <c r="BI95" s="293"/>
      <c r="BJ95" s="293"/>
      <c r="BK95" s="293"/>
      <c r="BL95" s="309"/>
      <c r="BM95" s="316"/>
      <c r="BN95" s="293"/>
      <c r="BO95" s="293"/>
      <c r="BP95" s="293"/>
      <c r="BQ95" s="309"/>
      <c r="BR95" s="316"/>
      <c r="BS95" s="293"/>
      <c r="BT95" s="293"/>
      <c r="BU95" s="293"/>
      <c r="BV95" s="293"/>
      <c r="BW95" s="293"/>
      <c r="BX95" s="1385"/>
      <c r="BY95" s="1426"/>
      <c r="BZ95" s="1426"/>
      <c r="CA95" s="1426"/>
      <c r="CB95" s="1426"/>
      <c r="CC95" s="1426"/>
      <c r="CD95" s="1426"/>
      <c r="CE95" s="1426"/>
      <c r="CF95" s="1426"/>
      <c r="CG95" s="1426"/>
      <c r="CH95" s="1426"/>
      <c r="CI95" s="1426"/>
      <c r="CJ95" s="1426"/>
      <c r="CK95" s="1426"/>
      <c r="CL95" s="1426"/>
      <c r="CM95" s="1426"/>
      <c r="CN95" s="1426"/>
      <c r="CO95" s="1426"/>
      <c r="CP95" s="1426"/>
      <c r="CQ95" s="1426"/>
      <c r="CR95" s="1426"/>
      <c r="CS95" s="1426"/>
      <c r="CT95" s="1426"/>
      <c r="CU95" s="1426"/>
      <c r="CV95" s="1426"/>
      <c r="CW95" s="1426"/>
      <c r="CX95" s="1426"/>
      <c r="CY95" s="1426"/>
      <c r="CZ95" s="1426"/>
    </row>
    <row r="96" s="131" customFormat="true" ht="15" customHeight="true" x14ac:dyDescent="0.2">
      <c r="A96" s="929"/>
      <c r="B96" s="710"/>
      <c r="C96" s="798"/>
      <c r="D96" s="799"/>
      <c r="E96" s="799"/>
      <c r="F96" s="799"/>
      <c r="G96" s="800"/>
      <c r="H96" s="801"/>
      <c r="I96" s="799"/>
      <c r="J96" s="799"/>
      <c r="K96" s="799"/>
      <c r="L96" s="802"/>
      <c r="M96" s="798"/>
      <c r="N96" s="799"/>
      <c r="O96" s="799"/>
      <c r="P96" s="799"/>
      <c r="Q96" s="800"/>
      <c r="R96" s="801"/>
      <c r="S96" s="799"/>
      <c r="T96" s="799"/>
      <c r="U96" s="799"/>
      <c r="V96" s="799"/>
      <c r="W96" s="799"/>
      <c r="X96" s="802"/>
      <c r="Y96" s="517"/>
      <c r="Z96" s="517"/>
      <c r="AA96" s="517"/>
      <c r="AB96" s="517"/>
      <c r="AC96" s="517"/>
      <c r="AD96" s="517"/>
      <c r="AE96" s="517"/>
      <c r="AF96" s="517"/>
      <c r="AG96" s="517"/>
      <c r="AH96" s="517"/>
      <c r="AI96" s="517"/>
      <c r="AJ96" s="517"/>
      <c r="AK96" s="517"/>
      <c r="AL96" s="517"/>
      <c r="AM96" s="517"/>
      <c r="AN96" s="517"/>
      <c r="AO96" s="517"/>
      <c r="AP96" s="517"/>
      <c r="AQ96" s="517"/>
      <c r="AR96" s="517"/>
      <c r="AS96" s="517"/>
      <c r="AT96" s="517"/>
      <c r="AU96" s="517"/>
      <c r="AV96" s="517"/>
      <c r="AW96" s="517"/>
      <c r="AX96" s="517"/>
      <c r="AY96" s="517"/>
      <c r="AZ96" s="208"/>
      <c r="BA96" s="229"/>
      <c r="BB96" s="154"/>
      <c r="BC96" s="308"/>
      <c r="BD96" s="293"/>
      <c r="BE96" s="293"/>
      <c r="BF96" s="293"/>
      <c r="BG96" s="309"/>
      <c r="BH96" s="316"/>
      <c r="BI96" s="293"/>
      <c r="BJ96" s="293"/>
      <c r="BK96" s="293"/>
      <c r="BL96" s="309"/>
      <c r="BM96" s="316"/>
      <c r="BN96" s="293"/>
      <c r="BO96" s="293"/>
      <c r="BP96" s="293"/>
      <c r="BQ96" s="309"/>
      <c r="BR96" s="316"/>
      <c r="BS96" s="293"/>
      <c r="BT96" s="293"/>
      <c r="BU96" s="293"/>
      <c r="BV96" s="293"/>
      <c r="BW96" s="293"/>
      <c r="BX96" s="1385"/>
      <c r="BY96" s="1426"/>
      <c r="BZ96" s="1426"/>
      <c r="CA96" s="1426"/>
      <c r="CB96" s="1426"/>
      <c r="CC96" s="1426"/>
      <c r="CD96" s="1426"/>
      <c r="CE96" s="1426"/>
      <c r="CF96" s="1426"/>
      <c r="CG96" s="1426"/>
      <c r="CH96" s="1426"/>
      <c r="CI96" s="1426"/>
      <c r="CJ96" s="1426"/>
      <c r="CK96" s="1426"/>
      <c r="CL96" s="1426"/>
      <c r="CM96" s="1426"/>
      <c r="CN96" s="1426"/>
      <c r="CO96" s="1426"/>
      <c r="CP96" s="1426"/>
      <c r="CQ96" s="1426"/>
      <c r="CR96" s="1426"/>
      <c r="CS96" s="1426"/>
      <c r="CT96" s="1426"/>
      <c r="CU96" s="1426"/>
      <c r="CV96" s="1426"/>
      <c r="CW96" s="1426"/>
      <c r="CX96" s="1426"/>
      <c r="CY96" s="1426"/>
      <c r="CZ96" s="1426"/>
    </row>
    <row r="97" s="131" customFormat="true" ht="15" customHeight="true" x14ac:dyDescent="0.2">
      <c r="A97" s="684"/>
      <c r="B97" s="710"/>
      <c r="C97" s="798"/>
      <c r="D97" s="799"/>
      <c r="E97" s="799"/>
      <c r="F97" s="799"/>
      <c r="G97" s="800"/>
      <c r="H97" s="801"/>
      <c r="I97" s="799"/>
      <c r="J97" s="799"/>
      <c r="K97" s="799"/>
      <c r="L97" s="802"/>
      <c r="M97" s="798"/>
      <c r="N97" s="799"/>
      <c r="O97" s="799"/>
      <c r="P97" s="799"/>
      <c r="Q97" s="800"/>
      <c r="R97" s="801"/>
      <c r="S97" s="799"/>
      <c r="T97" s="799"/>
      <c r="U97" s="799"/>
      <c r="V97" s="799"/>
      <c r="W97" s="799"/>
      <c r="X97" s="802"/>
      <c r="Y97" s="517"/>
      <c r="Z97" s="517"/>
      <c r="AA97" s="517"/>
      <c r="AB97" s="517"/>
      <c r="AC97" s="517"/>
      <c r="AD97" s="517"/>
      <c r="AE97" s="517"/>
      <c r="AF97" s="517"/>
      <c r="AG97" s="517"/>
      <c r="AH97" s="517"/>
      <c r="AI97" s="517"/>
      <c r="AJ97" s="517"/>
      <c r="AK97" s="517"/>
      <c r="AL97" s="517"/>
      <c r="AM97" s="517"/>
      <c r="AN97" s="517"/>
      <c r="AO97" s="517"/>
      <c r="AP97" s="517"/>
      <c r="AQ97" s="517"/>
      <c r="AR97" s="517"/>
      <c r="AS97" s="517"/>
      <c r="AT97" s="517"/>
      <c r="AU97" s="517"/>
      <c r="AV97" s="517"/>
      <c r="AW97" s="517"/>
      <c r="AX97" s="517"/>
      <c r="AY97" s="517"/>
      <c r="AZ97" s="208"/>
      <c r="BA97" s="229"/>
      <c r="BB97" s="154"/>
      <c r="BC97" s="308"/>
      <c r="BD97" s="293"/>
      <c r="BE97" s="293"/>
      <c r="BF97" s="293"/>
      <c r="BG97" s="309"/>
      <c r="BH97" s="316"/>
      <c r="BI97" s="293"/>
      <c r="BJ97" s="293"/>
      <c r="BK97" s="293"/>
      <c r="BL97" s="309"/>
      <c r="BM97" s="316"/>
      <c r="BN97" s="293"/>
      <c r="BO97" s="293"/>
      <c r="BP97" s="293"/>
      <c r="BQ97" s="309"/>
      <c r="BR97" s="316"/>
      <c r="BS97" s="293"/>
      <c r="BT97" s="293"/>
      <c r="BU97" s="293"/>
      <c r="BV97" s="293"/>
      <c r="BW97" s="293"/>
      <c r="BX97" s="1385"/>
      <c r="BY97" s="1426"/>
      <c r="BZ97" s="1426"/>
      <c r="CA97" s="1426"/>
      <c r="CB97" s="1426"/>
      <c r="CC97" s="1426"/>
      <c r="CD97" s="1426"/>
      <c r="CE97" s="1426"/>
      <c r="CF97" s="1426"/>
      <c r="CG97" s="1426"/>
      <c r="CH97" s="1426"/>
      <c r="CI97" s="1426"/>
      <c r="CJ97" s="1426"/>
      <c r="CK97" s="1426"/>
      <c r="CL97" s="1426"/>
      <c r="CM97" s="1426"/>
      <c r="CN97" s="1426"/>
      <c r="CO97" s="1426"/>
      <c r="CP97" s="1426"/>
      <c r="CQ97" s="1426"/>
      <c r="CR97" s="1426"/>
      <c r="CS97" s="1426"/>
      <c r="CT97" s="1426"/>
      <c r="CU97" s="1426"/>
      <c r="CV97" s="1426"/>
      <c r="CW97" s="1426"/>
      <c r="CX97" s="1426"/>
      <c r="CY97" s="1426"/>
      <c r="CZ97" s="1426"/>
    </row>
    <row r="98" s="131" customFormat="true" ht="15" customHeight="true" x14ac:dyDescent="0.2">
      <c r="A98" s="929"/>
      <c r="B98" s="710"/>
      <c r="C98" s="798"/>
      <c r="D98" s="799"/>
      <c r="E98" s="799"/>
      <c r="F98" s="799"/>
      <c r="G98" s="800"/>
      <c r="H98" s="801"/>
      <c r="I98" s="799"/>
      <c r="J98" s="799"/>
      <c r="K98" s="799"/>
      <c r="L98" s="802"/>
      <c r="M98" s="798"/>
      <c r="N98" s="799"/>
      <c r="O98" s="799"/>
      <c r="P98" s="799"/>
      <c r="Q98" s="800"/>
      <c r="R98" s="801"/>
      <c r="S98" s="799"/>
      <c r="T98" s="799"/>
      <c r="U98" s="799"/>
      <c r="V98" s="799"/>
      <c r="W98" s="799"/>
      <c r="X98" s="802"/>
      <c r="Y98" s="517"/>
      <c r="Z98" s="517"/>
      <c r="AA98" s="517"/>
      <c r="AB98" s="517"/>
      <c r="AC98" s="517"/>
      <c r="AD98" s="517"/>
      <c r="AE98" s="517"/>
      <c r="AF98" s="517"/>
      <c r="AG98" s="517"/>
      <c r="AH98" s="517"/>
      <c r="AI98" s="517"/>
      <c r="AJ98" s="517"/>
      <c r="AK98" s="517"/>
      <c r="AL98" s="517"/>
      <c r="AM98" s="517"/>
      <c r="AN98" s="517"/>
      <c r="AO98" s="517"/>
      <c r="AP98" s="517"/>
      <c r="AQ98" s="517"/>
      <c r="AR98" s="517"/>
      <c r="AS98" s="517"/>
      <c r="AT98" s="517"/>
      <c r="AU98" s="517"/>
      <c r="AV98" s="517"/>
      <c r="AW98" s="517"/>
      <c r="AX98" s="517"/>
      <c r="AY98" s="517"/>
      <c r="AZ98" s="208"/>
      <c r="BA98" s="229"/>
      <c r="BB98" s="154"/>
      <c r="BC98" s="308"/>
      <c r="BD98" s="293"/>
      <c r="BE98" s="293"/>
      <c r="BF98" s="293"/>
      <c r="BG98" s="309"/>
      <c r="BH98" s="316"/>
      <c r="BI98" s="293"/>
      <c r="BJ98" s="293"/>
      <c r="BK98" s="293"/>
      <c r="BL98" s="309"/>
      <c r="BM98" s="316"/>
      <c r="BN98" s="293"/>
      <c r="BO98" s="293"/>
      <c r="BP98" s="293"/>
      <c r="BQ98" s="309"/>
      <c r="BR98" s="316"/>
      <c r="BS98" s="293"/>
      <c r="BT98" s="293"/>
      <c r="BU98" s="293"/>
      <c r="BV98" s="293"/>
      <c r="BW98" s="293"/>
      <c r="BX98" s="1385"/>
      <c r="BY98" s="1426"/>
      <c r="BZ98" s="1426"/>
      <c r="CA98" s="1426"/>
      <c r="CB98" s="1426"/>
      <c r="CC98" s="1426"/>
      <c r="CD98" s="1426"/>
      <c r="CE98" s="1426"/>
      <c r="CF98" s="1426"/>
      <c r="CG98" s="1426"/>
      <c r="CH98" s="1426"/>
      <c r="CI98" s="1426"/>
      <c r="CJ98" s="1426"/>
      <c r="CK98" s="1426"/>
      <c r="CL98" s="1426"/>
      <c r="CM98" s="1426"/>
      <c r="CN98" s="1426"/>
      <c r="CO98" s="1426"/>
      <c r="CP98" s="1426"/>
      <c r="CQ98" s="1426"/>
      <c r="CR98" s="1426"/>
      <c r="CS98" s="1426"/>
      <c r="CT98" s="1426"/>
      <c r="CU98" s="1426"/>
      <c r="CV98" s="1426"/>
      <c r="CW98" s="1426"/>
      <c r="CX98" s="1426"/>
      <c r="CY98" s="1426"/>
      <c r="CZ98" s="1426"/>
    </row>
    <row r="99" s="131" customFormat="true" ht="15" customHeight="true" x14ac:dyDescent="0.2">
      <c r="A99" s="929"/>
      <c r="B99" s="710"/>
      <c r="C99" s="798"/>
      <c r="D99" s="799"/>
      <c r="E99" s="799"/>
      <c r="F99" s="799"/>
      <c r="G99" s="800"/>
      <c r="H99" s="801"/>
      <c r="I99" s="799"/>
      <c r="J99" s="799"/>
      <c r="K99" s="799"/>
      <c r="L99" s="802"/>
      <c r="M99" s="798"/>
      <c r="N99" s="799"/>
      <c r="O99" s="799"/>
      <c r="P99" s="799"/>
      <c r="Q99" s="800"/>
      <c r="R99" s="801"/>
      <c r="S99" s="799"/>
      <c r="T99" s="799"/>
      <c r="U99" s="799"/>
      <c r="V99" s="799"/>
      <c r="W99" s="799"/>
      <c r="X99" s="802"/>
      <c r="Y99" s="517"/>
      <c r="Z99" s="517"/>
      <c r="AA99" s="517"/>
      <c r="AB99" s="517"/>
      <c r="AC99" s="517"/>
      <c r="AD99" s="517"/>
      <c r="AE99" s="517"/>
      <c r="AF99" s="517"/>
      <c r="AG99" s="517"/>
      <c r="AH99" s="517"/>
      <c r="AI99" s="517"/>
      <c r="AJ99" s="517"/>
      <c r="AK99" s="517"/>
      <c r="AL99" s="517"/>
      <c r="AM99" s="517"/>
      <c r="AN99" s="517"/>
      <c r="AO99" s="517"/>
      <c r="AP99" s="517"/>
      <c r="AQ99" s="517"/>
      <c r="AR99" s="517"/>
      <c r="AS99" s="517"/>
      <c r="AT99" s="517"/>
      <c r="AU99" s="517"/>
      <c r="AV99" s="517"/>
      <c r="AW99" s="517"/>
      <c r="AX99" s="517"/>
      <c r="AY99" s="517"/>
      <c r="AZ99" s="208"/>
      <c r="BA99" s="229"/>
      <c r="BB99" s="154"/>
      <c r="BC99" s="308"/>
      <c r="BD99" s="293"/>
      <c r="BE99" s="293"/>
      <c r="BF99" s="293"/>
      <c r="BG99" s="309"/>
      <c r="BH99" s="316"/>
      <c r="BI99" s="293"/>
      <c r="BJ99" s="293"/>
      <c r="BK99" s="293"/>
      <c r="BL99" s="309"/>
      <c r="BM99" s="316"/>
      <c r="BN99" s="293"/>
      <c r="BO99" s="293"/>
      <c r="BP99" s="293"/>
      <c r="BQ99" s="309"/>
      <c r="BR99" s="316"/>
      <c r="BS99" s="293"/>
      <c r="BT99" s="293"/>
      <c r="BU99" s="293"/>
      <c r="BV99" s="293"/>
      <c r="BW99" s="293"/>
      <c r="BX99" s="1385"/>
      <c r="BY99" s="1426"/>
      <c r="BZ99" s="1426"/>
      <c r="CA99" s="1426"/>
      <c r="CB99" s="1426"/>
      <c r="CC99" s="1426"/>
      <c r="CD99" s="1426"/>
      <c r="CE99" s="1426"/>
      <c r="CF99" s="1426"/>
      <c r="CG99" s="1426"/>
      <c r="CH99" s="1426"/>
      <c r="CI99" s="1426"/>
      <c r="CJ99" s="1426"/>
      <c r="CK99" s="1426"/>
      <c r="CL99" s="1426"/>
      <c r="CM99" s="1426"/>
      <c r="CN99" s="1426"/>
      <c r="CO99" s="1426"/>
      <c r="CP99" s="1426"/>
      <c r="CQ99" s="1426"/>
      <c r="CR99" s="1426"/>
      <c r="CS99" s="1426"/>
      <c r="CT99" s="1426"/>
      <c r="CU99" s="1426"/>
      <c r="CV99" s="1426"/>
      <c r="CW99" s="1426"/>
      <c r="CX99" s="1426"/>
      <c r="CY99" s="1426"/>
      <c r="CZ99" s="1426"/>
    </row>
    <row r="100" s="131" customFormat="true" ht="15" customHeight="true" x14ac:dyDescent="0.2">
      <c r="A100" s="929"/>
      <c r="B100" s="710"/>
      <c r="C100" s="798"/>
      <c r="D100" s="799"/>
      <c r="E100" s="799"/>
      <c r="F100" s="799"/>
      <c r="G100" s="800"/>
      <c r="H100" s="801"/>
      <c r="I100" s="799"/>
      <c r="J100" s="799"/>
      <c r="K100" s="799"/>
      <c r="L100" s="802"/>
      <c r="M100" s="798"/>
      <c r="N100" s="799"/>
      <c r="O100" s="799"/>
      <c r="P100" s="799"/>
      <c r="Q100" s="800"/>
      <c r="R100" s="801"/>
      <c r="S100" s="799"/>
      <c r="T100" s="799"/>
      <c r="U100" s="799"/>
      <c r="V100" s="799"/>
      <c r="W100" s="799"/>
      <c r="X100" s="802"/>
      <c r="Y100" s="517"/>
      <c r="Z100" s="517"/>
      <c r="AA100" s="517"/>
      <c r="AB100" s="517"/>
      <c r="AC100" s="517"/>
      <c r="AD100" s="517"/>
      <c r="AE100" s="517"/>
      <c r="AF100" s="517"/>
      <c r="AG100" s="517"/>
      <c r="AH100" s="517"/>
      <c r="AI100" s="517"/>
      <c r="AJ100" s="517"/>
      <c r="AK100" s="517"/>
      <c r="AL100" s="517"/>
      <c r="AM100" s="517"/>
      <c r="AN100" s="517"/>
      <c r="AO100" s="517"/>
      <c r="AP100" s="517"/>
      <c r="AQ100" s="517"/>
      <c r="AR100" s="517"/>
      <c r="AS100" s="517"/>
      <c r="AT100" s="517"/>
      <c r="AU100" s="517"/>
      <c r="AV100" s="517"/>
      <c r="AW100" s="517"/>
      <c r="AX100" s="517"/>
      <c r="AY100" s="517"/>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293"/>
      <c r="BU100" s="293"/>
      <c r="BV100" s="293"/>
      <c r="BW100" s="293"/>
      <c r="BX100" s="1385"/>
      <c r="BY100" s="1426"/>
      <c r="BZ100" s="1426"/>
      <c r="CA100" s="1426"/>
      <c r="CB100" s="1426"/>
      <c r="CC100" s="1426"/>
      <c r="CD100" s="1426"/>
      <c r="CE100" s="1426"/>
      <c r="CF100" s="1426"/>
      <c r="CG100" s="1426"/>
      <c r="CH100" s="1426"/>
      <c r="CI100" s="1426"/>
      <c r="CJ100" s="1426"/>
      <c r="CK100" s="1426"/>
      <c r="CL100" s="1426"/>
      <c r="CM100" s="1426"/>
      <c r="CN100" s="1426"/>
      <c r="CO100" s="1426"/>
      <c r="CP100" s="1426"/>
      <c r="CQ100" s="1426"/>
      <c r="CR100" s="1426"/>
      <c r="CS100" s="1426"/>
      <c r="CT100" s="1426"/>
      <c r="CU100" s="1426"/>
      <c r="CV100" s="1426"/>
      <c r="CW100" s="1426"/>
      <c r="CX100" s="1426"/>
      <c r="CY100" s="1426"/>
      <c r="CZ100" s="1426"/>
    </row>
    <row r="101" s="131" customFormat="true" ht="15" customHeight="true" x14ac:dyDescent="0.2">
      <c r="A101" s="684"/>
      <c r="B101" s="710"/>
      <c r="C101" s="798"/>
      <c r="D101" s="799"/>
      <c r="E101" s="799"/>
      <c r="F101" s="799"/>
      <c r="G101" s="800"/>
      <c r="H101" s="801"/>
      <c r="I101" s="799"/>
      <c r="J101" s="799"/>
      <c r="K101" s="799"/>
      <c r="L101" s="802"/>
      <c r="M101" s="798"/>
      <c r="N101" s="799"/>
      <c r="O101" s="799"/>
      <c r="P101" s="799"/>
      <c r="Q101" s="800"/>
      <c r="R101" s="801"/>
      <c r="S101" s="799"/>
      <c r="T101" s="799"/>
      <c r="U101" s="799"/>
      <c r="V101" s="799"/>
      <c r="W101" s="799"/>
      <c r="X101" s="802"/>
      <c r="Y101" s="517"/>
      <c r="Z101" s="517"/>
      <c r="AA101" s="517"/>
      <c r="AB101" s="517"/>
      <c r="AC101" s="517"/>
      <c r="AD101" s="517"/>
      <c r="AE101" s="517"/>
      <c r="AF101" s="517"/>
      <c r="AG101" s="517"/>
      <c r="AH101" s="517"/>
      <c r="AI101" s="517"/>
      <c r="AJ101" s="517"/>
      <c r="AK101" s="517"/>
      <c r="AL101" s="517"/>
      <c r="AM101" s="517"/>
      <c r="AN101" s="517"/>
      <c r="AO101" s="517"/>
      <c r="AP101" s="517"/>
      <c r="AQ101" s="517"/>
      <c r="AR101" s="517"/>
      <c r="AS101" s="517"/>
      <c r="AT101" s="517"/>
      <c r="AU101" s="517"/>
      <c r="AV101" s="517"/>
      <c r="AW101" s="517"/>
      <c r="AX101" s="517"/>
      <c r="AY101" s="517"/>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293"/>
      <c r="BU101" s="293"/>
      <c r="BV101" s="293"/>
      <c r="BW101" s="293"/>
      <c r="BX101" s="1385"/>
      <c r="BY101" s="1426"/>
      <c r="BZ101" s="1426"/>
      <c r="CA101" s="1426"/>
      <c r="CB101" s="1426"/>
      <c r="CC101" s="1426"/>
      <c r="CD101" s="1426"/>
      <c r="CE101" s="1426"/>
      <c r="CF101" s="1426"/>
      <c r="CG101" s="1426"/>
      <c r="CH101" s="1426"/>
      <c r="CI101" s="1426"/>
      <c r="CJ101" s="1426"/>
      <c r="CK101" s="1426"/>
      <c r="CL101" s="1426"/>
      <c r="CM101" s="1426"/>
      <c r="CN101" s="1426"/>
      <c r="CO101" s="1426"/>
      <c r="CP101" s="1426"/>
      <c r="CQ101" s="1426"/>
      <c r="CR101" s="1426"/>
      <c r="CS101" s="1426"/>
      <c r="CT101" s="1426"/>
      <c r="CU101" s="1426"/>
      <c r="CV101" s="1426"/>
      <c r="CW101" s="1426"/>
      <c r="CX101" s="1426"/>
      <c r="CY101" s="1426"/>
      <c r="CZ101" s="1426"/>
    </row>
    <row r="102" s="131" customFormat="true" ht="15" customHeight="true" x14ac:dyDescent="0.2">
      <c r="A102" s="929"/>
      <c r="B102" s="710"/>
      <c r="C102" s="798"/>
      <c r="D102" s="799"/>
      <c r="E102" s="799"/>
      <c r="F102" s="799"/>
      <c r="G102" s="800"/>
      <c r="H102" s="801"/>
      <c r="I102" s="799"/>
      <c r="J102" s="799"/>
      <c r="K102" s="799"/>
      <c r="L102" s="802"/>
      <c r="M102" s="798"/>
      <c r="N102" s="799"/>
      <c r="O102" s="799"/>
      <c r="P102" s="799"/>
      <c r="Q102" s="800"/>
      <c r="R102" s="801"/>
      <c r="S102" s="799"/>
      <c r="T102" s="799"/>
      <c r="U102" s="799"/>
      <c r="V102" s="799"/>
      <c r="W102" s="799"/>
      <c r="X102" s="802"/>
      <c r="Y102" s="517"/>
      <c r="Z102" s="517"/>
      <c r="AA102" s="517"/>
      <c r="AB102" s="517"/>
      <c r="AC102" s="517"/>
      <c r="AD102" s="517"/>
      <c r="AE102" s="517"/>
      <c r="AF102" s="517"/>
      <c r="AG102" s="517"/>
      <c r="AH102" s="517"/>
      <c r="AI102" s="517"/>
      <c r="AJ102" s="517"/>
      <c r="AK102" s="517"/>
      <c r="AL102" s="517"/>
      <c r="AM102" s="517"/>
      <c r="AN102" s="517"/>
      <c r="AO102" s="517"/>
      <c r="AP102" s="517"/>
      <c r="AQ102" s="517"/>
      <c r="AR102" s="517"/>
      <c r="AS102" s="517"/>
      <c r="AT102" s="517"/>
      <c r="AU102" s="517"/>
      <c r="AV102" s="517"/>
      <c r="AW102" s="517"/>
      <c r="AX102" s="517"/>
      <c r="AY102" s="517"/>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293"/>
      <c r="BU102" s="293"/>
      <c r="BV102" s="293"/>
      <c r="BW102" s="293"/>
      <c r="BX102" s="1385"/>
      <c r="BY102" s="1426"/>
      <c r="BZ102" s="1426"/>
      <c r="CA102" s="1426"/>
      <c r="CB102" s="1426"/>
      <c r="CC102" s="1426"/>
      <c r="CD102" s="1426"/>
      <c r="CE102" s="1426"/>
      <c r="CF102" s="1426"/>
      <c r="CG102" s="1426"/>
      <c r="CH102" s="1426"/>
      <c r="CI102" s="1426"/>
      <c r="CJ102" s="1426"/>
      <c r="CK102" s="1426"/>
      <c r="CL102" s="1426"/>
      <c r="CM102" s="1426"/>
      <c r="CN102" s="1426"/>
      <c r="CO102" s="1426"/>
      <c r="CP102" s="1426"/>
      <c r="CQ102" s="1426"/>
      <c r="CR102" s="1426"/>
      <c r="CS102" s="1426"/>
      <c r="CT102" s="1426"/>
      <c r="CU102" s="1426"/>
      <c r="CV102" s="1426"/>
      <c r="CW102" s="1426"/>
      <c r="CX102" s="1426"/>
      <c r="CY102" s="1426"/>
      <c r="CZ102" s="1426"/>
    </row>
    <row r="103" s="131" customFormat="true" ht="15" customHeight="true" x14ac:dyDescent="0.2">
      <c r="A103" s="929"/>
      <c r="B103" s="710"/>
      <c r="C103" s="798"/>
      <c r="D103" s="799"/>
      <c r="E103" s="799"/>
      <c r="F103" s="799"/>
      <c r="G103" s="800"/>
      <c r="H103" s="801"/>
      <c r="I103" s="799"/>
      <c r="J103" s="799"/>
      <c r="K103" s="799"/>
      <c r="L103" s="802"/>
      <c r="M103" s="798"/>
      <c r="N103" s="799"/>
      <c r="O103" s="799"/>
      <c r="P103" s="799"/>
      <c r="Q103" s="800"/>
      <c r="R103" s="801"/>
      <c r="S103" s="799"/>
      <c r="T103" s="799"/>
      <c r="U103" s="799"/>
      <c r="V103" s="799"/>
      <c r="W103" s="799"/>
      <c r="X103" s="802"/>
      <c r="Y103" s="517"/>
      <c r="Z103" s="517"/>
      <c r="AA103" s="517"/>
      <c r="AB103" s="517"/>
      <c r="AC103" s="517"/>
      <c r="AD103" s="517"/>
      <c r="AE103" s="517"/>
      <c r="AF103" s="517"/>
      <c r="AG103" s="517"/>
      <c r="AH103" s="517"/>
      <c r="AI103" s="517"/>
      <c r="AJ103" s="517"/>
      <c r="AK103" s="517"/>
      <c r="AL103" s="517"/>
      <c r="AM103" s="517"/>
      <c r="AN103" s="517"/>
      <c r="AO103" s="517"/>
      <c r="AP103" s="517"/>
      <c r="AQ103" s="517"/>
      <c r="AR103" s="517"/>
      <c r="AS103" s="517"/>
      <c r="AT103" s="517"/>
      <c r="AU103" s="517"/>
      <c r="AV103" s="517"/>
      <c r="AW103" s="517"/>
      <c r="AX103" s="517"/>
      <c r="AY103" s="517"/>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293"/>
      <c r="BU103" s="293"/>
      <c r="BV103" s="293"/>
      <c r="BW103" s="293"/>
      <c r="BX103" s="1385"/>
      <c r="BY103" s="1426"/>
      <c r="BZ103" s="1426"/>
      <c r="CA103" s="1426"/>
      <c r="CB103" s="1426"/>
      <c r="CC103" s="1426"/>
      <c r="CD103" s="1426"/>
      <c r="CE103" s="1426"/>
      <c r="CF103" s="1426"/>
      <c r="CG103" s="1426"/>
      <c r="CH103" s="1426"/>
      <c r="CI103" s="1426"/>
      <c r="CJ103" s="1426"/>
      <c r="CK103" s="1426"/>
      <c r="CL103" s="1426"/>
      <c r="CM103" s="1426"/>
      <c r="CN103" s="1426"/>
      <c r="CO103" s="1426"/>
      <c r="CP103" s="1426"/>
      <c r="CQ103" s="1426"/>
      <c r="CR103" s="1426"/>
      <c r="CS103" s="1426"/>
      <c r="CT103" s="1426"/>
      <c r="CU103" s="1426"/>
      <c r="CV103" s="1426"/>
      <c r="CW103" s="1426"/>
      <c r="CX103" s="1426"/>
      <c r="CY103" s="1426"/>
      <c r="CZ103" s="1426"/>
    </row>
    <row r="104" s="131" customFormat="true" ht="15" customHeight="true" x14ac:dyDescent="0.2">
      <c r="A104" s="929"/>
      <c r="B104" s="710"/>
      <c r="C104" s="798"/>
      <c r="D104" s="799"/>
      <c r="E104" s="799"/>
      <c r="F104" s="799"/>
      <c r="G104" s="800"/>
      <c r="H104" s="801"/>
      <c r="I104" s="799"/>
      <c r="J104" s="799"/>
      <c r="K104" s="799"/>
      <c r="L104" s="802"/>
      <c r="M104" s="798"/>
      <c r="N104" s="799"/>
      <c r="O104" s="799"/>
      <c r="P104" s="799"/>
      <c r="Q104" s="800"/>
      <c r="R104" s="801"/>
      <c r="S104" s="799"/>
      <c r="T104" s="799"/>
      <c r="U104" s="799"/>
      <c r="V104" s="799"/>
      <c r="W104" s="799"/>
      <c r="X104" s="802"/>
      <c r="Y104" s="517"/>
      <c r="Z104" s="517"/>
      <c r="AA104" s="517"/>
      <c r="AB104" s="517"/>
      <c r="AC104" s="517"/>
      <c r="AD104" s="517"/>
      <c r="AE104" s="517"/>
      <c r="AF104" s="517"/>
      <c r="AG104" s="517"/>
      <c r="AH104" s="517"/>
      <c r="AI104" s="517"/>
      <c r="AJ104" s="517"/>
      <c r="AK104" s="517"/>
      <c r="AL104" s="517"/>
      <c r="AM104" s="517"/>
      <c r="AN104" s="517"/>
      <c r="AO104" s="517"/>
      <c r="AP104" s="517"/>
      <c r="AQ104" s="517"/>
      <c r="AR104" s="517"/>
      <c r="AS104" s="517"/>
      <c r="AT104" s="517"/>
      <c r="AU104" s="517"/>
      <c r="AV104" s="517"/>
      <c r="AW104" s="517"/>
      <c r="AX104" s="517"/>
      <c r="AY104" s="517"/>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293"/>
      <c r="BU104" s="293"/>
      <c r="BV104" s="293"/>
      <c r="BW104" s="293"/>
      <c r="BX104" s="1385"/>
      <c r="BY104" s="1426"/>
      <c r="BZ104" s="1426"/>
      <c r="CA104" s="1426"/>
      <c r="CB104" s="1426"/>
      <c r="CC104" s="1426"/>
      <c r="CD104" s="1426"/>
      <c r="CE104" s="1426"/>
      <c r="CF104" s="1426"/>
      <c r="CG104" s="1426"/>
      <c r="CH104" s="1426"/>
      <c r="CI104" s="1426"/>
      <c r="CJ104" s="1426"/>
      <c r="CK104" s="1426"/>
      <c r="CL104" s="1426"/>
      <c r="CM104" s="1426"/>
      <c r="CN104" s="1426"/>
      <c r="CO104" s="1426"/>
      <c r="CP104" s="1426"/>
      <c r="CQ104" s="1426"/>
      <c r="CR104" s="1426"/>
      <c r="CS104" s="1426"/>
      <c r="CT104" s="1426"/>
      <c r="CU104" s="1426"/>
      <c r="CV104" s="1426"/>
      <c r="CW104" s="1426"/>
      <c r="CX104" s="1426"/>
      <c r="CY104" s="1426"/>
      <c r="CZ104" s="1426"/>
    </row>
    <row r="105" s="131" customFormat="true" ht="15" customHeight="true" x14ac:dyDescent="0.2">
      <c r="A105" s="704"/>
      <c r="B105" s="711"/>
      <c r="C105" s="803"/>
      <c r="D105" s="804"/>
      <c r="E105" s="804"/>
      <c r="F105" s="804"/>
      <c r="G105" s="805"/>
      <c r="H105" s="806"/>
      <c r="I105" s="804"/>
      <c r="J105" s="804"/>
      <c r="K105" s="804"/>
      <c r="L105" s="807"/>
      <c r="M105" s="803"/>
      <c r="N105" s="804"/>
      <c r="O105" s="804"/>
      <c r="P105" s="804"/>
      <c r="Q105" s="805"/>
      <c r="R105" s="806"/>
      <c r="S105" s="804"/>
      <c r="T105" s="804"/>
      <c r="U105" s="804"/>
      <c r="V105" s="804"/>
      <c r="W105" s="804"/>
      <c r="X105" s="807"/>
      <c r="Y105" s="517"/>
      <c r="Z105" s="517"/>
      <c r="AA105" s="517"/>
      <c r="AB105" s="517"/>
      <c r="AC105" s="517"/>
      <c r="AD105" s="517"/>
      <c r="AE105" s="517"/>
      <c r="AF105" s="517"/>
      <c r="AG105" s="517"/>
      <c r="AH105" s="517"/>
      <c r="AI105" s="517"/>
      <c r="AJ105" s="517"/>
      <c r="AK105" s="517"/>
      <c r="AL105" s="517"/>
      <c r="AM105" s="517"/>
      <c r="AN105" s="517"/>
      <c r="AO105" s="517"/>
      <c r="AP105" s="517"/>
      <c r="AQ105" s="517"/>
      <c r="AR105" s="517"/>
      <c r="AS105" s="517"/>
      <c r="AT105" s="517"/>
      <c r="AU105" s="517"/>
      <c r="AV105" s="517"/>
      <c r="AW105" s="517"/>
      <c r="AX105" s="517"/>
      <c r="AY105" s="517"/>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311"/>
      <c r="BU105" s="311"/>
      <c r="BV105" s="311"/>
      <c r="BW105" s="311"/>
      <c r="BX105" s="1386"/>
      <c r="BY105" s="1426"/>
      <c r="BZ105" s="1426"/>
      <c r="CA105" s="1426"/>
      <c r="CB105" s="1426"/>
      <c r="CC105" s="1426"/>
      <c r="CD105" s="1426"/>
      <c r="CE105" s="1426"/>
      <c r="CF105" s="1426"/>
      <c r="CG105" s="1426"/>
      <c r="CH105" s="1426"/>
      <c r="CI105" s="1426"/>
      <c r="CJ105" s="1426"/>
      <c r="CK105" s="1426"/>
      <c r="CL105" s="1426"/>
      <c r="CM105" s="1426"/>
      <c r="CN105" s="1426"/>
      <c r="CO105" s="1426"/>
      <c r="CP105" s="1426"/>
      <c r="CQ105" s="1426"/>
      <c r="CR105" s="1426"/>
      <c r="CS105" s="1426"/>
      <c r="CT105" s="1426"/>
      <c r="CU105" s="1426"/>
      <c r="CV105" s="1426"/>
      <c r="CW105" s="1426"/>
      <c r="CX105" s="1426"/>
      <c r="CY105" s="1426"/>
      <c r="CZ105" s="1426"/>
    </row>
    <row r="106" s="131" customFormat="true" ht="250.15" customHeight="true" x14ac:dyDescent="0.2">
      <c r="A106" s="370"/>
      <c r="B106" s="539"/>
      <c r="C106" s="540"/>
      <c r="D106" s="540"/>
      <c r="E106" s="540"/>
      <c r="F106" s="540"/>
      <c r="G106" s="540"/>
      <c r="H106" s="540"/>
      <c r="I106" s="540"/>
      <c r="J106" s="540"/>
      <c r="K106" s="540"/>
      <c r="L106" s="540"/>
      <c r="M106" s="540"/>
      <c r="N106" s="540"/>
      <c r="O106" s="540"/>
      <c r="P106" s="540"/>
      <c r="Q106" s="540"/>
      <c r="R106" s="540"/>
      <c r="S106" s="540"/>
      <c r="T106" s="540"/>
      <c r="U106" s="540"/>
      <c r="V106" s="540"/>
      <c r="W106" s="540"/>
      <c r="X106" s="540"/>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1"/>
      <c r="BW106" s="291"/>
      <c r="BX106" s="290"/>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0"/>
      <c r="B107" s="112"/>
      <c r="C107" s="270"/>
      <c r="D107" s="270"/>
      <c r="E107" s="270"/>
      <c r="F107" s="270"/>
      <c r="G107" s="270"/>
      <c r="H107" s="270"/>
      <c r="I107" s="270"/>
      <c r="J107" s="270"/>
      <c r="K107" s="270"/>
      <c r="L107" s="270"/>
      <c r="M107" s="270"/>
      <c r="N107" s="270"/>
      <c r="O107" s="270"/>
      <c r="P107" s="270"/>
      <c r="Q107" s="270"/>
      <c r="R107" s="270"/>
      <c r="S107" s="270"/>
      <c r="T107" s="270"/>
      <c r="U107" s="270"/>
      <c r="V107" s="270"/>
      <c r="W107" s="270"/>
      <c r="X107" s="270"/>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1618" t="str">
        <f>A1026</f>
        <v>Belarus</v>
      </c>
      <c r="B108" s="1619"/>
      <c r="C108" s="113"/>
      <c r="D108" s="113"/>
      <c r="E108" s="113"/>
      <c r="F108" s="113"/>
      <c r="G108" s="113"/>
      <c r="H108" s="113"/>
      <c r="I108" s="113"/>
      <c r="J108" s="113"/>
      <c r="K108" s="113"/>
      <c r="L108" s="113"/>
      <c r="M108" s="113"/>
      <c r="N108" s="113"/>
      <c r="O108" s="113"/>
      <c r="P108" s="113"/>
      <c r="Q108" s="113"/>
      <c r="R108" s="113"/>
      <c r="S108" s="113"/>
      <c r="T108" s="113"/>
      <c r="U108" s="11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2005</v>
      </c>
      <c r="B109" s="139"/>
      <c r="C109" s="113"/>
      <c r="D109" s="113"/>
      <c r="E109" s="113"/>
      <c r="F109" s="113"/>
      <c r="G109" s="113"/>
      <c r="H109" s="113"/>
      <c r="I109" s="113"/>
      <c r="J109" s="113"/>
      <c r="K109" s="113"/>
      <c r="L109" s="113"/>
      <c r="M109" s="113"/>
      <c r="N109" s="113"/>
      <c r="O109" s="113"/>
      <c r="P109" s="113"/>
      <c r="Q109" s="113"/>
      <c r="R109" s="113"/>
      <c r="S109" s="113"/>
      <c r="T109" s="113"/>
      <c r="U109" s="11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65" t="s">
        <v>97</v>
      </c>
      <c r="B112" s="214"/>
      <c r="C112" s="113"/>
      <c r="D112" s="113"/>
      <c r="E112" s="113"/>
      <c r="F112" s="113"/>
      <c r="G112" s="113"/>
      <c r="H112" s="113"/>
      <c r="I112" s="113"/>
      <c r="J112" s="113"/>
      <c r="K112" s="113"/>
      <c r="L112" s="113"/>
      <c r="M112" s="113"/>
      <c r="N112" s="113"/>
      <c r="O112" s="113"/>
      <c r="P112" s="113"/>
      <c r="Q112" s="113"/>
      <c r="R112" s="113"/>
      <c r="S112" s="113"/>
      <c r="T112" s="113"/>
      <c r="U112" s="11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MICS05</v>
      </c>
      <c r="C115" s="113"/>
      <c r="D115" s="113"/>
      <c r="E115" s="113"/>
      <c r="F115" s="113"/>
      <c r="G115" s="113"/>
      <c r="H115" s="113"/>
      <c r="I115" s="113"/>
      <c r="J115" s="113"/>
      <c r="K115" s="113"/>
      <c r="L115" s="113"/>
      <c r="M115" s="113"/>
      <c r="N115" s="113"/>
      <c r="O115" s="113"/>
      <c r="P115" s="113"/>
      <c r="Q115" s="113"/>
      <c r="R115" s="113"/>
      <c r="S115" s="113"/>
      <c r="T115" s="113"/>
      <c r="U115" s="11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533" t="str">
        <f>B1030</f>
        <v/>
      </c>
      <c r="B116" s="534"/>
      <c r="C116" s="113"/>
      <c r="D116" s="113"/>
      <c r="E116" s="113"/>
      <c r="F116" s="113"/>
      <c r="G116" s="113"/>
      <c r="H116" s="113"/>
      <c r="I116" s="113"/>
      <c r="J116" s="113"/>
      <c r="K116" s="113"/>
      <c r="L116" s="113"/>
      <c r="M116" s="113"/>
      <c r="N116" s="113"/>
      <c r="O116" s="113"/>
      <c r="P116" s="113"/>
      <c r="Q116" s="113"/>
      <c r="R116" s="113"/>
      <c r="S116" s="113"/>
      <c r="T116" s="113"/>
      <c r="U116" s="11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533" t="str">
        <f>B1029</f>
        <v/>
      </c>
      <c r="B117" s="535"/>
      <c r="C117" s="113"/>
      <c r="D117" s="113"/>
      <c r="E117" s="113"/>
      <c r="F117" s="113"/>
      <c r="G117" s="113"/>
      <c r="H117" s="113"/>
      <c r="I117" s="113"/>
      <c r="J117" s="113"/>
      <c r="K117" s="113"/>
      <c r="L117" s="113"/>
      <c r="M117" s="113"/>
      <c r="N117" s="113"/>
      <c r="O117" s="113"/>
      <c r="P117" s="113"/>
      <c r="Q117" s="113"/>
      <c r="R117" s="113"/>
      <c r="S117" s="113"/>
      <c r="T117" s="113"/>
      <c r="U117" s="11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536"/>
      <c r="B118" s="534"/>
      <c r="C118" s="113"/>
      <c r="D118" s="113"/>
      <c r="E118" s="113"/>
      <c r="F118" s="113"/>
      <c r="G118" s="113"/>
      <c r="H118" s="113"/>
      <c r="I118" s="113"/>
      <c r="J118" s="113"/>
      <c r="K118" s="113"/>
      <c r="L118" s="113"/>
      <c r="M118" s="113"/>
      <c r="N118" s="113"/>
      <c r="O118" s="113"/>
      <c r="P118" s="113"/>
      <c r="Q118" s="113"/>
      <c r="R118" s="113"/>
      <c r="S118" s="113"/>
      <c r="T118" s="113"/>
      <c r="U118" s="11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537"/>
      <c r="B119" s="538"/>
      <c r="C119" s="113"/>
      <c r="D119" s="113"/>
      <c r="E119" s="113"/>
      <c r="F119" s="113"/>
      <c r="G119" s="113"/>
      <c r="H119" s="113"/>
      <c r="I119" s="113"/>
      <c r="J119" s="113"/>
      <c r="K119" s="113"/>
      <c r="L119" s="113"/>
      <c r="M119" s="113"/>
      <c r="N119" s="113"/>
      <c r="O119" s="113"/>
      <c r="P119" s="113"/>
      <c r="Q119" s="113"/>
      <c r="R119" s="113"/>
      <c r="S119" s="113"/>
      <c r="T119" s="113"/>
      <c r="U119" s="11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369" customFormat="true" ht="15" customHeight="true" x14ac:dyDescent="0.2">
      <c r="A120" s="116" t="s">
        <v>98</v>
      </c>
      <c r="B120" s="199"/>
      <c r="C120" s="1686" t="s">
        <v>114</v>
      </c>
      <c r="D120" s="1687"/>
      <c r="E120" s="1687"/>
      <c r="F120" s="1687"/>
      <c r="G120" s="1688"/>
      <c r="H120" s="1689" t="s">
        <v>38</v>
      </c>
      <c r="I120" s="1690"/>
      <c r="J120" s="1690"/>
      <c r="K120" s="1690"/>
      <c r="L120" s="1691"/>
      <c r="M120" s="1677" t="s">
        <v>37</v>
      </c>
      <c r="N120" s="1678"/>
      <c r="O120" s="1678"/>
      <c r="P120" s="1678"/>
      <c r="Q120" s="1679"/>
      <c r="R120" s="1296" t="s">
        <v>137</v>
      </c>
      <c r="S120" s="1326"/>
      <c r="T120" s="1326"/>
      <c r="U120" s="1326"/>
      <c r="V120" s="1326"/>
      <c r="W120" s="1326"/>
      <c r="X120" s="1327"/>
      <c r="Y120" s="517"/>
      <c r="Z120" s="517"/>
      <c r="AA120" s="517"/>
      <c r="AB120" s="517"/>
      <c r="AC120" s="517"/>
      <c r="AD120" s="517"/>
      <c r="AE120" s="517"/>
      <c r="AF120" s="517"/>
      <c r="AG120" s="517"/>
      <c r="AH120" s="517"/>
      <c r="AI120" s="517"/>
      <c r="AJ120" s="517"/>
      <c r="AK120" s="517"/>
      <c r="AL120" s="517"/>
      <c r="AM120" s="517"/>
      <c r="AN120" s="517"/>
      <c r="AO120" s="517"/>
      <c r="AP120" s="517"/>
      <c r="AQ120" s="517"/>
      <c r="AR120" s="517"/>
      <c r="AS120" s="517"/>
      <c r="AT120" s="517"/>
      <c r="AU120" s="517"/>
      <c r="AV120" s="517"/>
      <c r="AW120" s="517"/>
      <c r="AX120" s="517"/>
      <c r="AY120" s="517"/>
      <c r="AZ120" s="208"/>
      <c r="BA120" s="209" t="s">
        <v>128</v>
      </c>
      <c r="BB120" s="116" t="s">
        <v>98</v>
      </c>
      <c r="BC120" s="1732" t="s">
        <v>114</v>
      </c>
      <c r="BD120" s="1733"/>
      <c r="BE120" s="1733"/>
      <c r="BF120" s="1733"/>
      <c r="BG120" s="1734"/>
      <c r="BH120" s="1735" t="s">
        <v>38</v>
      </c>
      <c r="BI120" s="1733"/>
      <c r="BJ120" s="1733"/>
      <c r="BK120" s="1733"/>
      <c r="BL120" s="1734"/>
      <c r="BM120" s="1735" t="s">
        <v>37</v>
      </c>
      <c r="BN120" s="1733"/>
      <c r="BO120" s="1733"/>
      <c r="BP120" s="1733"/>
      <c r="BQ120" s="1736"/>
      <c r="BR120" s="1310" t="s">
        <v>137</v>
      </c>
      <c r="BS120" s="1311"/>
      <c r="BT120" s="1311"/>
      <c r="BU120" s="1311"/>
      <c r="BV120" s="1311"/>
      <c r="BW120" s="1311"/>
      <c r="BX120" s="1311"/>
      <c r="BY120" s="1427"/>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369" customFormat="true" ht="12.75" x14ac:dyDescent="0.2">
      <c r="A121" s="179" t="s">
        <v>87</v>
      </c>
      <c r="B121" s="237"/>
      <c r="C121" s="271" t="s">
        <v>0</v>
      </c>
      <c r="D121" s="272" t="s">
        <v>1</v>
      </c>
      <c r="E121" s="272" t="s">
        <v>2</v>
      </c>
      <c r="F121" s="272" t="s">
        <v>3</v>
      </c>
      <c r="G121" s="273" t="s">
        <v>4</v>
      </c>
      <c r="H121" s="653" t="s">
        <v>0</v>
      </c>
      <c r="I121" s="594" t="s">
        <v>1</v>
      </c>
      <c r="J121" s="594" t="s">
        <v>2</v>
      </c>
      <c r="K121" s="594" t="s">
        <v>3</v>
      </c>
      <c r="L121" s="595" t="s">
        <v>4</v>
      </c>
      <c r="M121" s="638" t="s">
        <v>0</v>
      </c>
      <c r="N121" s="594" t="s">
        <v>1</v>
      </c>
      <c r="O121" s="594" t="s">
        <v>2</v>
      </c>
      <c r="P121" s="594" t="s">
        <v>3</v>
      </c>
      <c r="Q121" s="673" t="s">
        <v>4</v>
      </c>
      <c r="R121" s="653" t="s">
        <v>146</v>
      </c>
      <c r="S121" s="594" t="s">
        <v>147</v>
      </c>
      <c r="T121" s="594" t="s">
        <v>148</v>
      </c>
      <c r="U121" s="594" t="s">
        <v>149</v>
      </c>
      <c r="V121" s="594" t="s">
        <v>150</v>
      </c>
      <c r="W121" s="594" t="s">
        <v>151</v>
      </c>
      <c r="X121" s="596" t="s">
        <v>152</v>
      </c>
      <c r="Y121" s="517"/>
      <c r="Z121" s="517"/>
      <c r="AA121" s="517"/>
      <c r="AB121" s="517"/>
      <c r="AC121" s="517"/>
      <c r="AD121" s="517"/>
      <c r="AE121" s="517"/>
      <c r="AF121" s="517"/>
      <c r="AG121" s="517"/>
      <c r="AH121" s="517"/>
      <c r="AI121" s="517"/>
      <c r="AJ121" s="517"/>
      <c r="AK121" s="517"/>
      <c r="AL121" s="517"/>
      <c r="AM121" s="517"/>
      <c r="AN121" s="517"/>
      <c r="AO121" s="517"/>
      <c r="AP121" s="517"/>
      <c r="AQ121" s="517"/>
      <c r="AR121" s="517"/>
      <c r="AS121" s="517"/>
      <c r="AT121" s="517"/>
      <c r="AU121" s="517"/>
      <c r="AV121" s="517"/>
      <c r="AW121" s="517"/>
      <c r="AX121" s="517"/>
      <c r="AY121" s="517"/>
      <c r="AZ121" s="208"/>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146</v>
      </c>
      <c r="BS121" s="169" t="s">
        <v>147</v>
      </c>
      <c r="BT121" s="169" t="s">
        <v>148</v>
      </c>
      <c r="BU121" s="169" t="s">
        <v>149</v>
      </c>
      <c r="BV121" s="169" t="s">
        <v>150</v>
      </c>
      <c r="BW121" s="169" t="s">
        <v>151</v>
      </c>
      <c r="BX121" s="1387" t="s">
        <v>152</v>
      </c>
      <c r="BY121" s="1428"/>
      <c r="BZ121" s="1428"/>
      <c r="CA121" s="1428"/>
      <c r="CB121" s="1428"/>
      <c r="CC121" s="1428"/>
      <c r="CD121" s="1428"/>
      <c r="CE121" s="1428"/>
      <c r="CF121" s="1428"/>
      <c r="CG121" s="1428"/>
      <c r="CH121" s="1428"/>
      <c r="CI121" s="1428"/>
      <c r="CJ121" s="1428"/>
      <c r="CK121" s="1428"/>
      <c r="CL121" s="1428"/>
      <c r="CM121" s="1428"/>
      <c r="CN121" s="1428"/>
      <c r="CO121" s="1428"/>
      <c r="CP121" s="1428"/>
      <c r="CQ121" s="1428"/>
      <c r="CR121" s="1428"/>
      <c r="CS121" s="1428"/>
      <c r="CT121" s="1428"/>
      <c r="CU121" s="1428"/>
      <c r="CV121" s="1428"/>
      <c r="CW121" s="1428"/>
      <c r="CX121" s="1428"/>
      <c r="CY121" s="1428"/>
      <c r="CZ121" s="1428"/>
    </row>
    <row r="122" s="369" customFormat="true" ht="15" customHeight="true" x14ac:dyDescent="0.2">
      <c r="A122" s="1680" t="s">
        <v>18</v>
      </c>
      <c r="B122" s="939" t="s">
        <v>14</v>
      </c>
      <c r="C122" s="810">
        <v>98.239861359486994</v>
      </c>
      <c r="D122" s="811">
        <v>98.651259593054718</v>
      </c>
      <c r="E122" s="811">
        <v>99.801825638817519</v>
      </c>
      <c r="F122" s="811">
        <v>100</v>
      </c>
      <c r="G122" s="812">
        <v>100</v>
      </c>
      <c r="H122" s="813">
        <v>97.834398290734342</v>
      </c>
      <c r="I122" s="811">
        <v>99.874499663141961</v>
      </c>
      <c r="J122" s="811">
        <v>100</v>
      </c>
      <c r="K122" s="811">
        <v>100</v>
      </c>
      <c r="L122" s="814">
        <v>100</v>
      </c>
      <c r="M122" s="815">
        <v>98.512848825766426</v>
      </c>
      <c r="N122" s="811">
        <v>97.987371646490146</v>
      </c>
      <c r="O122" s="811">
        <v>99.653335793366409</v>
      </c>
      <c r="P122" s="811">
        <v>98.894977045079415</v>
      </c>
      <c r="Q122" s="812">
        <v>99.659707455649865</v>
      </c>
      <c r="R122" s="813">
        <v>99.946075681058687</v>
      </c>
      <c r="S122" s="811">
        <v>99.903237324642831</v>
      </c>
      <c r="T122" s="811">
        <v>99.009220434772345</v>
      </c>
      <c r="U122" s="811">
        <v>99.854561098461232</v>
      </c>
      <c r="V122" s="811">
        <v>100</v>
      </c>
      <c r="W122" s="811">
        <v>99.930024121917896</v>
      </c>
      <c r="X122" s="1346">
        <v>96.493245134370639</v>
      </c>
      <c r="Y122" s="517"/>
      <c r="Z122" s="517"/>
      <c r="AA122" s="517"/>
      <c r="AB122" s="517"/>
      <c r="AC122" s="517"/>
      <c r="AD122" s="517"/>
      <c r="AE122" s="517"/>
      <c r="AF122" s="517"/>
      <c r="AG122" s="517"/>
      <c r="AH122" s="517"/>
      <c r="AI122" s="517"/>
      <c r="AJ122" s="517"/>
      <c r="AK122" s="517"/>
      <c r="AL122" s="517"/>
      <c r="AM122" s="517"/>
      <c r="AN122" s="517"/>
      <c r="AO122" s="517"/>
      <c r="AP122" s="517"/>
      <c r="AQ122" s="517"/>
      <c r="AR122" s="517"/>
      <c r="AS122" s="517"/>
      <c r="AT122" s="517"/>
      <c r="AU122" s="517"/>
      <c r="AV122" s="517"/>
      <c r="AW122" s="517"/>
      <c r="AX122" s="517"/>
      <c r="AY122" s="517"/>
      <c r="AZ122" s="208"/>
      <c r="BA122" s="1737" t="s">
        <v>18</v>
      </c>
      <c r="BB122" s="155" t="s">
        <v>14</v>
      </c>
      <c r="BC122" s="350">
        <v>3519.8918975802776</v>
      </c>
      <c r="BD122" s="352">
        <v>3534.5361882168263</v>
      </c>
      <c r="BE122" s="352">
        <v>3578.1481335603253</v>
      </c>
      <c r="BF122" s="352">
        <v>3584.959556302113</v>
      </c>
      <c r="BG122" s="354">
        <v>3580.6087523721444</v>
      </c>
      <c r="BH122" s="356">
        <v>2319.3891263837218</v>
      </c>
      <c r="BI122" s="352">
        <v>2370.0055885743682</v>
      </c>
      <c r="BJ122" s="352">
        <v>2361.6721609498081</v>
      </c>
      <c r="BK122" s="352">
        <v>2379.9859890976181</v>
      </c>
      <c r="BL122" s="354">
        <v>2366.3932842328168</v>
      </c>
      <c r="BM122" s="356">
        <v>1195.8014827640659</v>
      </c>
      <c r="BN122" s="352">
        <v>1187.9469840184677</v>
      </c>
      <c r="BO122" s="352">
        <v>1210.3580760321195</v>
      </c>
      <c r="BP122" s="352">
        <v>1197.953434283281</v>
      </c>
      <c r="BQ122" s="354">
        <v>1208.6384016954778</v>
      </c>
      <c r="BR122" s="356">
        <v>2649.3733564096678</v>
      </c>
      <c r="BS122" s="352">
        <v>2702.478332598504</v>
      </c>
      <c r="BT122" s="352">
        <v>2210.3568724370352</v>
      </c>
      <c r="BU122" s="352">
        <v>2833.4564123318924</v>
      </c>
      <c r="BV122" s="352">
        <v>2849.0304062087312</v>
      </c>
      <c r="BW122" s="352">
        <v>2168.2621548168468</v>
      </c>
      <c r="BX122" s="1388">
        <v>2385.1869932290065</v>
      </c>
      <c r="BY122" s="1429"/>
      <c r="BZ122" s="1429"/>
      <c r="CA122" s="1429"/>
      <c r="CB122" s="1429"/>
      <c r="CC122" s="1429"/>
      <c r="CD122" s="1429"/>
      <c r="CE122" s="1429"/>
      <c r="CF122" s="1429"/>
      <c r="CG122" s="1429"/>
      <c r="CH122" s="1429"/>
      <c r="CI122" s="1429"/>
      <c r="CJ122" s="1429"/>
      <c r="CK122" s="1429"/>
      <c r="CL122" s="1429"/>
      <c r="CM122" s="1429"/>
      <c r="CN122" s="1429"/>
      <c r="CO122" s="1429"/>
      <c r="CP122" s="1429"/>
      <c r="CQ122" s="1429"/>
      <c r="CR122" s="1429"/>
      <c r="CS122" s="1429"/>
      <c r="CT122" s="1429"/>
      <c r="CU122" s="1429"/>
      <c r="CV122" s="1429"/>
      <c r="CW122" s="1429"/>
      <c r="CX122" s="1429"/>
      <c r="CY122" s="1429"/>
      <c r="CZ122" s="1430"/>
    </row>
    <row r="123" s="369" customFormat="true" ht="15" customHeight="true" x14ac:dyDescent="0.2">
      <c r="A123" s="1681"/>
      <c r="B123" s="940" t="s">
        <v>51</v>
      </c>
      <c r="C123" s="816">
        <v>1.7601386405129944</v>
      </c>
      <c r="D123" s="817">
        <v>1.3487404069452777</v>
      </c>
      <c r="E123" s="817">
        <v>0.19817436118248519</v>
      </c>
      <c r="F123" s="817">
        <v>0</v>
      </c>
      <c r="G123" s="818">
        <v>0</v>
      </c>
      <c r="H123" s="819">
        <v>2.165601709265661</v>
      </c>
      <c r="I123" s="817">
        <v>0.12550033685801684</v>
      </c>
      <c r="J123" s="817">
        <v>0</v>
      </c>
      <c r="K123" s="817">
        <v>0</v>
      </c>
      <c r="L123" s="820">
        <v>0</v>
      </c>
      <c r="M123" s="821">
        <v>1.4871511742336105</v>
      </c>
      <c r="N123" s="817">
        <v>2.0126283535099274</v>
      </c>
      <c r="O123" s="817">
        <v>0.34666420663358188</v>
      </c>
      <c r="P123" s="817">
        <v>1.105022954920557</v>
      </c>
      <c r="Q123" s="818">
        <v>0.34029254435013229</v>
      </c>
      <c r="R123" s="819">
        <v>5.3924318941304221E-2</v>
      </c>
      <c r="S123" s="817">
        <v>9.6762675357150219E-2</v>
      </c>
      <c r="T123" s="817">
        <v>0.99077956522764499</v>
      </c>
      <c r="U123" s="817">
        <v>0.14543890153878042</v>
      </c>
      <c r="V123" s="817">
        <v>0</v>
      </c>
      <c r="W123" s="817">
        <v>6.9975878082111365E-2</v>
      </c>
      <c r="X123" s="1347">
        <v>3.5067548656293677</v>
      </c>
      <c r="Y123" s="517"/>
      <c r="Z123" s="517"/>
      <c r="AA123" s="517"/>
      <c r="AB123" s="517"/>
      <c r="AC123" s="517"/>
      <c r="AD123" s="517"/>
      <c r="AE123" s="517"/>
      <c r="AF123" s="517"/>
      <c r="AG123" s="517"/>
      <c r="AH123" s="517"/>
      <c r="AI123" s="517"/>
      <c r="AJ123" s="517"/>
      <c r="AK123" s="517"/>
      <c r="AL123" s="517"/>
      <c r="AM123" s="517"/>
      <c r="AN123" s="517"/>
      <c r="AO123" s="517"/>
      <c r="AP123" s="517"/>
      <c r="AQ123" s="517"/>
      <c r="AR123" s="517"/>
      <c r="AS123" s="517"/>
      <c r="AT123" s="517"/>
      <c r="AU123" s="517"/>
      <c r="AV123" s="517"/>
      <c r="AW123" s="517"/>
      <c r="AX123" s="517"/>
      <c r="AY123" s="517"/>
      <c r="AZ123" s="208"/>
      <c r="BA123" s="1738"/>
      <c r="BB123" s="156" t="s">
        <v>51</v>
      </c>
      <c r="BC123" s="351">
        <v>63.065008985391415</v>
      </c>
      <c r="BD123" s="353">
        <v>48.32347601564728</v>
      </c>
      <c r="BE123" s="353">
        <v>7.1050525984448392</v>
      </c>
      <c r="BF123" s="353">
        <v>0</v>
      </c>
      <c r="BG123" s="355">
        <v>0</v>
      </c>
      <c r="BH123" s="357">
        <v>51.340562668176403</v>
      </c>
      <c r="BI123" s="353">
        <v>2.9781025259166598</v>
      </c>
      <c r="BJ123" s="353">
        <v>0</v>
      </c>
      <c r="BK123" s="353">
        <v>0</v>
      </c>
      <c r="BL123" s="355">
        <v>0</v>
      </c>
      <c r="BM123" s="357">
        <v>18.051833851522339</v>
      </c>
      <c r="BN123" s="353">
        <v>24.40003994726818</v>
      </c>
      <c r="BO123" s="353">
        <v>4.2104744294786958</v>
      </c>
      <c r="BP123" s="353">
        <v>13.385574104593063</v>
      </c>
      <c r="BQ123" s="355">
        <v>4.1269500725281798</v>
      </c>
      <c r="BR123" s="357">
        <v>1.42942734761825</v>
      </c>
      <c r="BS123" s="353">
        <v>2.6175231209695591</v>
      </c>
      <c r="BT123" s="353">
        <v>22.118913889579282</v>
      </c>
      <c r="BU123" s="353">
        <v>4.1269500725281798</v>
      </c>
      <c r="BV123" s="353">
        <v>0</v>
      </c>
      <c r="BW123" s="353">
        <v>1.5183229417658199</v>
      </c>
      <c r="BX123" s="1389">
        <v>86.682400227022427</v>
      </c>
      <c r="BY123" s="1431"/>
      <c r="BZ123" s="1431"/>
      <c r="CA123" s="1431"/>
      <c r="CB123" s="1431"/>
      <c r="CC123" s="1431"/>
      <c r="CD123" s="1431"/>
      <c r="CE123" s="1431"/>
      <c r="CF123" s="1431"/>
      <c r="CG123" s="1431"/>
      <c r="CH123" s="1431"/>
      <c r="CI123" s="1431"/>
      <c r="CJ123" s="1431"/>
      <c r="CK123" s="1431"/>
      <c r="CL123" s="1431"/>
      <c r="CM123" s="1431"/>
      <c r="CN123" s="1431"/>
      <c r="CO123" s="1431"/>
      <c r="CP123" s="1431"/>
      <c r="CQ123" s="1431"/>
      <c r="CR123" s="1431"/>
      <c r="CS123" s="1431"/>
      <c r="CT123" s="1431"/>
      <c r="CU123" s="1431"/>
      <c r="CV123" s="1431"/>
      <c r="CW123" s="1431"/>
      <c r="CX123" s="1431"/>
      <c r="CY123" s="1431"/>
      <c r="CZ123" s="1432"/>
    </row>
    <row r="124" s="369" customFormat="true" ht="15" customHeight="true" x14ac:dyDescent="0.2">
      <c r="A124" s="1681" t="s">
        <v>50</v>
      </c>
      <c r="B124" s="940" t="s">
        <v>15</v>
      </c>
      <c r="C124" s="822">
        <f>C122*C129/100</f>
        <v>92.409178885559697</v>
      </c>
      <c r="D124" s="823">
        <f>D122*D129/100</f>
        <v>94.017411565517079</v>
      </c>
      <c r="E124" s="823">
        <f t="shared" ref="E124:X124" si="3">E122*E129/100</f>
        <v>91.084748106366149</v>
      </c>
      <c r="F124" s="823">
        <f t="shared" si="3"/>
        <v>94.12108547501353</v>
      </c>
      <c r="G124" s="824">
        <f t="shared" si="3"/>
        <v>93.44143185284338</v>
      </c>
      <c r="H124" s="825">
        <f t="shared" si="3"/>
        <v>87.699167949627864</v>
      </c>
      <c r="I124" s="823">
        <f t="shared" si="3"/>
        <v>87.681663764369091</v>
      </c>
      <c r="J124" s="823">
        <f t="shared" si="3"/>
        <v>94.390082533445536</v>
      </c>
      <c r="K124" s="823">
        <f t="shared" si="3"/>
        <v>92.621106072560522</v>
      </c>
      <c r="L124" s="826">
        <f t="shared" si="3"/>
        <v>93.702600325432613</v>
      </c>
      <c r="M124" s="822">
        <f t="shared" si="3"/>
        <v>96.870802572480315</v>
      </c>
      <c r="N124" s="823">
        <f t="shared" si="3"/>
        <v>94.323572886468753</v>
      </c>
      <c r="O124" s="823">
        <f t="shared" si="3"/>
        <v>96.746490252223197</v>
      </c>
      <c r="P124" s="823">
        <f t="shared" si="3"/>
        <v>96.148837152551266</v>
      </c>
      <c r="Q124" s="824">
        <f t="shared" si="3"/>
        <v>98.554923582790337</v>
      </c>
      <c r="R124" s="825">
        <f t="shared" si="3"/>
        <v>93.276639507743369</v>
      </c>
      <c r="S124" s="823">
        <f t="shared" si="3"/>
        <v>97.0976817220416</v>
      </c>
      <c r="T124" s="823">
        <f t="shared" si="3"/>
        <v>91.805373818974189</v>
      </c>
      <c r="U124" s="823">
        <f t="shared" si="3"/>
        <v>93.677450818611092</v>
      </c>
      <c r="V124" s="823">
        <f t="shared" si="3"/>
        <v>88.411869580643938</v>
      </c>
      <c r="W124" s="823">
        <f t="shared" si="3"/>
        <v>95.347386814438821</v>
      </c>
      <c r="X124" s="826">
        <f t="shared" si="3"/>
        <v>91.853683518717631</v>
      </c>
      <c r="Y124" s="517"/>
      <c r="Z124" s="517"/>
      <c r="AA124" s="517"/>
      <c r="AB124" s="517"/>
      <c r="AC124" s="517"/>
      <c r="AD124" s="517"/>
      <c r="AE124" s="517"/>
      <c r="AF124" s="517"/>
      <c r="AG124" s="517"/>
      <c r="AH124" s="517"/>
      <c r="AI124" s="517"/>
      <c r="AJ124" s="517"/>
      <c r="AK124" s="517"/>
      <c r="AL124" s="517"/>
      <c r="AM124" s="517"/>
      <c r="AN124" s="517"/>
      <c r="AO124" s="517"/>
      <c r="AP124" s="517"/>
      <c r="AQ124" s="517"/>
      <c r="AR124" s="517"/>
      <c r="AS124" s="517"/>
      <c r="AT124" s="517"/>
      <c r="AU124" s="517"/>
      <c r="AV124" s="517"/>
      <c r="AW124" s="517"/>
      <c r="AX124" s="517"/>
      <c r="AY124" s="517"/>
      <c r="AZ124" s="208"/>
      <c r="BA124" s="1738" t="s">
        <v>50</v>
      </c>
      <c r="BB124" s="156" t="s">
        <v>15</v>
      </c>
      <c r="BC124" s="351">
        <v>3310.9810571807857</v>
      </c>
      <c r="BD124" s="353">
        <v>3368.5119163363483</v>
      </c>
      <c r="BE124" s="353">
        <v>3265.618833588182</v>
      </c>
      <c r="BF124" s="353">
        <v>3374.2028482317778</v>
      </c>
      <c r="BG124" s="355">
        <v>3345.7720872647628</v>
      </c>
      <c r="BH124" s="357">
        <v>2079.1102116333141</v>
      </c>
      <c r="BI124" s="353">
        <v>2080.6715812138673</v>
      </c>
      <c r="BJ124" s="353">
        <v>2229.1843018899303</v>
      </c>
      <c r="BK124" s="353">
        <v>2204.3693474741835</v>
      </c>
      <c r="BL124" s="355">
        <v>2217.3720412525549</v>
      </c>
      <c r="BM124" s="357">
        <v>1175.8694498581906</v>
      </c>
      <c r="BN124" s="353">
        <v>1143.5290287872549</v>
      </c>
      <c r="BO124" s="353">
        <v>1175.0524442788985</v>
      </c>
      <c r="BP124" s="353">
        <v>1164.6883705401867</v>
      </c>
      <c r="BQ124" s="355">
        <v>1195.2399656735167</v>
      </c>
      <c r="BR124" s="357">
        <v>2472.5797566665101</v>
      </c>
      <c r="BS124" s="353">
        <v>2626.5853642626325</v>
      </c>
      <c r="BT124" s="353">
        <v>2049.5327410552322</v>
      </c>
      <c r="BU124" s="353">
        <v>2658.1757587534917</v>
      </c>
      <c r="BV124" s="353">
        <v>2518.8810470501539</v>
      </c>
      <c r="BW124" s="353">
        <v>2068.8289851526829</v>
      </c>
      <c r="BX124" s="1389">
        <v>2270.5030896611456</v>
      </c>
      <c r="BY124" s="1431"/>
      <c r="BZ124" s="1431"/>
      <c r="CA124" s="1431"/>
      <c r="CB124" s="1431"/>
      <c r="CC124" s="1431"/>
      <c r="CD124" s="1431"/>
      <c r="CE124" s="1431"/>
      <c r="CF124" s="1431"/>
      <c r="CG124" s="1431"/>
      <c r="CH124" s="1431"/>
      <c r="CI124" s="1431"/>
      <c r="CJ124" s="1431"/>
      <c r="CK124" s="1431"/>
      <c r="CL124" s="1431"/>
      <c r="CM124" s="1431"/>
      <c r="CN124" s="1431"/>
      <c r="CO124" s="1431"/>
      <c r="CP124" s="1431"/>
      <c r="CQ124" s="1431"/>
      <c r="CR124" s="1431"/>
      <c r="CS124" s="1431"/>
      <c r="CT124" s="1431"/>
      <c r="CU124" s="1431"/>
      <c r="CV124" s="1431"/>
      <c r="CW124" s="1431"/>
      <c r="CX124" s="1431"/>
      <c r="CY124" s="1431"/>
      <c r="CZ124" s="1432"/>
    </row>
    <row r="125" s="369" customFormat="true" ht="15" customHeight="true" x14ac:dyDescent="0.2">
      <c r="A125" s="1681"/>
      <c r="B125" s="940" t="s">
        <v>16</v>
      </c>
      <c r="C125" s="822">
        <f>C122*C128/100</f>
        <v>5.8306824739272365</v>
      </c>
      <c r="D125" s="823">
        <f>D122*D128/100</f>
        <v>4.633848027537657</v>
      </c>
      <c r="E125" s="823">
        <f t="shared" ref="E125:X125" si="4">E122*E128/100</f>
        <v>8.7170775324514409</v>
      </c>
      <c r="F125" s="823">
        <f t="shared" si="4"/>
        <v>5.8789145249865786</v>
      </c>
      <c r="G125" s="824">
        <f t="shared" si="4"/>
        <v>6.5585681471567518</v>
      </c>
      <c r="H125" s="825">
        <f t="shared" si="4"/>
        <v>10.135230341106386</v>
      </c>
      <c r="I125" s="823">
        <f t="shared" si="4"/>
        <v>12.192835898772728</v>
      </c>
      <c r="J125" s="823">
        <f t="shared" si="4"/>
        <v>5.6099174665544247</v>
      </c>
      <c r="K125" s="823">
        <f t="shared" si="4"/>
        <v>7.3788939274395897</v>
      </c>
      <c r="L125" s="826">
        <f t="shared" si="4"/>
        <v>6.2973996745672416</v>
      </c>
      <c r="M125" s="822">
        <f t="shared" si="4"/>
        <v>1.6420462532861462</v>
      </c>
      <c r="N125" s="823">
        <f t="shared" si="4"/>
        <v>3.6637987600213564</v>
      </c>
      <c r="O125" s="823">
        <f t="shared" si="4"/>
        <v>2.9068455411432508</v>
      </c>
      <c r="P125" s="823">
        <f t="shared" si="4"/>
        <v>2.7461398925281784</v>
      </c>
      <c r="Q125" s="824">
        <f t="shared" si="4"/>
        <v>1.1047838728595449</v>
      </c>
      <c r="R125" s="825">
        <f t="shared" si="4"/>
        <v>6.6694361733153196</v>
      </c>
      <c r="S125" s="823">
        <f t="shared" si="4"/>
        <v>2.8055556026012551</v>
      </c>
      <c r="T125" s="823">
        <f t="shared" si="4"/>
        <v>7.2038466157981444</v>
      </c>
      <c r="U125" s="823">
        <f t="shared" si="4"/>
        <v>6.1771102798500932</v>
      </c>
      <c r="V125" s="823">
        <f t="shared" si="4"/>
        <v>11.58813041935627</v>
      </c>
      <c r="W125" s="823">
        <f t="shared" si="4"/>
        <v>4.5826373074791249</v>
      </c>
      <c r="X125" s="826">
        <f t="shared" si="4"/>
        <v>4.639561615652946</v>
      </c>
      <c r="Y125" s="517"/>
      <c r="Z125" s="517"/>
      <c r="AA125" s="517"/>
      <c r="AB125" s="517"/>
      <c r="AC125" s="517"/>
      <c r="AD125" s="517"/>
      <c r="AE125" s="517"/>
      <c r="AF125" s="517"/>
      <c r="AG125" s="517"/>
      <c r="AH125" s="517"/>
      <c r="AI125" s="517"/>
      <c r="AJ125" s="517"/>
      <c r="AK125" s="517"/>
      <c r="AL125" s="517"/>
      <c r="AM125" s="517"/>
      <c r="AN125" s="517"/>
      <c r="AO125" s="517"/>
      <c r="AP125" s="517"/>
      <c r="AQ125" s="517"/>
      <c r="AR125" s="517"/>
      <c r="AS125" s="517"/>
      <c r="AT125" s="517"/>
      <c r="AU125" s="517"/>
      <c r="AV125" s="517"/>
      <c r="AW125" s="517"/>
      <c r="AX125" s="517"/>
      <c r="AY125" s="517"/>
      <c r="AZ125" s="208"/>
      <c r="BA125" s="1738"/>
      <c r="BB125" s="156" t="s">
        <v>16</v>
      </c>
      <c r="BC125" s="351">
        <v>208.91084039948993</v>
      </c>
      <c r="BD125" s="353">
        <v>166.02427188047884</v>
      </c>
      <c r="BE125" s="353">
        <v>312.52929997214557</v>
      </c>
      <c r="BF125" s="353">
        <v>210.7567080703393</v>
      </c>
      <c r="BG125" s="355">
        <v>234.83666510738621</v>
      </c>
      <c r="BH125" s="357">
        <v>240.27891475040505</v>
      </c>
      <c r="BI125" s="353">
        <v>289.33400736049771</v>
      </c>
      <c r="BJ125" s="353">
        <v>132.48785905987663</v>
      </c>
      <c r="BK125" s="353">
        <v>175.61664162343718</v>
      </c>
      <c r="BL125" s="355">
        <v>149.02124298025845</v>
      </c>
      <c r="BM125" s="357">
        <v>19.932032905875879</v>
      </c>
      <c r="BN125" s="353">
        <v>44.41795523121241</v>
      </c>
      <c r="BO125" s="353">
        <v>35.305631753221185</v>
      </c>
      <c r="BP125" s="353">
        <v>33.265063743094672</v>
      </c>
      <c r="BQ125" s="355">
        <v>13.39843602196126</v>
      </c>
      <c r="BR125" s="357">
        <v>176.7935997431579</v>
      </c>
      <c r="BS125" s="353">
        <v>75.892968335872069</v>
      </c>
      <c r="BT125" s="353">
        <v>160.82413138180286</v>
      </c>
      <c r="BU125" s="353">
        <v>175.28065357839935</v>
      </c>
      <c r="BV125" s="353">
        <v>330.14935915858348</v>
      </c>
      <c r="BW125" s="353">
        <v>99.43316966416495</v>
      </c>
      <c r="BX125" s="1389">
        <v>114.6839035678592</v>
      </c>
      <c r="BY125" s="1431"/>
      <c r="BZ125" s="1431"/>
      <c r="CA125" s="1431"/>
      <c r="CB125" s="1431"/>
      <c r="CC125" s="1431"/>
      <c r="CD125" s="1431"/>
      <c r="CE125" s="1431"/>
      <c r="CF125" s="1431"/>
      <c r="CG125" s="1431"/>
      <c r="CH125" s="1431"/>
      <c r="CI125" s="1431"/>
      <c r="CJ125" s="1431"/>
      <c r="CK125" s="1431"/>
      <c r="CL125" s="1431"/>
      <c r="CM125" s="1431"/>
      <c r="CN125" s="1431"/>
      <c r="CO125" s="1431"/>
      <c r="CP125" s="1431"/>
      <c r="CQ125" s="1431"/>
      <c r="CR125" s="1431"/>
      <c r="CS125" s="1431"/>
      <c r="CT125" s="1431"/>
      <c r="CU125" s="1431"/>
      <c r="CV125" s="1431"/>
      <c r="CW125" s="1431"/>
      <c r="CX125" s="1431"/>
      <c r="CY125" s="1431"/>
      <c r="CZ125" s="1432"/>
    </row>
    <row r="126" s="369" customFormat="true" ht="15" customHeight="true" x14ac:dyDescent="0.2">
      <c r="A126" s="1681"/>
      <c r="B126" s="940" t="s">
        <v>22</v>
      </c>
      <c r="C126" s="822">
        <f>100-C124-C125-C127</f>
        <v>1.7601386405130661</v>
      </c>
      <c r="D126" s="823">
        <f>100-D124-D125-D127</f>
        <v>1.3487404069452635</v>
      </c>
      <c r="E126" s="823">
        <f t="shared" ref="E126:X126" si="5">100-E124-E125-E127</f>
        <v>0.19817436118241005</v>
      </c>
      <c r="F126" s="823">
        <f t="shared" si="5"/>
        <v>-1.0835776720341528E-13</v>
      </c>
      <c r="G126" s="824">
        <f t="shared" si="5"/>
        <v>-1.3145040611561853E-13</v>
      </c>
      <c r="H126" s="825">
        <f t="shared" si="5"/>
        <v>2.1656017092657507</v>
      </c>
      <c r="I126" s="823">
        <f t="shared" si="5"/>
        <v>0.12550033685818107</v>
      </c>
      <c r="J126" s="823">
        <f t="shared" si="5"/>
        <v>3.907985046680551E-14</v>
      </c>
      <c r="K126" s="823">
        <f t="shared" si="5"/>
        <v>-1.1191048088221578E-13</v>
      </c>
      <c r="L126" s="826">
        <f t="shared" si="5"/>
        <v>1.4566126083082054E-13</v>
      </c>
      <c r="M126" s="822">
        <f t="shared" si="5"/>
        <v>1.4871511742335388</v>
      </c>
      <c r="N126" s="823">
        <f t="shared" si="5"/>
        <v>2.0126283535098906</v>
      </c>
      <c r="O126" s="823">
        <f t="shared" si="5"/>
        <v>0.34666420663355257</v>
      </c>
      <c r="P126" s="823">
        <f t="shared" si="5"/>
        <v>1.1050229549205555</v>
      </c>
      <c r="Q126" s="824">
        <f t="shared" si="5"/>
        <v>0.34029254435011769</v>
      </c>
      <c r="R126" s="825">
        <f t="shared" si="5"/>
        <v>5.3924318941311888E-2</v>
      </c>
      <c r="S126" s="823">
        <f t="shared" si="5"/>
        <v>9.6762675357145334E-2</v>
      </c>
      <c r="T126" s="823">
        <f t="shared" si="5"/>
        <v>0.9907795652276663</v>
      </c>
      <c r="U126" s="823">
        <f t="shared" si="5"/>
        <v>0.14543890153881467</v>
      </c>
      <c r="V126" s="823">
        <f t="shared" si="5"/>
        <v>-2.078337502098293E-13</v>
      </c>
      <c r="W126" s="823">
        <f t="shared" si="5"/>
        <v>6.9975878082054521E-2</v>
      </c>
      <c r="X126" s="826">
        <f t="shared" si="5"/>
        <v>3.5067548656294232</v>
      </c>
      <c r="Y126" s="517"/>
      <c r="Z126" s="517"/>
      <c r="AA126" s="517"/>
      <c r="AB126" s="517"/>
      <c r="AC126" s="517"/>
      <c r="AD126" s="517"/>
      <c r="AE126" s="517"/>
      <c r="AF126" s="517"/>
      <c r="AG126" s="517"/>
      <c r="AH126" s="517"/>
      <c r="AI126" s="517"/>
      <c r="AJ126" s="517"/>
      <c r="AK126" s="517"/>
      <c r="AL126" s="517"/>
      <c r="AM126" s="517"/>
      <c r="AN126" s="517"/>
      <c r="AO126" s="517"/>
      <c r="AP126" s="517"/>
      <c r="AQ126" s="517"/>
      <c r="AR126" s="517"/>
      <c r="AS126" s="517"/>
      <c r="AT126" s="517"/>
      <c r="AU126" s="517"/>
      <c r="AV126" s="517"/>
      <c r="AW126" s="517"/>
      <c r="AX126" s="517"/>
      <c r="AY126" s="517"/>
      <c r="AZ126" s="208"/>
      <c r="BA126" s="1738"/>
      <c r="BB126" s="156" t="s">
        <v>22</v>
      </c>
      <c r="BC126" s="351">
        <v>63.065008985391415</v>
      </c>
      <c r="BD126" s="353">
        <v>48.32347601564728</v>
      </c>
      <c r="BE126" s="353">
        <v>7.1050525984448392</v>
      </c>
      <c r="BF126" s="353">
        <v>0</v>
      </c>
      <c r="BG126" s="355">
        <v>0</v>
      </c>
      <c r="BH126" s="357">
        <v>51.340562668176403</v>
      </c>
      <c r="BI126" s="353">
        <v>2.9781025259166598</v>
      </c>
      <c r="BJ126" s="353">
        <v>0</v>
      </c>
      <c r="BK126" s="353">
        <v>0</v>
      </c>
      <c r="BL126" s="355">
        <v>0</v>
      </c>
      <c r="BM126" s="357">
        <v>18.051833851522339</v>
      </c>
      <c r="BN126" s="353">
        <v>24.40003994726818</v>
      </c>
      <c r="BO126" s="353">
        <v>4.2104744294786958</v>
      </c>
      <c r="BP126" s="353">
        <v>13.385574104593063</v>
      </c>
      <c r="BQ126" s="355">
        <v>4.1269500725281798</v>
      </c>
      <c r="BR126" s="357">
        <v>1.42942734761825</v>
      </c>
      <c r="BS126" s="353">
        <v>2.6175231209695591</v>
      </c>
      <c r="BT126" s="353">
        <v>22.118913889579282</v>
      </c>
      <c r="BU126" s="353">
        <v>4.1269500725281798</v>
      </c>
      <c r="BV126" s="353">
        <v>0</v>
      </c>
      <c r="BW126" s="353">
        <v>1.5183229417658199</v>
      </c>
      <c r="BX126" s="1389">
        <v>86.682400227022427</v>
      </c>
      <c r="BY126" s="1431"/>
      <c r="BZ126" s="1431"/>
      <c r="CA126" s="1431"/>
      <c r="CB126" s="1431"/>
      <c r="CC126" s="1431"/>
      <c r="CD126" s="1431"/>
      <c r="CE126" s="1431"/>
      <c r="CF126" s="1431"/>
      <c r="CG126" s="1431"/>
      <c r="CH126" s="1431"/>
      <c r="CI126" s="1431"/>
      <c r="CJ126" s="1431"/>
      <c r="CK126" s="1431"/>
      <c r="CL126" s="1431"/>
      <c r="CM126" s="1431"/>
      <c r="CN126" s="1431"/>
      <c r="CO126" s="1431"/>
      <c r="CP126" s="1431"/>
      <c r="CQ126" s="1431"/>
      <c r="CR126" s="1431"/>
      <c r="CS126" s="1431"/>
      <c r="CT126" s="1431"/>
      <c r="CU126" s="1431"/>
      <c r="CV126" s="1431"/>
      <c r="CW126" s="1431"/>
      <c r="CX126" s="1431"/>
      <c r="CY126" s="1431"/>
      <c r="CZ126" s="1432"/>
    </row>
    <row r="127" s="369" customFormat="true" ht="15" customHeight="true" x14ac:dyDescent="0.2">
      <c r="A127" s="1681"/>
      <c r="B127" s="940" t="s">
        <v>19</v>
      </c>
      <c r="C127" s="816">
        <v>0</v>
      </c>
      <c r="D127" s="817">
        <v>0</v>
      </c>
      <c r="E127" s="817">
        <v>0</v>
      </c>
      <c r="F127" s="817">
        <v>0</v>
      </c>
      <c r="G127" s="818">
        <v>0</v>
      </c>
      <c r="H127" s="819">
        <v>0</v>
      </c>
      <c r="I127" s="817">
        <v>0</v>
      </c>
      <c r="J127" s="817">
        <v>0</v>
      </c>
      <c r="K127" s="817">
        <v>0</v>
      </c>
      <c r="L127" s="820">
        <v>0</v>
      </c>
      <c r="M127" s="821">
        <v>0</v>
      </c>
      <c r="N127" s="817">
        <v>0</v>
      </c>
      <c r="O127" s="817">
        <v>0</v>
      </c>
      <c r="P127" s="817">
        <v>0</v>
      </c>
      <c r="Q127" s="818">
        <v>0</v>
      </c>
      <c r="R127" s="819">
        <v>0</v>
      </c>
      <c r="S127" s="817">
        <v>0</v>
      </c>
      <c r="T127" s="817">
        <v>0</v>
      </c>
      <c r="U127" s="817">
        <v>0</v>
      </c>
      <c r="V127" s="817">
        <v>0</v>
      </c>
      <c r="W127" s="817">
        <v>0</v>
      </c>
      <c r="X127" s="1347">
        <v>0</v>
      </c>
      <c r="Y127" s="517"/>
      <c r="Z127" s="517"/>
      <c r="AA127" s="517"/>
      <c r="AB127" s="517"/>
      <c r="AC127" s="517"/>
      <c r="AD127" s="517"/>
      <c r="AE127" s="517"/>
      <c r="AF127" s="517"/>
      <c r="AG127" s="517"/>
      <c r="AH127" s="517"/>
      <c r="AI127" s="517"/>
      <c r="AJ127" s="517"/>
      <c r="AK127" s="517"/>
      <c r="AL127" s="517"/>
      <c r="AM127" s="517"/>
      <c r="AN127" s="517"/>
      <c r="AO127" s="517"/>
      <c r="AP127" s="517"/>
      <c r="AQ127" s="517"/>
      <c r="AR127" s="517"/>
      <c r="AS127" s="517"/>
      <c r="AT127" s="517"/>
      <c r="AU127" s="517"/>
      <c r="AV127" s="517"/>
      <c r="AW127" s="517"/>
      <c r="AX127" s="517"/>
      <c r="AY127" s="517"/>
      <c r="AZ127" s="208"/>
      <c r="BA127" s="1738"/>
      <c r="BB127" s="156" t="s">
        <v>19</v>
      </c>
      <c r="BC127" s="351">
        <v>192.26725818665824</v>
      </c>
      <c r="BD127" s="353">
        <v>1747.7209647549603</v>
      </c>
      <c r="BE127" s="353">
        <v>3394.619218016458</v>
      </c>
      <c r="BF127" s="353">
        <v>3546.892191263039</v>
      </c>
      <c r="BG127" s="355">
        <v>3580.6087523721444</v>
      </c>
      <c r="BH127" s="357">
        <v>794.06131313113269</v>
      </c>
      <c r="BI127" s="353">
        <v>2274.2206876238261</v>
      </c>
      <c r="BJ127" s="353">
        <v>2344.7582824972742</v>
      </c>
      <c r="BK127" s="353">
        <v>2367.0459703182755</v>
      </c>
      <c r="BL127" s="355">
        <v>2366.3932842328168</v>
      </c>
      <c r="BM127" s="357">
        <v>2.3928394246073452</v>
      </c>
      <c r="BN127" s="353">
        <v>75.724537849947765</v>
      </c>
      <c r="BO127" s="353">
        <v>311.86781429982869</v>
      </c>
      <c r="BP127" s="353">
        <v>788.67445879822196</v>
      </c>
      <c r="BQ127" s="355">
        <v>1136.9691964173649</v>
      </c>
      <c r="BR127" s="357">
        <v>1706.1488531595755</v>
      </c>
      <c r="BS127" s="353">
        <v>1778.5910454146599</v>
      </c>
      <c r="BT127" s="353">
        <v>1410.6107170320126</v>
      </c>
      <c r="BU127" s="353">
        <v>1719.5372419635623</v>
      </c>
      <c r="BV127" s="353">
        <v>2822.1625014376209</v>
      </c>
      <c r="BW127" s="353">
        <v>1360.3636485920963</v>
      </c>
      <c r="BX127" s="1389">
        <v>1664.6943769937247</v>
      </c>
      <c r="BY127" s="1431"/>
      <c r="BZ127" s="1431"/>
      <c r="CA127" s="1431"/>
      <c r="CB127" s="1431"/>
      <c r="CC127" s="1431"/>
      <c r="CD127" s="1431"/>
      <c r="CE127" s="1431"/>
      <c r="CF127" s="1431"/>
      <c r="CG127" s="1431"/>
      <c r="CH127" s="1431"/>
      <c r="CI127" s="1431"/>
      <c r="CJ127" s="1431"/>
      <c r="CK127" s="1431"/>
      <c r="CL127" s="1431"/>
      <c r="CM127" s="1431"/>
      <c r="CN127" s="1431"/>
      <c r="CO127" s="1431"/>
      <c r="CP127" s="1431"/>
      <c r="CQ127" s="1431"/>
      <c r="CR127" s="1431"/>
      <c r="CS127" s="1431"/>
      <c r="CT127" s="1431"/>
      <c r="CU127" s="1431"/>
      <c r="CV127" s="1431"/>
      <c r="CW127" s="1431"/>
      <c r="CX127" s="1431"/>
      <c r="CY127" s="1431"/>
      <c r="CZ127" s="1432"/>
    </row>
    <row r="128" s="369" customFormat="true" ht="15" customHeight="true" x14ac:dyDescent="0.2">
      <c r="A128" s="1681" t="s">
        <v>161</v>
      </c>
      <c r="B128" s="940" t="s">
        <v>49</v>
      </c>
      <c r="C128" s="816">
        <v>5.935149330668481</v>
      </c>
      <c r="D128" s="817">
        <v>4.6972010764512238</v>
      </c>
      <c r="E128" s="817">
        <v>8.7343868477902564</v>
      </c>
      <c r="F128" s="817">
        <v>5.8789145249865786</v>
      </c>
      <c r="G128" s="818">
        <v>6.5585681471567518</v>
      </c>
      <c r="H128" s="819">
        <v>10.359577529150368</v>
      </c>
      <c r="I128" s="817">
        <v>12.208157177154215</v>
      </c>
      <c r="J128" s="817">
        <v>5.6099174665544256</v>
      </c>
      <c r="K128" s="817">
        <v>7.3788939274395897</v>
      </c>
      <c r="L128" s="820">
        <v>6.2973996745672407</v>
      </c>
      <c r="M128" s="821">
        <v>1.6668346036671131</v>
      </c>
      <c r="N128" s="817">
        <v>3.7390519803299487</v>
      </c>
      <c r="O128" s="817">
        <v>2.9169575890270898</v>
      </c>
      <c r="P128" s="817">
        <v>2.7768244400081126</v>
      </c>
      <c r="Q128" s="818">
        <v>1.1085562069818347</v>
      </c>
      <c r="R128" s="819">
        <v>6.6730345617554647</v>
      </c>
      <c r="S128" s="817">
        <v>2.8082729626512486</v>
      </c>
      <c r="T128" s="817">
        <v>7.2759350938876102</v>
      </c>
      <c r="U128" s="817">
        <v>6.186107286335349</v>
      </c>
      <c r="V128" s="817">
        <v>11.58813041935627</v>
      </c>
      <c r="W128" s="817">
        <v>4.5858462936906301</v>
      </c>
      <c r="X128" s="1347">
        <v>4.8081724365184053</v>
      </c>
      <c r="Y128" s="517"/>
      <c r="Z128" s="517"/>
      <c r="AA128" s="517"/>
      <c r="AB128" s="517"/>
      <c r="AC128" s="517"/>
      <c r="AD128" s="517"/>
      <c r="AE128" s="517"/>
      <c r="AF128" s="517"/>
      <c r="AG128" s="517"/>
      <c r="AH128" s="517"/>
      <c r="AI128" s="517"/>
      <c r="AJ128" s="517"/>
      <c r="AK128" s="517"/>
      <c r="AL128" s="517"/>
      <c r="AM128" s="517"/>
      <c r="AN128" s="517"/>
      <c r="AO128" s="517"/>
      <c r="AP128" s="517"/>
      <c r="AQ128" s="517"/>
      <c r="AR128" s="517"/>
      <c r="AS128" s="517"/>
      <c r="AT128" s="517"/>
      <c r="AU128" s="517"/>
      <c r="AV128" s="517"/>
      <c r="AW128" s="517"/>
      <c r="AX128" s="517"/>
      <c r="AY128" s="517"/>
      <c r="AZ128" s="208"/>
      <c r="BA128" s="1738" t="s">
        <v>108</v>
      </c>
      <c r="BB128" s="156" t="s">
        <v>49</v>
      </c>
      <c r="BC128" s="1005" t="s">
        <v>35</v>
      </c>
      <c r="BD128" s="1024" t="s">
        <v>35</v>
      </c>
      <c r="BE128" s="1024" t="s">
        <v>35</v>
      </c>
      <c r="BF128" s="1024" t="s">
        <v>35</v>
      </c>
      <c r="BG128" s="1044" t="s">
        <v>35</v>
      </c>
      <c r="BH128" s="1064" t="s">
        <v>35</v>
      </c>
      <c r="BI128" s="1024" t="s">
        <v>35</v>
      </c>
      <c r="BJ128" s="1024" t="s">
        <v>35</v>
      </c>
      <c r="BK128" s="1024" t="s">
        <v>35</v>
      </c>
      <c r="BL128" s="1044" t="s">
        <v>35</v>
      </c>
      <c r="BM128" s="1064" t="s">
        <v>35</v>
      </c>
      <c r="BN128" s="1024" t="s">
        <v>35</v>
      </c>
      <c r="BO128" s="1024" t="s">
        <v>35</v>
      </c>
      <c r="BP128" s="1024" t="s">
        <v>35</v>
      </c>
      <c r="BQ128" s="1044" t="s">
        <v>35</v>
      </c>
      <c r="BR128" s="1064" t="s">
        <v>35</v>
      </c>
      <c r="BS128" s="1024" t="s">
        <v>35</v>
      </c>
      <c r="BT128" s="1024" t="s">
        <v>35</v>
      </c>
      <c r="BU128" s="1024" t="s">
        <v>35</v>
      </c>
      <c r="BV128" s="1024" t="s">
        <v>35</v>
      </c>
      <c r="BW128" s="1024" t="s">
        <v>35</v>
      </c>
      <c r="BX128" s="1390" t="s">
        <v>35</v>
      </c>
      <c r="BY128" s="1432"/>
      <c r="BZ128" s="1432"/>
      <c r="CA128" s="1432"/>
      <c r="CB128" s="1432"/>
      <c r="CC128" s="1432"/>
      <c r="CD128" s="1432"/>
      <c r="CE128" s="1432"/>
      <c r="CF128" s="1432"/>
      <c r="CG128" s="1432"/>
      <c r="CH128" s="1432"/>
      <c r="CI128" s="1432"/>
      <c r="CJ128" s="1432"/>
      <c r="CK128" s="1432"/>
      <c r="CL128" s="1432"/>
      <c r="CM128" s="1432"/>
      <c r="CN128" s="1432"/>
      <c r="CO128" s="1432"/>
      <c r="CP128" s="1432"/>
      <c r="CQ128" s="1432"/>
      <c r="CR128" s="1432"/>
      <c r="CS128" s="1432"/>
      <c r="CT128" s="1432"/>
      <c r="CU128" s="1432"/>
      <c r="CV128" s="1432"/>
      <c r="CW128" s="1432"/>
      <c r="CX128" s="1432"/>
      <c r="CY128" s="1432"/>
      <c r="CZ128" s="1432"/>
    </row>
    <row r="129" s="369" customFormat="true" ht="15" customHeight="true" x14ac:dyDescent="0.2">
      <c r="A129" s="1682"/>
      <c r="B129" s="941" t="s">
        <v>48</v>
      </c>
      <c r="C129" s="827">
        <v>94.064850669331463</v>
      </c>
      <c r="D129" s="828">
        <v>95.302798923548806</v>
      </c>
      <c r="E129" s="828">
        <v>91.265613152209809</v>
      </c>
      <c r="F129" s="828">
        <v>94.12108547501353</v>
      </c>
      <c r="G129" s="829">
        <v>93.44143185284338</v>
      </c>
      <c r="H129" s="830">
        <v>89.640422470849529</v>
      </c>
      <c r="I129" s="828">
        <v>87.791842822845652</v>
      </c>
      <c r="J129" s="828">
        <v>94.390082533445536</v>
      </c>
      <c r="K129" s="828">
        <v>92.621106072560522</v>
      </c>
      <c r="L129" s="831">
        <v>93.702600325432613</v>
      </c>
      <c r="M129" s="832">
        <v>98.33316539633293</v>
      </c>
      <c r="N129" s="828">
        <v>96.260948019670025</v>
      </c>
      <c r="O129" s="828">
        <v>97.083042410972936</v>
      </c>
      <c r="P129" s="828">
        <v>97.223175559991915</v>
      </c>
      <c r="Q129" s="829">
        <v>98.891443793018183</v>
      </c>
      <c r="R129" s="830">
        <v>93.326965438244542</v>
      </c>
      <c r="S129" s="828">
        <v>97.19172703734877</v>
      </c>
      <c r="T129" s="828">
        <v>92.724064906112375</v>
      </c>
      <c r="U129" s="828">
        <v>93.8138927136646</v>
      </c>
      <c r="V129" s="828">
        <v>88.411869580643952</v>
      </c>
      <c r="W129" s="828">
        <v>95.41415370630942</v>
      </c>
      <c r="X129" s="1348">
        <v>95.191827563481525</v>
      </c>
      <c r="Y129" s="517"/>
      <c r="Z129" s="517"/>
      <c r="AA129" s="517"/>
      <c r="AB129" s="517"/>
      <c r="AC129" s="517"/>
      <c r="AD129" s="517"/>
      <c r="AE129" s="517"/>
      <c r="AF129" s="517"/>
      <c r="AG129" s="517"/>
      <c r="AH129" s="517"/>
      <c r="AI129" s="517"/>
      <c r="AJ129" s="517"/>
      <c r="AK129" s="517"/>
      <c r="AL129" s="517"/>
      <c r="AM129" s="517"/>
      <c r="AN129" s="517"/>
      <c r="AO129" s="517"/>
      <c r="AP129" s="517"/>
      <c r="AQ129" s="517"/>
      <c r="AR129" s="517"/>
      <c r="AS129" s="517"/>
      <c r="AT129" s="517"/>
      <c r="AU129" s="517"/>
      <c r="AV129" s="517"/>
      <c r="AW129" s="517"/>
      <c r="AX129" s="517"/>
      <c r="AY129" s="517"/>
      <c r="AZ129" s="208"/>
      <c r="BA129" s="1739"/>
      <c r="BB129" s="157" t="s">
        <v>48</v>
      </c>
      <c r="BC129" s="1006" t="s">
        <v>35</v>
      </c>
      <c r="BD129" s="1025" t="s">
        <v>35</v>
      </c>
      <c r="BE129" s="1025" t="s">
        <v>35</v>
      </c>
      <c r="BF129" s="1025" t="s">
        <v>35</v>
      </c>
      <c r="BG129" s="1045" t="s">
        <v>35</v>
      </c>
      <c r="BH129" s="1065" t="s">
        <v>35</v>
      </c>
      <c r="BI129" s="1025" t="s">
        <v>35</v>
      </c>
      <c r="BJ129" s="1025" t="s">
        <v>35</v>
      </c>
      <c r="BK129" s="1025" t="s">
        <v>35</v>
      </c>
      <c r="BL129" s="1045" t="s">
        <v>35</v>
      </c>
      <c r="BM129" s="1065" t="s">
        <v>35</v>
      </c>
      <c r="BN129" s="1025" t="s">
        <v>35</v>
      </c>
      <c r="BO129" s="1025" t="s">
        <v>35</v>
      </c>
      <c r="BP129" s="1025" t="s">
        <v>35</v>
      </c>
      <c r="BQ129" s="1045" t="s">
        <v>35</v>
      </c>
      <c r="BR129" s="1065" t="s">
        <v>35</v>
      </c>
      <c r="BS129" s="1025" t="s">
        <v>35</v>
      </c>
      <c r="BT129" s="1025" t="s">
        <v>35</v>
      </c>
      <c r="BU129" s="1025" t="s">
        <v>35</v>
      </c>
      <c r="BV129" s="1025" t="s">
        <v>35</v>
      </c>
      <c r="BW129" s="1025" t="s">
        <v>35</v>
      </c>
      <c r="BX129" s="1391" t="s">
        <v>35</v>
      </c>
      <c r="BY129" s="1433"/>
      <c r="BZ129" s="1433"/>
      <c r="CA129" s="1433"/>
      <c r="CB129" s="1433"/>
      <c r="CC129" s="1433"/>
      <c r="CD129" s="1433"/>
      <c r="CE129" s="1433"/>
      <c r="CF129" s="1433"/>
      <c r="CG129" s="1433"/>
      <c r="CH129" s="1433"/>
      <c r="CI129" s="1433"/>
      <c r="CJ129" s="1433"/>
      <c r="CK129" s="1433"/>
      <c r="CL129" s="1433"/>
      <c r="CM129" s="1433"/>
      <c r="CN129" s="1433"/>
      <c r="CO129" s="1433"/>
      <c r="CP129" s="1433"/>
      <c r="CQ129" s="1433"/>
      <c r="CR129" s="1433"/>
      <c r="CS129" s="1433"/>
      <c r="CT129" s="1433"/>
      <c r="CU129" s="1433"/>
      <c r="CV129" s="1433"/>
      <c r="CW129" s="1433"/>
      <c r="CX129" s="1433"/>
      <c r="CY129" s="1433"/>
      <c r="CZ129" s="1433"/>
    </row>
    <row r="130" s="131" customFormat="true" ht="15" hidden="true" customHeight="true" x14ac:dyDescent="0.2">
      <c r="A130" s="1683" t="s">
        <v>47</v>
      </c>
      <c r="B130" s="240" t="s">
        <v>42</v>
      </c>
      <c r="C130" s="246"/>
      <c r="D130" s="247"/>
      <c r="E130" s="247"/>
      <c r="F130" s="247"/>
      <c r="G130" s="248"/>
      <c r="H130" s="249"/>
      <c r="I130" s="247"/>
      <c r="J130" s="247"/>
      <c r="K130" s="247"/>
      <c r="L130" s="250"/>
      <c r="M130" s="246"/>
      <c r="N130" s="247"/>
      <c r="O130" s="247"/>
      <c r="P130" s="247"/>
      <c r="Q130" s="248"/>
      <c r="R130" s="249"/>
      <c r="S130" s="247"/>
      <c r="T130" s="247"/>
      <c r="U130" s="247"/>
      <c r="V130" s="247"/>
      <c r="W130" s="247"/>
      <c r="X130" s="250"/>
      <c r="Y130" s="517"/>
      <c r="Z130" s="517"/>
      <c r="AA130" s="517"/>
      <c r="AB130" s="517"/>
      <c r="AC130" s="517"/>
      <c r="AD130" s="517"/>
      <c r="AE130" s="517"/>
      <c r="AF130" s="517"/>
      <c r="AG130" s="517"/>
      <c r="AH130" s="517"/>
      <c r="AI130" s="517"/>
      <c r="AJ130" s="517"/>
      <c r="AK130" s="517"/>
      <c r="AL130" s="517"/>
      <c r="AM130" s="517"/>
      <c r="AN130" s="517"/>
      <c r="AO130" s="517"/>
      <c r="AP130" s="517"/>
      <c r="AQ130" s="517"/>
      <c r="AR130" s="517"/>
      <c r="AS130" s="517"/>
      <c r="AT130" s="517"/>
      <c r="AU130" s="517"/>
      <c r="AV130" s="517"/>
      <c r="AW130" s="517"/>
      <c r="AX130" s="517"/>
      <c r="AY130" s="517"/>
      <c r="AZ130" s="208"/>
      <c r="BB130" s="133"/>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1684"/>
      <c r="B131" s="232" t="s">
        <v>46</v>
      </c>
      <c r="C131" s="251"/>
      <c r="D131" s="252"/>
      <c r="E131" s="252"/>
      <c r="F131" s="252"/>
      <c r="G131" s="253"/>
      <c r="H131" s="254"/>
      <c r="I131" s="252"/>
      <c r="J131" s="252"/>
      <c r="K131" s="252"/>
      <c r="L131" s="255"/>
      <c r="M131" s="251"/>
      <c r="N131" s="252"/>
      <c r="O131" s="252"/>
      <c r="P131" s="252"/>
      <c r="Q131" s="253"/>
      <c r="R131" s="254"/>
      <c r="S131" s="252"/>
      <c r="T131" s="252"/>
      <c r="U131" s="252"/>
      <c r="V131" s="252"/>
      <c r="W131" s="252"/>
      <c r="X131" s="255"/>
      <c r="Y131" s="517"/>
      <c r="Z131" s="517"/>
      <c r="AA131" s="517"/>
      <c r="AB131" s="517"/>
      <c r="AC131" s="517"/>
      <c r="AD131" s="517"/>
      <c r="AE131" s="517"/>
      <c r="AF131" s="517"/>
      <c r="AG131" s="517"/>
      <c r="AH131" s="517"/>
      <c r="AI131" s="517"/>
      <c r="AJ131" s="517"/>
      <c r="AK131" s="517"/>
      <c r="AL131" s="517"/>
      <c r="AM131" s="517"/>
      <c r="AN131" s="517"/>
      <c r="AO131" s="517"/>
      <c r="AP131" s="517"/>
      <c r="AQ131" s="517"/>
      <c r="AR131" s="517"/>
      <c r="AS131" s="517"/>
      <c r="AT131" s="517"/>
      <c r="AU131" s="517"/>
      <c r="AV131" s="517"/>
      <c r="AW131" s="517"/>
      <c r="AX131" s="517"/>
      <c r="AY131" s="517"/>
      <c r="AZ131" s="208"/>
      <c r="BB131" s="133"/>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1685"/>
      <c r="B132" s="233" t="s">
        <v>46</v>
      </c>
      <c r="C132" s="256"/>
      <c r="D132" s="257"/>
      <c r="E132" s="257"/>
      <c r="F132" s="257"/>
      <c r="G132" s="258"/>
      <c r="H132" s="259"/>
      <c r="I132" s="257"/>
      <c r="J132" s="257"/>
      <c r="K132" s="257"/>
      <c r="L132" s="260"/>
      <c r="M132" s="256"/>
      <c r="N132" s="257"/>
      <c r="O132" s="257"/>
      <c r="P132" s="257"/>
      <c r="Q132" s="258"/>
      <c r="R132" s="1300"/>
      <c r="S132" s="1301"/>
      <c r="T132" s="1301"/>
      <c r="U132" s="1301"/>
      <c r="V132" s="1301"/>
      <c r="W132" s="1301"/>
      <c r="X132" s="1335"/>
      <c r="Y132" s="517"/>
      <c r="Z132" s="517"/>
      <c r="AA132" s="517"/>
      <c r="AB132" s="517"/>
      <c r="AC132" s="517"/>
      <c r="AD132" s="517"/>
      <c r="AE132" s="517"/>
      <c r="AF132" s="517"/>
      <c r="AG132" s="517"/>
      <c r="AH132" s="517"/>
      <c r="AI132" s="517"/>
      <c r="AJ132" s="517"/>
      <c r="AK132" s="517"/>
      <c r="AL132" s="517"/>
      <c r="AM132" s="517"/>
      <c r="AN132" s="517"/>
      <c r="AO132" s="517"/>
      <c r="AP132" s="517"/>
      <c r="AQ132" s="517"/>
      <c r="AR132" s="517"/>
      <c r="AS132" s="517"/>
      <c r="AT132" s="517"/>
      <c r="AU132" s="517"/>
      <c r="AV132" s="517"/>
      <c r="AW132" s="517"/>
      <c r="AX132" s="517"/>
      <c r="AY132" s="517"/>
      <c r="AZ132" s="208"/>
      <c r="BB132" s="133"/>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369" customFormat="true" ht="15" customHeight="true" x14ac:dyDescent="0.2">
      <c r="A133" s="130"/>
      <c r="B133" s="180"/>
      <c r="C133" s="1622" t="s">
        <v>114</v>
      </c>
      <c r="D133" s="1623"/>
      <c r="E133" s="1623"/>
      <c r="F133" s="1623"/>
      <c r="G133" s="1624"/>
      <c r="H133" s="1625" t="s">
        <v>38</v>
      </c>
      <c r="I133" s="1626"/>
      <c r="J133" s="1626"/>
      <c r="K133" s="1626"/>
      <c r="L133" s="1627"/>
      <c r="M133" s="1628" t="s">
        <v>37</v>
      </c>
      <c r="N133" s="1626"/>
      <c r="O133" s="1626"/>
      <c r="P133" s="1626"/>
      <c r="Q133" s="1627"/>
      <c r="R133" s="1297" t="s">
        <v>137</v>
      </c>
      <c r="S133" s="1328"/>
      <c r="T133" s="1328"/>
      <c r="U133" s="1328"/>
      <c r="V133" s="1328"/>
      <c r="W133" s="1328"/>
      <c r="X133" s="1329"/>
      <c r="Y133" s="517"/>
      <c r="Z133" s="517"/>
      <c r="AA133" s="517"/>
      <c r="AB133" s="517"/>
      <c r="AC133" s="517"/>
      <c r="AD133" s="517"/>
      <c r="AE133" s="517"/>
      <c r="AF133" s="517"/>
      <c r="AG133" s="517"/>
      <c r="AH133" s="517"/>
      <c r="AI133" s="517"/>
      <c r="AJ133" s="517"/>
      <c r="AK133" s="517"/>
      <c r="AL133" s="517"/>
      <c r="AM133" s="517"/>
      <c r="AN133" s="517"/>
      <c r="AO133" s="517"/>
      <c r="AP133" s="517"/>
      <c r="AQ133" s="517"/>
      <c r="AR133" s="517"/>
      <c r="AS133" s="517"/>
      <c r="AT133" s="517"/>
      <c r="AU133" s="517"/>
      <c r="AV133" s="517"/>
      <c r="AW133" s="517"/>
      <c r="AX133" s="517"/>
      <c r="AY133" s="517"/>
      <c r="AZ133" s="208"/>
      <c r="BA133" s="209" t="s">
        <v>128</v>
      </c>
      <c r="BB133" s="116" t="s">
        <v>98</v>
      </c>
      <c r="BC133" s="1740" t="s">
        <v>114</v>
      </c>
      <c r="BD133" s="1741"/>
      <c r="BE133" s="1741"/>
      <c r="BF133" s="1741"/>
      <c r="BG133" s="1742"/>
      <c r="BH133" s="1743" t="s">
        <v>38</v>
      </c>
      <c r="BI133" s="1741"/>
      <c r="BJ133" s="1741"/>
      <c r="BK133" s="1741"/>
      <c r="BL133" s="1742"/>
      <c r="BM133" s="1743" t="s">
        <v>37</v>
      </c>
      <c r="BN133" s="1741"/>
      <c r="BO133" s="1741"/>
      <c r="BP133" s="1741"/>
      <c r="BQ133" s="1744"/>
      <c r="BR133" s="1312" t="s">
        <v>137</v>
      </c>
      <c r="BS133" s="1313"/>
      <c r="BT133" s="1313"/>
      <c r="BU133" s="1313"/>
      <c r="BV133" s="1313"/>
      <c r="BW133" s="1313"/>
      <c r="BX133" s="1313"/>
      <c r="BY133" s="1434"/>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369" customFormat="true" ht="12.75" x14ac:dyDescent="0.2">
      <c r="A134" s="181" t="s">
        <v>69</v>
      </c>
      <c r="B134" s="238"/>
      <c r="C134" s="274" t="s">
        <v>0</v>
      </c>
      <c r="D134" s="275" t="s">
        <v>1</v>
      </c>
      <c r="E134" s="275" t="s">
        <v>2</v>
      </c>
      <c r="F134" s="275" t="s">
        <v>3</v>
      </c>
      <c r="G134" s="276" t="s">
        <v>4</v>
      </c>
      <c r="H134" s="654" t="s">
        <v>0</v>
      </c>
      <c r="I134" s="597" t="s">
        <v>1</v>
      </c>
      <c r="J134" s="597" t="s">
        <v>2</v>
      </c>
      <c r="K134" s="597" t="s">
        <v>3</v>
      </c>
      <c r="L134" s="598" t="s">
        <v>4</v>
      </c>
      <c r="M134" s="639" t="s">
        <v>0</v>
      </c>
      <c r="N134" s="597" t="s">
        <v>1</v>
      </c>
      <c r="O134" s="597" t="s">
        <v>2</v>
      </c>
      <c r="P134" s="597" t="s">
        <v>3</v>
      </c>
      <c r="Q134" s="674" t="s">
        <v>4</v>
      </c>
      <c r="R134" s="654" t="s">
        <v>146</v>
      </c>
      <c r="S134" s="597" t="s">
        <v>147</v>
      </c>
      <c r="T134" s="597" t="s">
        <v>148</v>
      </c>
      <c r="U134" s="597" t="s">
        <v>149</v>
      </c>
      <c r="V134" s="597" t="s">
        <v>150</v>
      </c>
      <c r="W134" s="597" t="s">
        <v>151</v>
      </c>
      <c r="X134" s="599" t="s">
        <v>152</v>
      </c>
      <c r="Y134" s="517"/>
      <c r="Z134" s="517"/>
      <c r="AA134" s="517"/>
      <c r="AB134" s="517"/>
      <c r="AC134" s="517"/>
      <c r="AD134" s="517"/>
      <c r="AE134" s="517"/>
      <c r="AF134" s="517"/>
      <c r="AG134" s="517"/>
      <c r="AH134" s="517"/>
      <c r="AI134" s="517"/>
      <c r="AJ134" s="517"/>
      <c r="AK134" s="517"/>
      <c r="AL134" s="517"/>
      <c r="AM134" s="517"/>
      <c r="AN134" s="517"/>
      <c r="AO134" s="517"/>
      <c r="AP134" s="517"/>
      <c r="AQ134" s="517"/>
      <c r="AR134" s="517"/>
      <c r="AS134" s="517"/>
      <c r="AT134" s="517"/>
      <c r="AU134" s="517"/>
      <c r="AV134" s="517"/>
      <c r="AW134" s="517"/>
      <c r="AX134" s="517"/>
      <c r="AY134" s="517"/>
      <c r="AZ134" s="208"/>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146</v>
      </c>
      <c r="BS134" s="170" t="s">
        <v>147</v>
      </c>
      <c r="BT134" s="170" t="s">
        <v>148</v>
      </c>
      <c r="BU134" s="170" t="s">
        <v>149</v>
      </c>
      <c r="BV134" s="170" t="s">
        <v>150</v>
      </c>
      <c r="BW134" s="170" t="s">
        <v>151</v>
      </c>
      <c r="BX134" s="1392" t="s">
        <v>152</v>
      </c>
      <c r="BY134" s="1435"/>
      <c r="BZ134" s="1435"/>
      <c r="CA134" s="1435"/>
      <c r="CB134" s="1435"/>
      <c r="CC134" s="1435"/>
      <c r="CD134" s="1435"/>
      <c r="CE134" s="1435"/>
      <c r="CF134" s="1435"/>
      <c r="CG134" s="1435"/>
      <c r="CH134" s="1435"/>
      <c r="CI134" s="1435"/>
      <c r="CJ134" s="1435"/>
      <c r="CK134" s="1435"/>
      <c r="CL134" s="1435"/>
      <c r="CM134" s="1435"/>
      <c r="CN134" s="1435"/>
      <c r="CO134" s="1435"/>
      <c r="CP134" s="1435"/>
      <c r="CQ134" s="1435"/>
      <c r="CR134" s="1435"/>
      <c r="CS134" s="1435"/>
      <c r="CT134" s="1435"/>
      <c r="CU134" s="1435"/>
      <c r="CV134" s="1435"/>
      <c r="CW134" s="1435"/>
      <c r="CX134" s="1435"/>
      <c r="CY134" s="1435"/>
      <c r="CZ134" s="1435"/>
    </row>
    <row r="135" s="369" customFormat="true" ht="15" customHeight="true" x14ac:dyDescent="0.2">
      <c r="A135" s="1629" t="s">
        <v>45</v>
      </c>
      <c r="B135" s="942" t="s">
        <v>44</v>
      </c>
      <c r="C135" s="833">
        <v>5.3661616145685089</v>
      </c>
      <c r="D135" s="834">
        <v>48.780056394683271</v>
      </c>
      <c r="E135" s="834">
        <v>94.682831079314738</v>
      </c>
      <c r="F135" s="834">
        <v>98.938136834147699</v>
      </c>
      <c r="G135" s="835">
        <v>100</v>
      </c>
      <c r="H135" s="836">
        <v>33.494384315433848</v>
      </c>
      <c r="I135" s="834">
        <v>95.838024346864941</v>
      </c>
      <c r="J135" s="834">
        <v>99.283817680870172</v>
      </c>
      <c r="K135" s="834">
        <v>99.456298531225855</v>
      </c>
      <c r="L135" s="837">
        <v>100</v>
      </c>
      <c r="M135" s="838">
        <v>0.1971275599657259</v>
      </c>
      <c r="N135" s="834">
        <v>6.2461107548434081</v>
      </c>
      <c r="O135" s="834">
        <v>25.677250920197377</v>
      </c>
      <c r="P135" s="834">
        <v>65.107657999707214</v>
      </c>
      <c r="Q135" s="835">
        <v>93.75013845504877</v>
      </c>
      <c r="R135" s="836">
        <v>64.363477494966844</v>
      </c>
      <c r="S135" s="834">
        <v>65.74964956062928</v>
      </c>
      <c r="T135" s="834">
        <v>63.185935797004802</v>
      </c>
      <c r="U135" s="834">
        <v>60.598651117918735</v>
      </c>
      <c r="V135" s="834">
        <v>99.05694566430185</v>
      </c>
      <c r="W135" s="834">
        <v>62.695911523609738</v>
      </c>
      <c r="X135" s="1349">
        <v>67.345563701739223</v>
      </c>
      <c r="Y135" s="517"/>
      <c r="Z135" s="517"/>
      <c r="AA135" s="517"/>
      <c r="AB135" s="517"/>
      <c r="AC135" s="517"/>
      <c r="AD135" s="517"/>
      <c r="AE135" s="517"/>
      <c r="AF135" s="517"/>
      <c r="AG135" s="517"/>
      <c r="AH135" s="517"/>
      <c r="AI135" s="517"/>
      <c r="AJ135" s="517"/>
      <c r="AK135" s="517"/>
      <c r="AL135" s="517"/>
      <c r="AM135" s="517"/>
      <c r="AN135" s="517"/>
      <c r="AO135" s="517"/>
      <c r="AP135" s="517"/>
      <c r="AQ135" s="517"/>
      <c r="AR135" s="517"/>
      <c r="AS135" s="517"/>
      <c r="AT135" s="517"/>
      <c r="AU135" s="517"/>
      <c r="AV135" s="517"/>
      <c r="AW135" s="517"/>
      <c r="AX135" s="517"/>
      <c r="AY135" s="517"/>
      <c r="AZ135" s="208"/>
      <c r="BA135" s="1745" t="s">
        <v>45</v>
      </c>
      <c r="BB135" s="158" t="s">
        <v>44</v>
      </c>
      <c r="BC135" s="1007" t="s">
        <v>35</v>
      </c>
      <c r="BD135" s="1026" t="s">
        <v>35</v>
      </c>
      <c r="BE135" s="1026" t="s">
        <v>35</v>
      </c>
      <c r="BF135" s="1026" t="s">
        <v>35</v>
      </c>
      <c r="BG135" s="1046" t="s">
        <v>35</v>
      </c>
      <c r="BH135" s="1066" t="s">
        <v>35</v>
      </c>
      <c r="BI135" s="1026" t="s">
        <v>35</v>
      </c>
      <c r="BJ135" s="1026" t="s">
        <v>35</v>
      </c>
      <c r="BK135" s="1026" t="s">
        <v>35</v>
      </c>
      <c r="BL135" s="1046" t="s">
        <v>35</v>
      </c>
      <c r="BM135" s="1066" t="s">
        <v>35</v>
      </c>
      <c r="BN135" s="1026" t="s">
        <v>35</v>
      </c>
      <c r="BO135" s="1026" t="s">
        <v>35</v>
      </c>
      <c r="BP135" s="1026" t="s">
        <v>35</v>
      </c>
      <c r="BQ135" s="1046" t="s">
        <v>35</v>
      </c>
      <c r="BR135" s="1066" t="s">
        <v>35</v>
      </c>
      <c r="BS135" s="1026" t="s">
        <v>35</v>
      </c>
      <c r="BT135" s="1026" t="s">
        <v>35</v>
      </c>
      <c r="BU135" s="1026" t="s">
        <v>35</v>
      </c>
      <c r="BV135" s="1026" t="s">
        <v>35</v>
      </c>
      <c r="BW135" s="1026" t="s">
        <v>35</v>
      </c>
      <c r="BX135" s="1393" t="s">
        <v>35</v>
      </c>
      <c r="BY135" s="1436"/>
      <c r="BZ135" s="1436"/>
      <c r="CA135" s="1436"/>
      <c r="CB135" s="1436"/>
      <c r="CC135" s="1436"/>
      <c r="CD135" s="1436"/>
      <c r="CE135" s="1436"/>
      <c r="CF135" s="1436"/>
      <c r="CG135" s="1436"/>
      <c r="CH135" s="1436"/>
      <c r="CI135" s="1436"/>
      <c r="CJ135" s="1436"/>
      <c r="CK135" s="1436"/>
      <c r="CL135" s="1436"/>
      <c r="CM135" s="1436"/>
      <c r="CN135" s="1436"/>
      <c r="CO135" s="1436"/>
      <c r="CP135" s="1436"/>
      <c r="CQ135" s="1436"/>
      <c r="CR135" s="1436"/>
      <c r="CS135" s="1436"/>
      <c r="CT135" s="1436"/>
      <c r="CU135" s="1436"/>
      <c r="CV135" s="1436"/>
      <c r="CW135" s="1436"/>
      <c r="CX135" s="1436"/>
      <c r="CY135" s="1436"/>
      <c r="CZ135" s="1436"/>
    </row>
    <row r="136" s="369" customFormat="true" ht="15" customHeight="true" x14ac:dyDescent="0.2">
      <c r="A136" s="1620"/>
      <c r="B136" s="943" t="s">
        <v>43</v>
      </c>
      <c r="C136" s="839">
        <v>2.9576756108918243</v>
      </c>
      <c r="D136" s="840">
        <v>8.1892923508944939</v>
      </c>
      <c r="E136" s="840">
        <v>2.2582651297223948</v>
      </c>
      <c r="F136" s="840">
        <v>1.0240542635771113</v>
      </c>
      <c r="G136" s="841">
        <v>0</v>
      </c>
      <c r="H136" s="842">
        <v>5.936527458666979</v>
      </c>
      <c r="I136" s="840">
        <v>1.3095780954281431</v>
      </c>
      <c r="J136" s="840">
        <v>0.71618231912980757</v>
      </c>
      <c r="K136" s="840">
        <v>0.54370146877414949</v>
      </c>
      <c r="L136" s="843">
        <v>0</v>
      </c>
      <c r="M136" s="844">
        <v>0.44966779639696491</v>
      </c>
      <c r="N136" s="840">
        <v>2.9638029885515467</v>
      </c>
      <c r="O136" s="840">
        <v>10.677768627764086</v>
      </c>
      <c r="P136" s="840">
        <v>8.2600890824574247</v>
      </c>
      <c r="Q136" s="841">
        <v>3.6490300617248206</v>
      </c>
      <c r="R136" s="842">
        <v>5.2561797635872569</v>
      </c>
      <c r="S136" s="840">
        <v>0.99151711094837158</v>
      </c>
      <c r="T136" s="840">
        <v>1.9846467488737813</v>
      </c>
      <c r="U136" s="840">
        <v>4.9523016136836757</v>
      </c>
      <c r="V136" s="840">
        <v>0</v>
      </c>
      <c r="W136" s="840">
        <v>4.4223706719236233</v>
      </c>
      <c r="X136" s="1350">
        <v>2.8366757913497165</v>
      </c>
      <c r="Y136" s="517"/>
      <c r="Z136" s="517"/>
      <c r="AA136" s="517"/>
      <c r="AB136" s="517"/>
      <c r="AC136" s="517"/>
      <c r="AD136" s="517"/>
      <c r="AE136" s="517"/>
      <c r="AF136" s="517"/>
      <c r="AG136" s="517"/>
      <c r="AH136" s="517"/>
      <c r="AI136" s="517"/>
      <c r="AJ136" s="517"/>
      <c r="AK136" s="517"/>
      <c r="AL136" s="517"/>
      <c r="AM136" s="517"/>
      <c r="AN136" s="517"/>
      <c r="AO136" s="517"/>
      <c r="AP136" s="517"/>
      <c r="AQ136" s="517"/>
      <c r="AR136" s="517"/>
      <c r="AS136" s="517"/>
      <c r="AT136" s="517"/>
      <c r="AU136" s="517"/>
      <c r="AV136" s="517"/>
      <c r="AW136" s="517"/>
      <c r="AX136" s="517"/>
      <c r="AY136" s="517"/>
      <c r="AZ136" s="208"/>
      <c r="BA136" s="1711"/>
      <c r="BB136" s="159" t="s">
        <v>43</v>
      </c>
      <c r="BC136" s="1008" t="s">
        <v>35</v>
      </c>
      <c r="BD136" s="1027" t="s">
        <v>35</v>
      </c>
      <c r="BE136" s="1027" t="s">
        <v>35</v>
      </c>
      <c r="BF136" s="1027" t="s">
        <v>35</v>
      </c>
      <c r="BG136" s="1047" t="s">
        <v>35</v>
      </c>
      <c r="BH136" s="1067" t="s">
        <v>35</v>
      </c>
      <c r="BI136" s="1027" t="s">
        <v>35</v>
      </c>
      <c r="BJ136" s="1027" t="s">
        <v>35</v>
      </c>
      <c r="BK136" s="1027" t="s">
        <v>35</v>
      </c>
      <c r="BL136" s="1047" t="s">
        <v>35</v>
      </c>
      <c r="BM136" s="1067" t="s">
        <v>35</v>
      </c>
      <c r="BN136" s="1027" t="s">
        <v>35</v>
      </c>
      <c r="BO136" s="1027" t="s">
        <v>35</v>
      </c>
      <c r="BP136" s="1027" t="s">
        <v>35</v>
      </c>
      <c r="BQ136" s="1047" t="s">
        <v>35</v>
      </c>
      <c r="BR136" s="1067" t="s">
        <v>35</v>
      </c>
      <c r="BS136" s="1027" t="s">
        <v>35</v>
      </c>
      <c r="BT136" s="1027" t="s">
        <v>35</v>
      </c>
      <c r="BU136" s="1027" t="s">
        <v>35</v>
      </c>
      <c r="BV136" s="1027" t="s">
        <v>35</v>
      </c>
      <c r="BW136" s="1027" t="s">
        <v>35</v>
      </c>
      <c r="BX136" s="1394" t="s">
        <v>35</v>
      </c>
      <c r="BY136" s="1437"/>
      <c r="BZ136" s="1437"/>
      <c r="CA136" s="1437"/>
      <c r="CB136" s="1437"/>
      <c r="CC136" s="1437"/>
      <c r="CD136" s="1437"/>
      <c r="CE136" s="1437"/>
      <c r="CF136" s="1437"/>
      <c r="CG136" s="1437"/>
      <c r="CH136" s="1437"/>
      <c r="CI136" s="1437"/>
      <c r="CJ136" s="1437"/>
      <c r="CK136" s="1437"/>
      <c r="CL136" s="1437"/>
      <c r="CM136" s="1437"/>
      <c r="CN136" s="1437"/>
      <c r="CO136" s="1437"/>
      <c r="CP136" s="1437"/>
      <c r="CQ136" s="1437"/>
      <c r="CR136" s="1437"/>
      <c r="CS136" s="1437"/>
      <c r="CT136" s="1437"/>
      <c r="CU136" s="1437"/>
      <c r="CV136" s="1437"/>
      <c r="CW136" s="1437"/>
      <c r="CX136" s="1437"/>
      <c r="CY136" s="1437"/>
      <c r="CZ136" s="1437"/>
    </row>
    <row r="137" s="369" customFormat="true" ht="15" customHeight="true" x14ac:dyDescent="0.2">
      <c r="A137" s="1620"/>
      <c r="B137" s="943" t="s">
        <v>42</v>
      </c>
      <c r="C137" s="839">
        <v>89.916024134026557</v>
      </c>
      <c r="D137" s="840">
        <v>41.681910847477042</v>
      </c>
      <c r="E137" s="840">
        <v>2.860729429780422</v>
      </c>
      <c r="F137" s="840">
        <v>3.7808902275167339E-2</v>
      </c>
      <c r="G137" s="841">
        <v>0</v>
      </c>
      <c r="H137" s="842">
        <v>58.403486516633272</v>
      </c>
      <c r="I137" s="840">
        <v>2.7268972208487781</v>
      </c>
      <c r="J137" s="840">
        <v>0</v>
      </c>
      <c r="K137" s="840">
        <v>0</v>
      </c>
      <c r="L137" s="843">
        <v>0</v>
      </c>
      <c r="M137" s="844">
        <v>97.866053469403766</v>
      </c>
      <c r="N137" s="840">
        <v>88.777457903095154</v>
      </c>
      <c r="O137" s="840">
        <v>63.298316245404976</v>
      </c>
      <c r="P137" s="840">
        <v>25.5272299629146</v>
      </c>
      <c r="Q137" s="841">
        <v>2.2605389388762864</v>
      </c>
      <c r="R137" s="842">
        <v>30.326418422504769</v>
      </c>
      <c r="S137" s="840">
        <v>33.162070653065101</v>
      </c>
      <c r="T137" s="840">
        <v>33.838637888894276</v>
      </c>
      <c r="U137" s="840">
        <v>34.303608366858782</v>
      </c>
      <c r="V137" s="840">
        <v>0.94305433569817165</v>
      </c>
      <c r="W137" s="840">
        <v>32.81174192638462</v>
      </c>
      <c r="X137" s="1350">
        <v>26.311005641281408</v>
      </c>
      <c r="Y137" s="517"/>
      <c r="Z137" s="517"/>
      <c r="AA137" s="517"/>
      <c r="AB137" s="517"/>
      <c r="AC137" s="517"/>
      <c r="AD137" s="517"/>
      <c r="AE137" s="517"/>
      <c r="AF137" s="517"/>
      <c r="AG137" s="517"/>
      <c r="AH137" s="517"/>
      <c r="AI137" s="517"/>
      <c r="AJ137" s="517"/>
      <c r="AK137" s="517"/>
      <c r="AL137" s="517"/>
      <c r="AM137" s="517"/>
      <c r="AN137" s="517"/>
      <c r="AO137" s="517"/>
      <c r="AP137" s="517"/>
      <c r="AQ137" s="517"/>
      <c r="AR137" s="517"/>
      <c r="AS137" s="517"/>
      <c r="AT137" s="517"/>
      <c r="AU137" s="517"/>
      <c r="AV137" s="517"/>
      <c r="AW137" s="517"/>
      <c r="AX137" s="517"/>
      <c r="AY137" s="517"/>
      <c r="AZ137" s="208"/>
      <c r="BA137" s="1711"/>
      <c r="BB137" s="159" t="s">
        <v>42</v>
      </c>
      <c r="BC137" s="1008" t="s">
        <v>35</v>
      </c>
      <c r="BD137" s="1027" t="s">
        <v>35</v>
      </c>
      <c r="BE137" s="1027" t="s">
        <v>35</v>
      </c>
      <c r="BF137" s="1027" t="s">
        <v>35</v>
      </c>
      <c r="BG137" s="1047" t="s">
        <v>35</v>
      </c>
      <c r="BH137" s="1067" t="s">
        <v>35</v>
      </c>
      <c r="BI137" s="1027" t="s">
        <v>35</v>
      </c>
      <c r="BJ137" s="1027" t="s">
        <v>35</v>
      </c>
      <c r="BK137" s="1027" t="s">
        <v>35</v>
      </c>
      <c r="BL137" s="1047" t="s">
        <v>35</v>
      </c>
      <c r="BM137" s="1067" t="s">
        <v>35</v>
      </c>
      <c r="BN137" s="1027" t="s">
        <v>35</v>
      </c>
      <c r="BO137" s="1027" t="s">
        <v>35</v>
      </c>
      <c r="BP137" s="1027" t="s">
        <v>35</v>
      </c>
      <c r="BQ137" s="1047" t="s">
        <v>35</v>
      </c>
      <c r="BR137" s="1067" t="s">
        <v>35</v>
      </c>
      <c r="BS137" s="1027" t="s">
        <v>35</v>
      </c>
      <c r="BT137" s="1027" t="s">
        <v>35</v>
      </c>
      <c r="BU137" s="1027" t="s">
        <v>35</v>
      </c>
      <c r="BV137" s="1027" t="s">
        <v>35</v>
      </c>
      <c r="BW137" s="1027" t="s">
        <v>35</v>
      </c>
      <c r="BX137" s="1394" t="s">
        <v>35</v>
      </c>
      <c r="BY137" s="1437"/>
      <c r="BZ137" s="1437"/>
      <c r="CA137" s="1437"/>
      <c r="CB137" s="1437"/>
      <c r="CC137" s="1437"/>
      <c r="CD137" s="1437"/>
      <c r="CE137" s="1437"/>
      <c r="CF137" s="1437"/>
      <c r="CG137" s="1437"/>
      <c r="CH137" s="1437"/>
      <c r="CI137" s="1437"/>
      <c r="CJ137" s="1437"/>
      <c r="CK137" s="1437"/>
      <c r="CL137" s="1437"/>
      <c r="CM137" s="1437"/>
      <c r="CN137" s="1437"/>
      <c r="CO137" s="1437"/>
      <c r="CP137" s="1437"/>
      <c r="CQ137" s="1437"/>
      <c r="CR137" s="1437"/>
      <c r="CS137" s="1437"/>
      <c r="CT137" s="1437"/>
      <c r="CU137" s="1437"/>
      <c r="CV137" s="1437"/>
      <c r="CW137" s="1437"/>
      <c r="CX137" s="1437"/>
      <c r="CY137" s="1437"/>
      <c r="CZ137" s="1437"/>
    </row>
    <row r="138" s="369" customFormat="true" ht="15" customHeight="true" x14ac:dyDescent="0.2">
      <c r="A138" s="1620"/>
      <c r="B138" s="943" t="s">
        <v>41</v>
      </c>
      <c r="C138" s="839">
        <v>1.7601386405129944</v>
      </c>
      <c r="D138" s="840">
        <v>1.3487404069452777</v>
      </c>
      <c r="E138" s="840">
        <v>0.19817436118248519</v>
      </c>
      <c r="F138" s="840">
        <v>0</v>
      </c>
      <c r="G138" s="841">
        <v>0</v>
      </c>
      <c r="H138" s="842">
        <v>2.165601709265661</v>
      </c>
      <c r="I138" s="840">
        <v>0.12550033685801684</v>
      </c>
      <c r="J138" s="840">
        <v>0</v>
      </c>
      <c r="K138" s="840">
        <v>0</v>
      </c>
      <c r="L138" s="843">
        <v>0</v>
      </c>
      <c r="M138" s="844">
        <v>1.4871511742336105</v>
      </c>
      <c r="N138" s="840">
        <v>2.0126283535099274</v>
      </c>
      <c r="O138" s="840">
        <v>0.34666420663358188</v>
      </c>
      <c r="P138" s="840">
        <v>1.105022954920557</v>
      </c>
      <c r="Q138" s="841">
        <v>0.34029254435013229</v>
      </c>
      <c r="R138" s="842">
        <v>5.3924318941304221E-2</v>
      </c>
      <c r="S138" s="840">
        <v>9.6762675357150219E-2</v>
      </c>
      <c r="T138" s="840">
        <v>0.99077956522764499</v>
      </c>
      <c r="U138" s="840">
        <v>0.14543890153878042</v>
      </c>
      <c r="V138" s="840">
        <v>0</v>
      </c>
      <c r="W138" s="840">
        <v>6.9975878082111365E-2</v>
      </c>
      <c r="X138" s="1350">
        <v>3.5067548656293677</v>
      </c>
      <c r="Y138" s="517"/>
      <c r="Z138" s="517"/>
      <c r="AA138" s="517"/>
      <c r="AB138" s="517"/>
      <c r="AC138" s="517"/>
      <c r="AD138" s="517"/>
      <c r="AE138" s="517"/>
      <c r="AF138" s="517"/>
      <c r="AG138" s="517"/>
      <c r="AH138" s="517"/>
      <c r="AI138" s="517"/>
      <c r="AJ138" s="517"/>
      <c r="AK138" s="517"/>
      <c r="AL138" s="517"/>
      <c r="AM138" s="517"/>
      <c r="AN138" s="517"/>
      <c r="AO138" s="517"/>
      <c r="AP138" s="517"/>
      <c r="AQ138" s="517"/>
      <c r="AR138" s="517"/>
      <c r="AS138" s="517"/>
      <c r="AT138" s="517"/>
      <c r="AU138" s="517"/>
      <c r="AV138" s="517"/>
      <c r="AW138" s="517"/>
      <c r="AX138" s="517"/>
      <c r="AY138" s="517"/>
      <c r="AZ138" s="208"/>
      <c r="BA138" s="1711"/>
      <c r="BB138" s="159" t="s">
        <v>41</v>
      </c>
      <c r="BC138" s="1008" t="s">
        <v>35</v>
      </c>
      <c r="BD138" s="1027" t="s">
        <v>35</v>
      </c>
      <c r="BE138" s="1027" t="s">
        <v>35</v>
      </c>
      <c r="BF138" s="1027" t="s">
        <v>35</v>
      </c>
      <c r="BG138" s="1047" t="s">
        <v>35</v>
      </c>
      <c r="BH138" s="1067" t="s">
        <v>35</v>
      </c>
      <c r="BI138" s="1027" t="s">
        <v>35</v>
      </c>
      <c r="BJ138" s="1027" t="s">
        <v>35</v>
      </c>
      <c r="BK138" s="1027" t="s">
        <v>35</v>
      </c>
      <c r="BL138" s="1047" t="s">
        <v>35</v>
      </c>
      <c r="BM138" s="1067" t="s">
        <v>35</v>
      </c>
      <c r="BN138" s="1027" t="s">
        <v>35</v>
      </c>
      <c r="BO138" s="1027" t="s">
        <v>35</v>
      </c>
      <c r="BP138" s="1027" t="s">
        <v>35</v>
      </c>
      <c r="BQ138" s="1047" t="s">
        <v>35</v>
      </c>
      <c r="BR138" s="1067" t="s">
        <v>35</v>
      </c>
      <c r="BS138" s="1027" t="s">
        <v>35</v>
      </c>
      <c r="BT138" s="1027" t="s">
        <v>35</v>
      </c>
      <c r="BU138" s="1027" t="s">
        <v>35</v>
      </c>
      <c r="BV138" s="1027" t="s">
        <v>35</v>
      </c>
      <c r="BW138" s="1027" t="s">
        <v>35</v>
      </c>
      <c r="BX138" s="1394" t="s">
        <v>35</v>
      </c>
      <c r="BY138" s="1437"/>
      <c r="BZ138" s="1437"/>
      <c r="CA138" s="1437"/>
      <c r="CB138" s="1437"/>
      <c r="CC138" s="1437"/>
      <c r="CD138" s="1437"/>
      <c r="CE138" s="1437"/>
      <c r="CF138" s="1437"/>
      <c r="CG138" s="1437"/>
      <c r="CH138" s="1437"/>
      <c r="CI138" s="1437"/>
      <c r="CJ138" s="1437"/>
      <c r="CK138" s="1437"/>
      <c r="CL138" s="1437"/>
      <c r="CM138" s="1437"/>
      <c r="CN138" s="1437"/>
      <c r="CO138" s="1437"/>
      <c r="CP138" s="1437"/>
      <c r="CQ138" s="1437"/>
      <c r="CR138" s="1437"/>
      <c r="CS138" s="1437"/>
      <c r="CT138" s="1437"/>
      <c r="CU138" s="1437"/>
      <c r="CV138" s="1437"/>
      <c r="CW138" s="1437"/>
      <c r="CX138" s="1437"/>
      <c r="CY138" s="1437"/>
      <c r="CZ138" s="1437"/>
    </row>
    <row r="139" s="369" customFormat="true" ht="15" customHeight="true" x14ac:dyDescent="0.2">
      <c r="A139" s="1620"/>
      <c r="B139" s="943" t="s">
        <v>19</v>
      </c>
      <c r="C139" s="839">
        <v>0</v>
      </c>
      <c r="D139" s="840">
        <v>0</v>
      </c>
      <c r="E139" s="840">
        <v>0</v>
      </c>
      <c r="F139" s="840">
        <v>0</v>
      </c>
      <c r="G139" s="841">
        <v>0</v>
      </c>
      <c r="H139" s="842">
        <v>0</v>
      </c>
      <c r="I139" s="840">
        <v>0</v>
      </c>
      <c r="J139" s="840">
        <v>0</v>
      </c>
      <c r="K139" s="840">
        <v>0</v>
      </c>
      <c r="L139" s="843">
        <v>0</v>
      </c>
      <c r="M139" s="844">
        <v>0</v>
      </c>
      <c r="N139" s="840">
        <v>0</v>
      </c>
      <c r="O139" s="840">
        <v>0</v>
      </c>
      <c r="P139" s="840">
        <v>0</v>
      </c>
      <c r="Q139" s="841">
        <v>0</v>
      </c>
      <c r="R139" s="842">
        <v>0</v>
      </c>
      <c r="S139" s="840">
        <v>0</v>
      </c>
      <c r="T139" s="840">
        <v>0</v>
      </c>
      <c r="U139" s="840">
        <v>0</v>
      </c>
      <c r="V139" s="840">
        <v>0</v>
      </c>
      <c r="W139" s="840">
        <v>0</v>
      </c>
      <c r="X139" s="1350">
        <v>0</v>
      </c>
      <c r="Y139" s="517"/>
      <c r="Z139" s="517"/>
      <c r="AA139" s="517"/>
      <c r="AB139" s="517"/>
      <c r="AC139" s="517"/>
      <c r="AD139" s="517"/>
      <c r="AE139" s="517"/>
      <c r="AF139" s="517"/>
      <c r="AG139" s="517"/>
      <c r="AH139" s="517"/>
      <c r="AI139" s="517"/>
      <c r="AJ139" s="517"/>
      <c r="AK139" s="517"/>
      <c r="AL139" s="517"/>
      <c r="AM139" s="517"/>
      <c r="AN139" s="517"/>
      <c r="AO139" s="517"/>
      <c r="AP139" s="517"/>
      <c r="AQ139" s="517"/>
      <c r="AR139" s="517"/>
      <c r="AS139" s="517"/>
      <c r="AT139" s="517"/>
      <c r="AU139" s="517"/>
      <c r="AV139" s="517"/>
      <c r="AW139" s="517"/>
      <c r="AX139" s="517"/>
      <c r="AY139" s="517"/>
      <c r="AZ139" s="208"/>
      <c r="BA139" s="1711"/>
      <c r="BB139" s="159" t="s">
        <v>19</v>
      </c>
      <c r="BC139" s="1008" t="s">
        <v>35</v>
      </c>
      <c r="BD139" s="1027" t="s">
        <v>35</v>
      </c>
      <c r="BE139" s="1027" t="s">
        <v>35</v>
      </c>
      <c r="BF139" s="1027" t="s">
        <v>35</v>
      </c>
      <c r="BG139" s="1047" t="s">
        <v>35</v>
      </c>
      <c r="BH139" s="1067" t="s">
        <v>35</v>
      </c>
      <c r="BI139" s="1027" t="s">
        <v>35</v>
      </c>
      <c r="BJ139" s="1027" t="s">
        <v>35</v>
      </c>
      <c r="BK139" s="1027" t="s">
        <v>35</v>
      </c>
      <c r="BL139" s="1047" t="s">
        <v>35</v>
      </c>
      <c r="BM139" s="1067" t="s">
        <v>35</v>
      </c>
      <c r="BN139" s="1027" t="s">
        <v>35</v>
      </c>
      <c r="BO139" s="1027" t="s">
        <v>35</v>
      </c>
      <c r="BP139" s="1027" t="s">
        <v>35</v>
      </c>
      <c r="BQ139" s="1047" t="s">
        <v>35</v>
      </c>
      <c r="BR139" s="1067" t="s">
        <v>35</v>
      </c>
      <c r="BS139" s="1027" t="s">
        <v>35</v>
      </c>
      <c r="BT139" s="1027" t="s">
        <v>35</v>
      </c>
      <c r="BU139" s="1027" t="s">
        <v>35</v>
      </c>
      <c r="BV139" s="1027" t="s">
        <v>35</v>
      </c>
      <c r="BW139" s="1027" t="s">
        <v>35</v>
      </c>
      <c r="BX139" s="1394" t="s">
        <v>35</v>
      </c>
      <c r="BY139" s="1437"/>
      <c r="BZ139" s="1437"/>
      <c r="CA139" s="1437"/>
      <c r="CB139" s="1437"/>
      <c r="CC139" s="1437"/>
      <c r="CD139" s="1437"/>
      <c r="CE139" s="1437"/>
      <c r="CF139" s="1437"/>
      <c r="CG139" s="1437"/>
      <c r="CH139" s="1437"/>
      <c r="CI139" s="1437"/>
      <c r="CJ139" s="1437"/>
      <c r="CK139" s="1437"/>
      <c r="CL139" s="1437"/>
      <c r="CM139" s="1437"/>
      <c r="CN139" s="1437"/>
      <c r="CO139" s="1437"/>
      <c r="CP139" s="1437"/>
      <c r="CQ139" s="1437"/>
      <c r="CR139" s="1437"/>
      <c r="CS139" s="1437"/>
      <c r="CT139" s="1437"/>
      <c r="CU139" s="1437"/>
      <c r="CV139" s="1437"/>
      <c r="CW139" s="1437"/>
      <c r="CX139" s="1437"/>
      <c r="CY139" s="1437"/>
      <c r="CZ139" s="1437"/>
    </row>
    <row r="140" s="130" customFormat="true" ht="15" customHeight="true" x14ac:dyDescent="0.2">
      <c r="A140" s="1676" t="s">
        <v>106</v>
      </c>
      <c r="B140" s="244" t="s">
        <v>64</v>
      </c>
      <c r="C140" s="964" t="s">
        <v>35</v>
      </c>
      <c r="D140" s="971" t="s">
        <v>35</v>
      </c>
      <c r="E140" s="971" t="s">
        <v>35</v>
      </c>
      <c r="F140" s="971" t="s">
        <v>35</v>
      </c>
      <c r="G140" s="978" t="s">
        <v>35</v>
      </c>
      <c r="H140" s="985" t="s">
        <v>35</v>
      </c>
      <c r="I140" s="971" t="s">
        <v>35</v>
      </c>
      <c r="J140" s="971" t="s">
        <v>35</v>
      </c>
      <c r="K140" s="971" t="s">
        <v>35</v>
      </c>
      <c r="L140" s="992" t="s">
        <v>35</v>
      </c>
      <c r="M140" s="998" t="s">
        <v>35</v>
      </c>
      <c r="N140" s="971" t="s">
        <v>35</v>
      </c>
      <c r="O140" s="971" t="s">
        <v>35</v>
      </c>
      <c r="P140" s="971" t="s">
        <v>35</v>
      </c>
      <c r="Q140" s="978" t="s">
        <v>35</v>
      </c>
      <c r="R140" s="985" t="s">
        <v>35</v>
      </c>
      <c r="S140" s="971" t="s">
        <v>35</v>
      </c>
      <c r="T140" s="971" t="s">
        <v>35</v>
      </c>
      <c r="U140" s="971" t="s">
        <v>35</v>
      </c>
      <c r="V140" s="971" t="s">
        <v>35</v>
      </c>
      <c r="W140" s="971" t="s">
        <v>35</v>
      </c>
      <c r="X140" s="1351" t="s">
        <v>35</v>
      </c>
      <c r="Y140" s="1373"/>
      <c r="Z140" s="1373"/>
      <c r="AA140" s="1373"/>
      <c r="AB140" s="1373"/>
      <c r="AC140" s="1373"/>
      <c r="AD140" s="1373"/>
      <c r="AE140" s="1373"/>
      <c r="AF140" s="1373"/>
      <c r="AG140" s="1373"/>
      <c r="AH140" s="1373"/>
      <c r="AI140" s="1373"/>
      <c r="AJ140" s="1373"/>
      <c r="AK140" s="1373"/>
      <c r="AL140" s="1373"/>
      <c r="AM140" s="1373"/>
      <c r="AN140" s="1373"/>
      <c r="AO140" s="1373"/>
      <c r="AP140" s="1373"/>
      <c r="AQ140" s="1373"/>
      <c r="AR140" s="1373"/>
      <c r="AS140" s="1373"/>
      <c r="AT140" s="1373"/>
      <c r="AU140" s="1373"/>
      <c r="AV140" s="1373"/>
      <c r="AW140" s="1373"/>
      <c r="AX140" s="1373"/>
      <c r="AY140" s="1373"/>
      <c r="AZ140" s="207"/>
      <c r="BA140" s="1711" t="s">
        <v>106</v>
      </c>
      <c r="BB140" s="159" t="s">
        <v>64</v>
      </c>
      <c r="BC140" s="1008" t="s">
        <v>35</v>
      </c>
      <c r="BD140" s="1027" t="s">
        <v>35</v>
      </c>
      <c r="BE140" s="1027" t="s">
        <v>35</v>
      </c>
      <c r="BF140" s="1027" t="s">
        <v>35</v>
      </c>
      <c r="BG140" s="1047" t="s">
        <v>35</v>
      </c>
      <c r="BH140" s="1067" t="s">
        <v>35</v>
      </c>
      <c r="BI140" s="1027" t="s">
        <v>35</v>
      </c>
      <c r="BJ140" s="1027" t="s">
        <v>35</v>
      </c>
      <c r="BK140" s="1027" t="s">
        <v>35</v>
      </c>
      <c r="BL140" s="1047" t="s">
        <v>35</v>
      </c>
      <c r="BM140" s="1067" t="s">
        <v>35</v>
      </c>
      <c r="BN140" s="1027" t="s">
        <v>35</v>
      </c>
      <c r="BO140" s="1027" t="s">
        <v>35</v>
      </c>
      <c r="BP140" s="1027" t="s">
        <v>35</v>
      </c>
      <c r="BQ140" s="1047" t="s">
        <v>35</v>
      </c>
      <c r="BR140" s="1067" t="s">
        <v>35</v>
      </c>
      <c r="BS140" s="1027" t="s">
        <v>35</v>
      </c>
      <c r="BT140" s="1027" t="s">
        <v>35</v>
      </c>
      <c r="BU140" s="1027" t="s">
        <v>35</v>
      </c>
      <c r="BV140" s="1027" t="s">
        <v>35</v>
      </c>
      <c r="BW140" s="1027" t="s">
        <v>35</v>
      </c>
      <c r="BX140" s="1394" t="s">
        <v>35</v>
      </c>
      <c r="BY140" s="1437"/>
      <c r="BZ140" s="1437"/>
      <c r="CA140" s="1437"/>
      <c r="CB140" s="1437"/>
      <c r="CC140" s="1437"/>
      <c r="CD140" s="1437"/>
      <c r="CE140" s="1437"/>
      <c r="CF140" s="1437"/>
      <c r="CG140" s="1437"/>
      <c r="CH140" s="1437"/>
      <c r="CI140" s="1437"/>
      <c r="CJ140" s="1437"/>
      <c r="CK140" s="1437"/>
      <c r="CL140" s="1437"/>
      <c r="CM140" s="1437"/>
      <c r="CN140" s="1437"/>
      <c r="CO140" s="1437"/>
      <c r="CP140" s="1437"/>
      <c r="CQ140" s="1437"/>
      <c r="CR140" s="1437"/>
      <c r="CS140" s="1437"/>
      <c r="CT140" s="1437"/>
      <c r="CU140" s="1437"/>
      <c r="CV140" s="1437"/>
      <c r="CW140" s="1437"/>
      <c r="CX140" s="1437"/>
      <c r="CY140" s="1437"/>
      <c r="CZ140" s="1437"/>
    </row>
    <row r="141" s="130" customFormat="true" ht="15" customHeight="true" x14ac:dyDescent="0.2">
      <c r="A141" s="1676"/>
      <c r="B141" s="244" t="s">
        <v>65</v>
      </c>
      <c r="C141" s="964" t="s">
        <v>35</v>
      </c>
      <c r="D141" s="971" t="s">
        <v>35</v>
      </c>
      <c r="E141" s="971" t="s">
        <v>35</v>
      </c>
      <c r="F141" s="971" t="s">
        <v>35</v>
      </c>
      <c r="G141" s="978" t="s">
        <v>35</v>
      </c>
      <c r="H141" s="985" t="s">
        <v>35</v>
      </c>
      <c r="I141" s="971" t="s">
        <v>35</v>
      </c>
      <c r="J141" s="971" t="s">
        <v>35</v>
      </c>
      <c r="K141" s="971" t="s">
        <v>35</v>
      </c>
      <c r="L141" s="992" t="s">
        <v>35</v>
      </c>
      <c r="M141" s="998" t="s">
        <v>35</v>
      </c>
      <c r="N141" s="971" t="s">
        <v>35</v>
      </c>
      <c r="O141" s="971" t="s">
        <v>35</v>
      </c>
      <c r="P141" s="971" t="s">
        <v>35</v>
      </c>
      <c r="Q141" s="978" t="s">
        <v>35</v>
      </c>
      <c r="R141" s="985" t="s">
        <v>35</v>
      </c>
      <c r="S141" s="971" t="s">
        <v>35</v>
      </c>
      <c r="T141" s="971" t="s">
        <v>35</v>
      </c>
      <c r="U141" s="971" t="s">
        <v>35</v>
      </c>
      <c r="V141" s="971" t="s">
        <v>35</v>
      </c>
      <c r="W141" s="971" t="s">
        <v>35</v>
      </c>
      <c r="X141" s="1351" t="s">
        <v>35</v>
      </c>
      <c r="Y141" s="1373"/>
      <c r="Z141" s="1373"/>
      <c r="AA141" s="1373"/>
      <c r="AB141" s="1373"/>
      <c r="AC141" s="1373"/>
      <c r="AD141" s="1373"/>
      <c r="AE141" s="1373"/>
      <c r="AF141" s="1373"/>
      <c r="AG141" s="1373"/>
      <c r="AH141" s="1373"/>
      <c r="AI141" s="1373"/>
      <c r="AJ141" s="1373"/>
      <c r="AK141" s="1373"/>
      <c r="AL141" s="1373"/>
      <c r="AM141" s="1373"/>
      <c r="AN141" s="1373"/>
      <c r="AO141" s="1373"/>
      <c r="AP141" s="1373"/>
      <c r="AQ141" s="1373"/>
      <c r="AR141" s="1373"/>
      <c r="AS141" s="1373"/>
      <c r="AT141" s="1373"/>
      <c r="AU141" s="1373"/>
      <c r="AV141" s="1373"/>
      <c r="AW141" s="1373"/>
      <c r="AX141" s="1373"/>
      <c r="AY141" s="1373"/>
      <c r="AZ141" s="207"/>
      <c r="BA141" s="1711"/>
      <c r="BB141" s="159" t="s">
        <v>65</v>
      </c>
      <c r="BC141" s="1008" t="s">
        <v>35</v>
      </c>
      <c r="BD141" s="1027" t="s">
        <v>35</v>
      </c>
      <c r="BE141" s="1027" t="s">
        <v>35</v>
      </c>
      <c r="BF141" s="1027" t="s">
        <v>35</v>
      </c>
      <c r="BG141" s="1047" t="s">
        <v>35</v>
      </c>
      <c r="BH141" s="1067" t="s">
        <v>35</v>
      </c>
      <c r="BI141" s="1027" t="s">
        <v>35</v>
      </c>
      <c r="BJ141" s="1027" t="s">
        <v>35</v>
      </c>
      <c r="BK141" s="1027" t="s">
        <v>35</v>
      </c>
      <c r="BL141" s="1047" t="s">
        <v>35</v>
      </c>
      <c r="BM141" s="1067" t="s">
        <v>35</v>
      </c>
      <c r="BN141" s="1027" t="s">
        <v>35</v>
      </c>
      <c r="BO141" s="1027" t="s">
        <v>35</v>
      </c>
      <c r="BP141" s="1027" t="s">
        <v>35</v>
      </c>
      <c r="BQ141" s="1047" t="s">
        <v>35</v>
      </c>
      <c r="BR141" s="1067" t="s">
        <v>35</v>
      </c>
      <c r="BS141" s="1027" t="s">
        <v>35</v>
      </c>
      <c r="BT141" s="1027" t="s">
        <v>35</v>
      </c>
      <c r="BU141" s="1027" t="s">
        <v>35</v>
      </c>
      <c r="BV141" s="1027" t="s">
        <v>35</v>
      </c>
      <c r="BW141" s="1027" t="s">
        <v>35</v>
      </c>
      <c r="BX141" s="1394" t="s">
        <v>35</v>
      </c>
      <c r="BY141" s="1437"/>
      <c r="BZ141" s="1437"/>
      <c r="CA141" s="1437"/>
      <c r="CB141" s="1437"/>
      <c r="CC141" s="1437"/>
      <c r="CD141" s="1437"/>
      <c r="CE141" s="1437"/>
      <c r="CF141" s="1437"/>
      <c r="CG141" s="1437"/>
      <c r="CH141" s="1437"/>
      <c r="CI141" s="1437"/>
      <c r="CJ141" s="1437"/>
      <c r="CK141" s="1437"/>
      <c r="CL141" s="1437"/>
      <c r="CM141" s="1437"/>
      <c r="CN141" s="1437"/>
      <c r="CO141" s="1437"/>
      <c r="CP141" s="1437"/>
      <c r="CQ141" s="1437"/>
      <c r="CR141" s="1437"/>
      <c r="CS141" s="1437"/>
      <c r="CT141" s="1437"/>
      <c r="CU141" s="1437"/>
      <c r="CV141" s="1437"/>
      <c r="CW141" s="1437"/>
      <c r="CX141" s="1437"/>
      <c r="CY141" s="1437"/>
      <c r="CZ141" s="1437"/>
    </row>
    <row r="142" s="130" customFormat="true" ht="15" customHeight="true" x14ac:dyDescent="0.2">
      <c r="A142" s="1676"/>
      <c r="B142" s="244" t="s">
        <v>66</v>
      </c>
      <c r="C142" s="964" t="s">
        <v>35</v>
      </c>
      <c r="D142" s="971" t="s">
        <v>35</v>
      </c>
      <c r="E142" s="971" t="s">
        <v>35</v>
      </c>
      <c r="F142" s="971" t="s">
        <v>35</v>
      </c>
      <c r="G142" s="978" t="s">
        <v>35</v>
      </c>
      <c r="H142" s="985" t="s">
        <v>35</v>
      </c>
      <c r="I142" s="971" t="s">
        <v>35</v>
      </c>
      <c r="J142" s="971" t="s">
        <v>35</v>
      </c>
      <c r="K142" s="971" t="s">
        <v>35</v>
      </c>
      <c r="L142" s="992" t="s">
        <v>35</v>
      </c>
      <c r="M142" s="998" t="s">
        <v>35</v>
      </c>
      <c r="N142" s="971" t="s">
        <v>35</v>
      </c>
      <c r="O142" s="971" t="s">
        <v>35</v>
      </c>
      <c r="P142" s="971" t="s">
        <v>35</v>
      </c>
      <c r="Q142" s="978" t="s">
        <v>35</v>
      </c>
      <c r="R142" s="985" t="s">
        <v>35</v>
      </c>
      <c r="S142" s="971" t="s">
        <v>35</v>
      </c>
      <c r="T142" s="971" t="s">
        <v>35</v>
      </c>
      <c r="U142" s="971" t="s">
        <v>35</v>
      </c>
      <c r="V142" s="971" t="s">
        <v>35</v>
      </c>
      <c r="W142" s="971" t="s">
        <v>35</v>
      </c>
      <c r="X142" s="1351" t="s">
        <v>35</v>
      </c>
      <c r="Y142" s="1373"/>
      <c r="Z142" s="1373"/>
      <c r="AA142" s="1373"/>
      <c r="AB142" s="1373"/>
      <c r="AC142" s="1373"/>
      <c r="AD142" s="1373"/>
      <c r="AE142" s="1373"/>
      <c r="AF142" s="1373"/>
      <c r="AG142" s="1373"/>
      <c r="AH142" s="1373"/>
      <c r="AI142" s="1373"/>
      <c r="AJ142" s="1373"/>
      <c r="AK142" s="1373"/>
      <c r="AL142" s="1373"/>
      <c r="AM142" s="1373"/>
      <c r="AN142" s="1373"/>
      <c r="AO142" s="1373"/>
      <c r="AP142" s="1373"/>
      <c r="AQ142" s="1373"/>
      <c r="AR142" s="1373"/>
      <c r="AS142" s="1373"/>
      <c r="AT142" s="1373"/>
      <c r="AU142" s="1373"/>
      <c r="AV142" s="1373"/>
      <c r="AW142" s="1373"/>
      <c r="AX142" s="1373"/>
      <c r="AY142" s="1373"/>
      <c r="AZ142" s="207"/>
      <c r="BA142" s="1711"/>
      <c r="BB142" s="159" t="s">
        <v>66</v>
      </c>
      <c r="BC142" s="1008" t="s">
        <v>35</v>
      </c>
      <c r="BD142" s="1027" t="s">
        <v>35</v>
      </c>
      <c r="BE142" s="1027" t="s">
        <v>35</v>
      </c>
      <c r="BF142" s="1027" t="s">
        <v>35</v>
      </c>
      <c r="BG142" s="1047" t="s">
        <v>35</v>
      </c>
      <c r="BH142" s="1067" t="s">
        <v>35</v>
      </c>
      <c r="BI142" s="1027" t="s">
        <v>35</v>
      </c>
      <c r="BJ142" s="1027" t="s">
        <v>35</v>
      </c>
      <c r="BK142" s="1027" t="s">
        <v>35</v>
      </c>
      <c r="BL142" s="1047" t="s">
        <v>35</v>
      </c>
      <c r="BM142" s="1067" t="s">
        <v>35</v>
      </c>
      <c r="BN142" s="1027" t="s">
        <v>35</v>
      </c>
      <c r="BO142" s="1027" t="s">
        <v>35</v>
      </c>
      <c r="BP142" s="1027" t="s">
        <v>35</v>
      </c>
      <c r="BQ142" s="1047" t="s">
        <v>35</v>
      </c>
      <c r="BR142" s="1067" t="s">
        <v>35</v>
      </c>
      <c r="BS142" s="1027" t="s">
        <v>35</v>
      </c>
      <c r="BT142" s="1027" t="s">
        <v>35</v>
      </c>
      <c r="BU142" s="1027" t="s">
        <v>35</v>
      </c>
      <c r="BV142" s="1027" t="s">
        <v>35</v>
      </c>
      <c r="BW142" s="1027" t="s">
        <v>35</v>
      </c>
      <c r="BX142" s="1394" t="s">
        <v>35</v>
      </c>
      <c r="BY142" s="1437"/>
      <c r="BZ142" s="1437"/>
      <c r="CA142" s="1437"/>
      <c r="CB142" s="1437"/>
      <c r="CC142" s="1437"/>
      <c r="CD142" s="1437"/>
      <c r="CE142" s="1437"/>
      <c r="CF142" s="1437"/>
      <c r="CG142" s="1437"/>
      <c r="CH142" s="1437"/>
      <c r="CI142" s="1437"/>
      <c r="CJ142" s="1437"/>
      <c r="CK142" s="1437"/>
      <c r="CL142" s="1437"/>
      <c r="CM142" s="1437"/>
      <c r="CN142" s="1437"/>
      <c r="CO142" s="1437"/>
      <c r="CP142" s="1437"/>
      <c r="CQ142" s="1437"/>
      <c r="CR142" s="1437"/>
      <c r="CS142" s="1437"/>
      <c r="CT142" s="1437"/>
      <c r="CU142" s="1437"/>
      <c r="CV142" s="1437"/>
      <c r="CW142" s="1437"/>
      <c r="CX142" s="1437"/>
      <c r="CY142" s="1437"/>
      <c r="CZ142" s="1437"/>
    </row>
    <row r="143" s="130" customFormat="true" ht="15" customHeight="true" x14ac:dyDescent="0.2">
      <c r="A143" s="1676"/>
      <c r="B143" s="244" t="s">
        <v>67</v>
      </c>
      <c r="C143" s="964" t="s">
        <v>35</v>
      </c>
      <c r="D143" s="971" t="s">
        <v>35</v>
      </c>
      <c r="E143" s="971" t="s">
        <v>35</v>
      </c>
      <c r="F143" s="971" t="s">
        <v>35</v>
      </c>
      <c r="G143" s="978" t="s">
        <v>35</v>
      </c>
      <c r="H143" s="985" t="s">
        <v>35</v>
      </c>
      <c r="I143" s="971" t="s">
        <v>35</v>
      </c>
      <c r="J143" s="971" t="s">
        <v>35</v>
      </c>
      <c r="K143" s="971" t="s">
        <v>35</v>
      </c>
      <c r="L143" s="992" t="s">
        <v>35</v>
      </c>
      <c r="M143" s="998" t="s">
        <v>35</v>
      </c>
      <c r="N143" s="971" t="s">
        <v>35</v>
      </c>
      <c r="O143" s="971" t="s">
        <v>35</v>
      </c>
      <c r="P143" s="971" t="s">
        <v>35</v>
      </c>
      <c r="Q143" s="978" t="s">
        <v>35</v>
      </c>
      <c r="R143" s="985" t="s">
        <v>35</v>
      </c>
      <c r="S143" s="971" t="s">
        <v>35</v>
      </c>
      <c r="T143" s="971" t="s">
        <v>35</v>
      </c>
      <c r="U143" s="971" t="s">
        <v>35</v>
      </c>
      <c r="V143" s="971" t="s">
        <v>35</v>
      </c>
      <c r="W143" s="971" t="s">
        <v>35</v>
      </c>
      <c r="X143" s="1351" t="s">
        <v>35</v>
      </c>
      <c r="Y143" s="1373"/>
      <c r="Z143" s="1373"/>
      <c r="AA143" s="1373"/>
      <c r="AB143" s="1373"/>
      <c r="AC143" s="1373"/>
      <c r="AD143" s="1373"/>
      <c r="AE143" s="1373"/>
      <c r="AF143" s="1373"/>
      <c r="AG143" s="1373"/>
      <c r="AH143" s="1373"/>
      <c r="AI143" s="1373"/>
      <c r="AJ143" s="1373"/>
      <c r="AK143" s="1373"/>
      <c r="AL143" s="1373"/>
      <c r="AM143" s="1373"/>
      <c r="AN143" s="1373"/>
      <c r="AO143" s="1373"/>
      <c r="AP143" s="1373"/>
      <c r="AQ143" s="1373"/>
      <c r="AR143" s="1373"/>
      <c r="AS143" s="1373"/>
      <c r="AT143" s="1373"/>
      <c r="AU143" s="1373"/>
      <c r="AV143" s="1373"/>
      <c r="AW143" s="1373"/>
      <c r="AX143" s="1373"/>
      <c r="AY143" s="1373"/>
      <c r="AZ143" s="207"/>
      <c r="BA143" s="1711"/>
      <c r="BB143" s="159" t="s">
        <v>67</v>
      </c>
      <c r="BC143" s="1008" t="s">
        <v>35</v>
      </c>
      <c r="BD143" s="1027" t="s">
        <v>35</v>
      </c>
      <c r="BE143" s="1027" t="s">
        <v>35</v>
      </c>
      <c r="BF143" s="1027" t="s">
        <v>35</v>
      </c>
      <c r="BG143" s="1047" t="s">
        <v>35</v>
      </c>
      <c r="BH143" s="1067" t="s">
        <v>35</v>
      </c>
      <c r="BI143" s="1027" t="s">
        <v>35</v>
      </c>
      <c r="BJ143" s="1027" t="s">
        <v>35</v>
      </c>
      <c r="BK143" s="1027" t="s">
        <v>35</v>
      </c>
      <c r="BL143" s="1047" t="s">
        <v>35</v>
      </c>
      <c r="BM143" s="1067" t="s">
        <v>35</v>
      </c>
      <c r="BN143" s="1027" t="s">
        <v>35</v>
      </c>
      <c r="BO143" s="1027" t="s">
        <v>35</v>
      </c>
      <c r="BP143" s="1027" t="s">
        <v>35</v>
      </c>
      <c r="BQ143" s="1047" t="s">
        <v>35</v>
      </c>
      <c r="BR143" s="1067" t="s">
        <v>35</v>
      </c>
      <c r="BS143" s="1027" t="s">
        <v>35</v>
      </c>
      <c r="BT143" s="1027" t="s">
        <v>35</v>
      </c>
      <c r="BU143" s="1027" t="s">
        <v>35</v>
      </c>
      <c r="BV143" s="1027" t="s">
        <v>35</v>
      </c>
      <c r="BW143" s="1027" t="s">
        <v>35</v>
      </c>
      <c r="BX143" s="1394" t="s">
        <v>35</v>
      </c>
      <c r="BY143" s="1437"/>
      <c r="BZ143" s="1437"/>
      <c r="CA143" s="1437"/>
      <c r="CB143" s="1437"/>
      <c r="CC143" s="1437"/>
      <c r="CD143" s="1437"/>
      <c r="CE143" s="1437"/>
      <c r="CF143" s="1437"/>
      <c r="CG143" s="1437"/>
      <c r="CH143" s="1437"/>
      <c r="CI143" s="1437"/>
      <c r="CJ143" s="1437"/>
      <c r="CK143" s="1437"/>
      <c r="CL143" s="1437"/>
      <c r="CM143" s="1437"/>
      <c r="CN143" s="1437"/>
      <c r="CO143" s="1437"/>
      <c r="CP143" s="1437"/>
      <c r="CQ143" s="1437"/>
      <c r="CR143" s="1437"/>
      <c r="CS143" s="1437"/>
      <c r="CT143" s="1437"/>
      <c r="CU143" s="1437"/>
      <c r="CV143" s="1437"/>
      <c r="CW143" s="1437"/>
      <c r="CX143" s="1437"/>
      <c r="CY143" s="1437"/>
      <c r="CZ143" s="1437"/>
    </row>
    <row r="144" s="130" customFormat="true" ht="15" customHeight="true" x14ac:dyDescent="0.2">
      <c r="A144" s="1676" t="s">
        <v>107</v>
      </c>
      <c r="B144" s="244" t="s">
        <v>64</v>
      </c>
      <c r="C144" s="964" t="s">
        <v>35</v>
      </c>
      <c r="D144" s="971" t="s">
        <v>35</v>
      </c>
      <c r="E144" s="971" t="s">
        <v>35</v>
      </c>
      <c r="F144" s="971" t="s">
        <v>35</v>
      </c>
      <c r="G144" s="978" t="s">
        <v>35</v>
      </c>
      <c r="H144" s="985" t="s">
        <v>35</v>
      </c>
      <c r="I144" s="971" t="s">
        <v>35</v>
      </c>
      <c r="J144" s="971" t="s">
        <v>35</v>
      </c>
      <c r="K144" s="971" t="s">
        <v>35</v>
      </c>
      <c r="L144" s="992" t="s">
        <v>35</v>
      </c>
      <c r="M144" s="998" t="s">
        <v>35</v>
      </c>
      <c r="N144" s="971" t="s">
        <v>35</v>
      </c>
      <c r="O144" s="971" t="s">
        <v>35</v>
      </c>
      <c r="P144" s="971" t="s">
        <v>35</v>
      </c>
      <c r="Q144" s="978" t="s">
        <v>35</v>
      </c>
      <c r="R144" s="985" t="s">
        <v>35</v>
      </c>
      <c r="S144" s="971" t="s">
        <v>35</v>
      </c>
      <c r="T144" s="971" t="s">
        <v>35</v>
      </c>
      <c r="U144" s="971" t="s">
        <v>35</v>
      </c>
      <c r="V144" s="971" t="s">
        <v>35</v>
      </c>
      <c r="W144" s="971" t="s">
        <v>35</v>
      </c>
      <c r="X144" s="1351" t="s">
        <v>35</v>
      </c>
      <c r="Y144" s="1373"/>
      <c r="Z144" s="1373"/>
      <c r="AA144" s="1373"/>
      <c r="AB144" s="1373"/>
      <c r="AC144" s="1373"/>
      <c r="AD144" s="1373"/>
      <c r="AE144" s="1373"/>
      <c r="AF144" s="1373"/>
      <c r="AG144" s="1373"/>
      <c r="AH144" s="1373"/>
      <c r="AI144" s="1373"/>
      <c r="AJ144" s="1373"/>
      <c r="AK144" s="1373"/>
      <c r="AL144" s="1373"/>
      <c r="AM144" s="1373"/>
      <c r="AN144" s="1373"/>
      <c r="AO144" s="1373"/>
      <c r="AP144" s="1373"/>
      <c r="AQ144" s="1373"/>
      <c r="AR144" s="1373"/>
      <c r="AS144" s="1373"/>
      <c r="AT144" s="1373"/>
      <c r="AU144" s="1373"/>
      <c r="AV144" s="1373"/>
      <c r="AW144" s="1373"/>
      <c r="AX144" s="1373"/>
      <c r="AY144" s="1373"/>
      <c r="AZ144" s="207"/>
      <c r="BA144" s="1711" t="s">
        <v>107</v>
      </c>
      <c r="BB144" s="159" t="s">
        <v>64</v>
      </c>
      <c r="BC144" s="1008" t="s">
        <v>35</v>
      </c>
      <c r="BD144" s="1027" t="s">
        <v>35</v>
      </c>
      <c r="BE144" s="1027" t="s">
        <v>35</v>
      </c>
      <c r="BF144" s="1027" t="s">
        <v>35</v>
      </c>
      <c r="BG144" s="1047" t="s">
        <v>35</v>
      </c>
      <c r="BH144" s="1067" t="s">
        <v>35</v>
      </c>
      <c r="BI144" s="1027" t="s">
        <v>35</v>
      </c>
      <c r="BJ144" s="1027" t="s">
        <v>35</v>
      </c>
      <c r="BK144" s="1027" t="s">
        <v>35</v>
      </c>
      <c r="BL144" s="1047" t="s">
        <v>35</v>
      </c>
      <c r="BM144" s="1067" t="s">
        <v>35</v>
      </c>
      <c r="BN144" s="1027" t="s">
        <v>35</v>
      </c>
      <c r="BO144" s="1027" t="s">
        <v>35</v>
      </c>
      <c r="BP144" s="1027" t="s">
        <v>35</v>
      </c>
      <c r="BQ144" s="1047" t="s">
        <v>35</v>
      </c>
      <c r="BR144" s="1067" t="s">
        <v>35</v>
      </c>
      <c r="BS144" s="1027" t="s">
        <v>35</v>
      </c>
      <c r="BT144" s="1027" t="s">
        <v>35</v>
      </c>
      <c r="BU144" s="1027" t="s">
        <v>35</v>
      </c>
      <c r="BV144" s="1027" t="s">
        <v>35</v>
      </c>
      <c r="BW144" s="1027" t="s">
        <v>35</v>
      </c>
      <c r="BX144" s="1394" t="s">
        <v>35</v>
      </c>
      <c r="BY144" s="1437"/>
      <c r="BZ144" s="1437"/>
      <c r="CA144" s="1437"/>
      <c r="CB144" s="1437"/>
      <c r="CC144" s="1437"/>
      <c r="CD144" s="1437"/>
      <c r="CE144" s="1437"/>
      <c r="CF144" s="1437"/>
      <c r="CG144" s="1437"/>
      <c r="CH144" s="1437"/>
      <c r="CI144" s="1437"/>
      <c r="CJ144" s="1437"/>
      <c r="CK144" s="1437"/>
      <c r="CL144" s="1437"/>
      <c r="CM144" s="1437"/>
      <c r="CN144" s="1437"/>
      <c r="CO144" s="1437"/>
      <c r="CP144" s="1437"/>
      <c r="CQ144" s="1437"/>
      <c r="CR144" s="1437"/>
      <c r="CS144" s="1437"/>
      <c r="CT144" s="1437"/>
      <c r="CU144" s="1437"/>
      <c r="CV144" s="1437"/>
      <c r="CW144" s="1437"/>
      <c r="CX144" s="1437"/>
      <c r="CY144" s="1437"/>
      <c r="CZ144" s="1437"/>
    </row>
    <row r="145" s="130" customFormat="true" ht="15" customHeight="true" x14ac:dyDescent="0.2">
      <c r="A145" s="1676"/>
      <c r="B145" s="244" t="s">
        <v>65</v>
      </c>
      <c r="C145" s="964" t="s">
        <v>35</v>
      </c>
      <c r="D145" s="971" t="s">
        <v>35</v>
      </c>
      <c r="E145" s="971" t="s">
        <v>35</v>
      </c>
      <c r="F145" s="971" t="s">
        <v>35</v>
      </c>
      <c r="G145" s="978" t="s">
        <v>35</v>
      </c>
      <c r="H145" s="985" t="s">
        <v>35</v>
      </c>
      <c r="I145" s="971" t="s">
        <v>35</v>
      </c>
      <c r="J145" s="971" t="s">
        <v>35</v>
      </c>
      <c r="K145" s="971" t="s">
        <v>35</v>
      </c>
      <c r="L145" s="992" t="s">
        <v>35</v>
      </c>
      <c r="M145" s="998" t="s">
        <v>35</v>
      </c>
      <c r="N145" s="971" t="s">
        <v>35</v>
      </c>
      <c r="O145" s="971" t="s">
        <v>35</v>
      </c>
      <c r="P145" s="971" t="s">
        <v>35</v>
      </c>
      <c r="Q145" s="978" t="s">
        <v>35</v>
      </c>
      <c r="R145" s="985" t="s">
        <v>35</v>
      </c>
      <c r="S145" s="971" t="s">
        <v>35</v>
      </c>
      <c r="T145" s="971" t="s">
        <v>35</v>
      </c>
      <c r="U145" s="971" t="s">
        <v>35</v>
      </c>
      <c r="V145" s="971" t="s">
        <v>35</v>
      </c>
      <c r="W145" s="971" t="s">
        <v>35</v>
      </c>
      <c r="X145" s="1351" t="s">
        <v>35</v>
      </c>
      <c r="Y145" s="1373"/>
      <c r="Z145" s="1373"/>
      <c r="AA145" s="1373"/>
      <c r="AB145" s="1373"/>
      <c r="AC145" s="1373"/>
      <c r="AD145" s="1373"/>
      <c r="AE145" s="1373"/>
      <c r="AF145" s="1373"/>
      <c r="AG145" s="1373"/>
      <c r="AH145" s="1373"/>
      <c r="AI145" s="1373"/>
      <c r="AJ145" s="1373"/>
      <c r="AK145" s="1373"/>
      <c r="AL145" s="1373"/>
      <c r="AM145" s="1373"/>
      <c r="AN145" s="1373"/>
      <c r="AO145" s="1373"/>
      <c r="AP145" s="1373"/>
      <c r="AQ145" s="1373"/>
      <c r="AR145" s="1373"/>
      <c r="AS145" s="1373"/>
      <c r="AT145" s="1373"/>
      <c r="AU145" s="1373"/>
      <c r="AV145" s="1373"/>
      <c r="AW145" s="1373"/>
      <c r="AX145" s="1373"/>
      <c r="AY145" s="1373"/>
      <c r="AZ145" s="207"/>
      <c r="BA145" s="1711"/>
      <c r="BB145" s="159" t="s">
        <v>65</v>
      </c>
      <c r="BC145" s="1008" t="s">
        <v>35</v>
      </c>
      <c r="BD145" s="1027" t="s">
        <v>35</v>
      </c>
      <c r="BE145" s="1027" t="s">
        <v>35</v>
      </c>
      <c r="BF145" s="1027" t="s">
        <v>35</v>
      </c>
      <c r="BG145" s="1047" t="s">
        <v>35</v>
      </c>
      <c r="BH145" s="1067" t="s">
        <v>35</v>
      </c>
      <c r="BI145" s="1027" t="s">
        <v>35</v>
      </c>
      <c r="BJ145" s="1027" t="s">
        <v>35</v>
      </c>
      <c r="BK145" s="1027" t="s">
        <v>35</v>
      </c>
      <c r="BL145" s="1047" t="s">
        <v>35</v>
      </c>
      <c r="BM145" s="1067" t="s">
        <v>35</v>
      </c>
      <c r="BN145" s="1027" t="s">
        <v>35</v>
      </c>
      <c r="BO145" s="1027" t="s">
        <v>35</v>
      </c>
      <c r="BP145" s="1027" t="s">
        <v>35</v>
      </c>
      <c r="BQ145" s="1047" t="s">
        <v>35</v>
      </c>
      <c r="BR145" s="1067" t="s">
        <v>35</v>
      </c>
      <c r="BS145" s="1027" t="s">
        <v>35</v>
      </c>
      <c r="BT145" s="1027" t="s">
        <v>35</v>
      </c>
      <c r="BU145" s="1027" t="s">
        <v>35</v>
      </c>
      <c r="BV145" s="1027" t="s">
        <v>35</v>
      </c>
      <c r="BW145" s="1027" t="s">
        <v>35</v>
      </c>
      <c r="BX145" s="1394" t="s">
        <v>35</v>
      </c>
      <c r="BY145" s="1437"/>
      <c r="BZ145" s="1437"/>
      <c r="CA145" s="1437"/>
      <c r="CB145" s="1437"/>
      <c r="CC145" s="1437"/>
      <c r="CD145" s="1437"/>
      <c r="CE145" s="1437"/>
      <c r="CF145" s="1437"/>
      <c r="CG145" s="1437"/>
      <c r="CH145" s="1437"/>
      <c r="CI145" s="1437"/>
      <c r="CJ145" s="1437"/>
      <c r="CK145" s="1437"/>
      <c r="CL145" s="1437"/>
      <c r="CM145" s="1437"/>
      <c r="CN145" s="1437"/>
      <c r="CO145" s="1437"/>
      <c r="CP145" s="1437"/>
      <c r="CQ145" s="1437"/>
      <c r="CR145" s="1437"/>
      <c r="CS145" s="1437"/>
      <c r="CT145" s="1437"/>
      <c r="CU145" s="1437"/>
      <c r="CV145" s="1437"/>
      <c r="CW145" s="1437"/>
      <c r="CX145" s="1437"/>
      <c r="CY145" s="1437"/>
      <c r="CZ145" s="1437"/>
    </row>
    <row r="146" s="130" customFormat="true" ht="15" customHeight="true" x14ac:dyDescent="0.2">
      <c r="A146" s="1676"/>
      <c r="B146" s="244" t="s">
        <v>66</v>
      </c>
      <c r="C146" s="964" t="s">
        <v>35</v>
      </c>
      <c r="D146" s="971" t="s">
        <v>35</v>
      </c>
      <c r="E146" s="971" t="s">
        <v>35</v>
      </c>
      <c r="F146" s="971" t="s">
        <v>35</v>
      </c>
      <c r="G146" s="978" t="s">
        <v>35</v>
      </c>
      <c r="H146" s="985" t="s">
        <v>35</v>
      </c>
      <c r="I146" s="971" t="s">
        <v>35</v>
      </c>
      <c r="J146" s="971" t="s">
        <v>35</v>
      </c>
      <c r="K146" s="971" t="s">
        <v>35</v>
      </c>
      <c r="L146" s="992" t="s">
        <v>35</v>
      </c>
      <c r="M146" s="998" t="s">
        <v>35</v>
      </c>
      <c r="N146" s="971" t="s">
        <v>35</v>
      </c>
      <c r="O146" s="971" t="s">
        <v>35</v>
      </c>
      <c r="P146" s="971" t="s">
        <v>35</v>
      </c>
      <c r="Q146" s="978" t="s">
        <v>35</v>
      </c>
      <c r="R146" s="985" t="s">
        <v>35</v>
      </c>
      <c r="S146" s="971" t="s">
        <v>35</v>
      </c>
      <c r="T146" s="971" t="s">
        <v>35</v>
      </c>
      <c r="U146" s="971" t="s">
        <v>35</v>
      </c>
      <c r="V146" s="971" t="s">
        <v>35</v>
      </c>
      <c r="W146" s="971" t="s">
        <v>35</v>
      </c>
      <c r="X146" s="1351" t="s">
        <v>35</v>
      </c>
      <c r="Y146" s="1373"/>
      <c r="Z146" s="1373"/>
      <c r="AA146" s="1373"/>
      <c r="AB146" s="1373"/>
      <c r="AC146" s="1373"/>
      <c r="AD146" s="1373"/>
      <c r="AE146" s="1373"/>
      <c r="AF146" s="1373"/>
      <c r="AG146" s="1373"/>
      <c r="AH146" s="1373"/>
      <c r="AI146" s="1373"/>
      <c r="AJ146" s="1373"/>
      <c r="AK146" s="1373"/>
      <c r="AL146" s="1373"/>
      <c r="AM146" s="1373"/>
      <c r="AN146" s="1373"/>
      <c r="AO146" s="1373"/>
      <c r="AP146" s="1373"/>
      <c r="AQ146" s="1373"/>
      <c r="AR146" s="1373"/>
      <c r="AS146" s="1373"/>
      <c r="AT146" s="1373"/>
      <c r="AU146" s="1373"/>
      <c r="AV146" s="1373"/>
      <c r="AW146" s="1373"/>
      <c r="AX146" s="1373"/>
      <c r="AY146" s="1373"/>
      <c r="AZ146" s="207"/>
      <c r="BA146" s="1711"/>
      <c r="BB146" s="159" t="s">
        <v>66</v>
      </c>
      <c r="BC146" s="1008" t="s">
        <v>35</v>
      </c>
      <c r="BD146" s="1027" t="s">
        <v>35</v>
      </c>
      <c r="BE146" s="1027" t="s">
        <v>35</v>
      </c>
      <c r="BF146" s="1027" t="s">
        <v>35</v>
      </c>
      <c r="BG146" s="1047" t="s">
        <v>35</v>
      </c>
      <c r="BH146" s="1067" t="s">
        <v>35</v>
      </c>
      <c r="BI146" s="1027" t="s">
        <v>35</v>
      </c>
      <c r="BJ146" s="1027" t="s">
        <v>35</v>
      </c>
      <c r="BK146" s="1027" t="s">
        <v>35</v>
      </c>
      <c r="BL146" s="1047" t="s">
        <v>35</v>
      </c>
      <c r="BM146" s="1067" t="s">
        <v>35</v>
      </c>
      <c r="BN146" s="1027" t="s">
        <v>35</v>
      </c>
      <c r="BO146" s="1027" t="s">
        <v>35</v>
      </c>
      <c r="BP146" s="1027" t="s">
        <v>35</v>
      </c>
      <c r="BQ146" s="1047" t="s">
        <v>35</v>
      </c>
      <c r="BR146" s="1067" t="s">
        <v>35</v>
      </c>
      <c r="BS146" s="1027" t="s">
        <v>35</v>
      </c>
      <c r="BT146" s="1027" t="s">
        <v>35</v>
      </c>
      <c r="BU146" s="1027" t="s">
        <v>35</v>
      </c>
      <c r="BV146" s="1027" t="s">
        <v>35</v>
      </c>
      <c r="BW146" s="1027" t="s">
        <v>35</v>
      </c>
      <c r="BX146" s="1394" t="s">
        <v>35</v>
      </c>
      <c r="BY146" s="1437"/>
      <c r="BZ146" s="1437"/>
      <c r="CA146" s="1437"/>
      <c r="CB146" s="1437"/>
      <c r="CC146" s="1437"/>
      <c r="CD146" s="1437"/>
      <c r="CE146" s="1437"/>
      <c r="CF146" s="1437"/>
      <c r="CG146" s="1437"/>
      <c r="CH146" s="1437"/>
      <c r="CI146" s="1437"/>
      <c r="CJ146" s="1437"/>
      <c r="CK146" s="1437"/>
      <c r="CL146" s="1437"/>
      <c r="CM146" s="1437"/>
      <c r="CN146" s="1437"/>
      <c r="CO146" s="1437"/>
      <c r="CP146" s="1437"/>
      <c r="CQ146" s="1437"/>
      <c r="CR146" s="1437"/>
      <c r="CS146" s="1437"/>
      <c r="CT146" s="1437"/>
      <c r="CU146" s="1437"/>
      <c r="CV146" s="1437"/>
      <c r="CW146" s="1437"/>
      <c r="CX146" s="1437"/>
      <c r="CY146" s="1437"/>
      <c r="CZ146" s="1437"/>
    </row>
    <row r="147" s="130" customFormat="true" ht="15" customHeight="true" x14ac:dyDescent="0.2">
      <c r="A147" s="1676"/>
      <c r="B147" s="244" t="s">
        <v>67</v>
      </c>
      <c r="C147" s="964" t="s">
        <v>35</v>
      </c>
      <c r="D147" s="971" t="s">
        <v>35</v>
      </c>
      <c r="E147" s="971" t="s">
        <v>35</v>
      </c>
      <c r="F147" s="971" t="s">
        <v>35</v>
      </c>
      <c r="G147" s="978" t="s">
        <v>35</v>
      </c>
      <c r="H147" s="985" t="s">
        <v>35</v>
      </c>
      <c r="I147" s="971" t="s">
        <v>35</v>
      </c>
      <c r="J147" s="971" t="s">
        <v>35</v>
      </c>
      <c r="K147" s="971" t="s">
        <v>35</v>
      </c>
      <c r="L147" s="992" t="s">
        <v>35</v>
      </c>
      <c r="M147" s="998" t="s">
        <v>35</v>
      </c>
      <c r="N147" s="971" t="s">
        <v>35</v>
      </c>
      <c r="O147" s="971" t="s">
        <v>35</v>
      </c>
      <c r="P147" s="971" t="s">
        <v>35</v>
      </c>
      <c r="Q147" s="978" t="s">
        <v>35</v>
      </c>
      <c r="R147" s="985" t="s">
        <v>35</v>
      </c>
      <c r="S147" s="971" t="s">
        <v>35</v>
      </c>
      <c r="T147" s="971" t="s">
        <v>35</v>
      </c>
      <c r="U147" s="971" t="s">
        <v>35</v>
      </c>
      <c r="V147" s="971" t="s">
        <v>35</v>
      </c>
      <c r="W147" s="971" t="s">
        <v>35</v>
      </c>
      <c r="X147" s="1351" t="s">
        <v>35</v>
      </c>
      <c r="Y147" s="1373"/>
      <c r="Z147" s="1373"/>
      <c r="AA147" s="1373"/>
      <c r="AB147" s="1373"/>
      <c r="AC147" s="1373"/>
      <c r="AD147" s="1373"/>
      <c r="AE147" s="1373"/>
      <c r="AF147" s="1373"/>
      <c r="AG147" s="1373"/>
      <c r="AH147" s="1373"/>
      <c r="AI147" s="1373"/>
      <c r="AJ147" s="1373"/>
      <c r="AK147" s="1373"/>
      <c r="AL147" s="1373"/>
      <c r="AM147" s="1373"/>
      <c r="AN147" s="1373"/>
      <c r="AO147" s="1373"/>
      <c r="AP147" s="1373"/>
      <c r="AQ147" s="1373"/>
      <c r="AR147" s="1373"/>
      <c r="AS147" s="1373"/>
      <c r="AT147" s="1373"/>
      <c r="AU147" s="1373"/>
      <c r="AV147" s="1373"/>
      <c r="AW147" s="1373"/>
      <c r="AX147" s="1373"/>
      <c r="AY147" s="1373"/>
      <c r="AZ147" s="207"/>
      <c r="BA147" s="1711"/>
      <c r="BB147" s="159" t="s">
        <v>67</v>
      </c>
      <c r="BC147" s="1008" t="s">
        <v>35</v>
      </c>
      <c r="BD147" s="1027" t="s">
        <v>35</v>
      </c>
      <c r="BE147" s="1027" t="s">
        <v>35</v>
      </c>
      <c r="BF147" s="1027" t="s">
        <v>35</v>
      </c>
      <c r="BG147" s="1047" t="s">
        <v>35</v>
      </c>
      <c r="BH147" s="1067" t="s">
        <v>35</v>
      </c>
      <c r="BI147" s="1027" t="s">
        <v>35</v>
      </c>
      <c r="BJ147" s="1027" t="s">
        <v>35</v>
      </c>
      <c r="BK147" s="1027" t="s">
        <v>35</v>
      </c>
      <c r="BL147" s="1047" t="s">
        <v>35</v>
      </c>
      <c r="BM147" s="1067" t="s">
        <v>35</v>
      </c>
      <c r="BN147" s="1027" t="s">
        <v>35</v>
      </c>
      <c r="BO147" s="1027" t="s">
        <v>35</v>
      </c>
      <c r="BP147" s="1027" t="s">
        <v>35</v>
      </c>
      <c r="BQ147" s="1047" t="s">
        <v>35</v>
      </c>
      <c r="BR147" s="1067" t="s">
        <v>35</v>
      </c>
      <c r="BS147" s="1027" t="s">
        <v>35</v>
      </c>
      <c r="BT147" s="1027" t="s">
        <v>35</v>
      </c>
      <c r="BU147" s="1027" t="s">
        <v>35</v>
      </c>
      <c r="BV147" s="1027" t="s">
        <v>35</v>
      </c>
      <c r="BW147" s="1027" t="s">
        <v>35</v>
      </c>
      <c r="BX147" s="1394" t="s">
        <v>35</v>
      </c>
      <c r="BY147" s="1437"/>
      <c r="BZ147" s="1437"/>
      <c r="CA147" s="1437"/>
      <c r="CB147" s="1437"/>
      <c r="CC147" s="1437"/>
      <c r="CD147" s="1437"/>
      <c r="CE147" s="1437"/>
      <c r="CF147" s="1437"/>
      <c r="CG147" s="1437"/>
      <c r="CH147" s="1437"/>
      <c r="CI147" s="1437"/>
      <c r="CJ147" s="1437"/>
      <c r="CK147" s="1437"/>
      <c r="CL147" s="1437"/>
      <c r="CM147" s="1437"/>
      <c r="CN147" s="1437"/>
      <c r="CO147" s="1437"/>
      <c r="CP147" s="1437"/>
      <c r="CQ147" s="1437"/>
      <c r="CR147" s="1437"/>
      <c r="CS147" s="1437"/>
      <c r="CT147" s="1437"/>
      <c r="CU147" s="1437"/>
      <c r="CV147" s="1437"/>
      <c r="CW147" s="1437"/>
      <c r="CX147" s="1437"/>
      <c r="CY147" s="1437"/>
      <c r="CZ147" s="1437"/>
    </row>
    <row r="148" s="130" customFormat="true" ht="15" customHeight="true" x14ac:dyDescent="0.2">
      <c r="A148" s="1676" t="s">
        <v>108</v>
      </c>
      <c r="B148" s="244" t="s">
        <v>49</v>
      </c>
      <c r="C148" s="609">
        <v>5.8306824739272356</v>
      </c>
      <c r="D148" s="610">
        <v>4.6338480275376579</v>
      </c>
      <c r="E148" s="610">
        <v>8.7170775324514409</v>
      </c>
      <c r="F148" s="610">
        <v>5.8789145249865786</v>
      </c>
      <c r="G148" s="669">
        <v>6.5585681471567518</v>
      </c>
      <c r="H148" s="655">
        <v>10.135230341106386</v>
      </c>
      <c r="I148" s="610">
        <v>12.192835898772728</v>
      </c>
      <c r="J148" s="610">
        <v>5.6099174665544256</v>
      </c>
      <c r="K148" s="610">
        <v>7.3788939274395897</v>
      </c>
      <c r="L148" s="627">
        <v>6.2973996745672407</v>
      </c>
      <c r="M148" s="640">
        <v>1.642046253286146</v>
      </c>
      <c r="N148" s="610">
        <v>3.6637987600213564</v>
      </c>
      <c r="O148" s="610">
        <v>2.9068455411432508</v>
      </c>
      <c r="P148" s="610">
        <v>2.7461398925281779</v>
      </c>
      <c r="Q148" s="669">
        <v>1.1047838728595449</v>
      </c>
      <c r="R148" s="655">
        <v>6.6694361733153187</v>
      </c>
      <c r="S148" s="610">
        <v>2.8055556026012551</v>
      </c>
      <c r="T148" s="610">
        <v>7.2038466157981453</v>
      </c>
      <c r="U148" s="610">
        <v>6.1771102798500923</v>
      </c>
      <c r="V148" s="610">
        <v>11.58813041935627</v>
      </c>
      <c r="W148" s="610">
        <v>4.582637307479124</v>
      </c>
      <c r="X148" s="1352">
        <v>4.639561615652946</v>
      </c>
      <c r="Y148" s="1374"/>
      <c r="Z148" s="1374"/>
      <c r="AA148" s="1374"/>
      <c r="AB148" s="1374"/>
      <c r="AC148" s="1374"/>
      <c r="AD148" s="1374"/>
      <c r="AE148" s="1374"/>
      <c r="AF148" s="1374"/>
      <c r="AG148" s="1374"/>
      <c r="AH148" s="1374"/>
      <c r="AI148" s="1374"/>
      <c r="AJ148" s="1374"/>
      <c r="AK148" s="1374"/>
      <c r="AL148" s="1374"/>
      <c r="AM148" s="1374"/>
      <c r="AN148" s="1374"/>
      <c r="AO148" s="1374"/>
      <c r="AP148" s="1374"/>
      <c r="AQ148" s="1374"/>
      <c r="AR148" s="1374"/>
      <c r="AS148" s="1374"/>
      <c r="AT148" s="1374"/>
      <c r="AU148" s="1374"/>
      <c r="AV148" s="1374"/>
      <c r="AW148" s="1374"/>
      <c r="AX148" s="1374"/>
      <c r="AY148" s="1374"/>
      <c r="AZ148" s="207"/>
      <c r="BA148" s="1711" t="s">
        <v>108</v>
      </c>
      <c r="BB148" s="159" t="s">
        <v>49</v>
      </c>
      <c r="BC148" s="1008" t="s">
        <v>35</v>
      </c>
      <c r="BD148" s="1027" t="s">
        <v>35</v>
      </c>
      <c r="BE148" s="1027" t="s">
        <v>35</v>
      </c>
      <c r="BF148" s="1027" t="s">
        <v>35</v>
      </c>
      <c r="BG148" s="1047" t="s">
        <v>35</v>
      </c>
      <c r="BH148" s="1067" t="s">
        <v>35</v>
      </c>
      <c r="BI148" s="1027" t="s">
        <v>35</v>
      </c>
      <c r="BJ148" s="1027" t="s">
        <v>35</v>
      </c>
      <c r="BK148" s="1027" t="s">
        <v>35</v>
      </c>
      <c r="BL148" s="1047" t="s">
        <v>35</v>
      </c>
      <c r="BM148" s="1067" t="s">
        <v>35</v>
      </c>
      <c r="BN148" s="1027" t="s">
        <v>35</v>
      </c>
      <c r="BO148" s="1027" t="s">
        <v>35</v>
      </c>
      <c r="BP148" s="1027" t="s">
        <v>35</v>
      </c>
      <c r="BQ148" s="1047" t="s">
        <v>35</v>
      </c>
      <c r="BR148" s="1067" t="s">
        <v>35</v>
      </c>
      <c r="BS148" s="1027" t="s">
        <v>35</v>
      </c>
      <c r="BT148" s="1027" t="s">
        <v>35</v>
      </c>
      <c r="BU148" s="1027" t="s">
        <v>35</v>
      </c>
      <c r="BV148" s="1027" t="s">
        <v>35</v>
      </c>
      <c r="BW148" s="1027" t="s">
        <v>35</v>
      </c>
      <c r="BX148" s="1394" t="s">
        <v>35</v>
      </c>
      <c r="BY148" s="1437"/>
      <c r="BZ148" s="1437"/>
      <c r="CA148" s="1437"/>
      <c r="CB148" s="1437"/>
      <c r="CC148" s="1437"/>
      <c r="CD148" s="1437"/>
      <c r="CE148" s="1437"/>
      <c r="CF148" s="1437"/>
      <c r="CG148" s="1437"/>
      <c r="CH148" s="1437"/>
      <c r="CI148" s="1437"/>
      <c r="CJ148" s="1437"/>
      <c r="CK148" s="1437"/>
      <c r="CL148" s="1437"/>
      <c r="CM148" s="1437"/>
      <c r="CN148" s="1437"/>
      <c r="CO148" s="1437"/>
      <c r="CP148" s="1437"/>
      <c r="CQ148" s="1437"/>
      <c r="CR148" s="1437"/>
      <c r="CS148" s="1437"/>
      <c r="CT148" s="1437"/>
      <c r="CU148" s="1437"/>
      <c r="CV148" s="1437"/>
      <c r="CW148" s="1437"/>
      <c r="CX148" s="1437"/>
      <c r="CY148" s="1437"/>
      <c r="CZ148" s="1437"/>
    </row>
    <row r="149" s="130" customFormat="true" ht="15" customHeight="true" x14ac:dyDescent="0.2">
      <c r="A149" s="1676"/>
      <c r="B149" s="244" t="s">
        <v>48</v>
      </c>
      <c r="C149" s="609">
        <v>92.409178885559697</v>
      </c>
      <c r="D149" s="610">
        <v>94.017411565517079</v>
      </c>
      <c r="E149" s="610">
        <v>91.084748106366149</v>
      </c>
      <c r="F149" s="610">
        <v>94.12108547501353</v>
      </c>
      <c r="G149" s="669">
        <v>93.44143185284338</v>
      </c>
      <c r="H149" s="655">
        <v>87.699167949627835</v>
      </c>
      <c r="I149" s="610">
        <v>87.681663764369105</v>
      </c>
      <c r="J149" s="610">
        <v>94.390082533445536</v>
      </c>
      <c r="K149" s="610">
        <v>92.621106072560522</v>
      </c>
      <c r="L149" s="627">
        <v>93.702600325432613</v>
      </c>
      <c r="M149" s="640">
        <v>96.870802572480329</v>
      </c>
      <c r="N149" s="610">
        <v>94.323572886468767</v>
      </c>
      <c r="O149" s="610">
        <v>96.746490252223168</v>
      </c>
      <c r="P149" s="610">
        <v>96.148837152551266</v>
      </c>
      <c r="Q149" s="669">
        <v>98.554923582790337</v>
      </c>
      <c r="R149" s="655">
        <v>93.276639507743369</v>
      </c>
      <c r="S149" s="610">
        <v>97.0976817220416</v>
      </c>
      <c r="T149" s="610">
        <v>91.805373818974203</v>
      </c>
      <c r="U149" s="610">
        <v>93.677450818611092</v>
      </c>
      <c r="V149" s="610">
        <v>88.411869580643952</v>
      </c>
      <c r="W149" s="610">
        <v>95.347386814438821</v>
      </c>
      <c r="X149" s="1352">
        <v>91.853683518717617</v>
      </c>
      <c r="Y149" s="1374"/>
      <c r="Z149" s="1374"/>
      <c r="AA149" s="1374"/>
      <c r="AB149" s="1374"/>
      <c r="AC149" s="1374"/>
      <c r="AD149" s="1374"/>
      <c r="AE149" s="1374"/>
      <c r="AF149" s="1374"/>
      <c r="AG149" s="1374"/>
      <c r="AH149" s="1374"/>
      <c r="AI149" s="1374"/>
      <c r="AJ149" s="1374"/>
      <c r="AK149" s="1374"/>
      <c r="AL149" s="1374"/>
      <c r="AM149" s="1374"/>
      <c r="AN149" s="1374"/>
      <c r="AO149" s="1374"/>
      <c r="AP149" s="1374"/>
      <c r="AQ149" s="1374"/>
      <c r="AR149" s="1374"/>
      <c r="AS149" s="1374"/>
      <c r="AT149" s="1374"/>
      <c r="AU149" s="1374"/>
      <c r="AV149" s="1374"/>
      <c r="AW149" s="1374"/>
      <c r="AX149" s="1374"/>
      <c r="AY149" s="1374"/>
      <c r="AZ149" s="207"/>
      <c r="BA149" s="1711"/>
      <c r="BB149" s="159" t="s">
        <v>48</v>
      </c>
      <c r="BC149" s="1008" t="s">
        <v>35</v>
      </c>
      <c r="BD149" s="1027" t="s">
        <v>35</v>
      </c>
      <c r="BE149" s="1027" t="s">
        <v>35</v>
      </c>
      <c r="BF149" s="1027" t="s">
        <v>35</v>
      </c>
      <c r="BG149" s="1047" t="s">
        <v>35</v>
      </c>
      <c r="BH149" s="1067" t="s">
        <v>35</v>
      </c>
      <c r="BI149" s="1027" t="s">
        <v>35</v>
      </c>
      <c r="BJ149" s="1027" t="s">
        <v>35</v>
      </c>
      <c r="BK149" s="1027" t="s">
        <v>35</v>
      </c>
      <c r="BL149" s="1047" t="s">
        <v>35</v>
      </c>
      <c r="BM149" s="1067" t="s">
        <v>35</v>
      </c>
      <c r="BN149" s="1027" t="s">
        <v>35</v>
      </c>
      <c r="BO149" s="1027" t="s">
        <v>35</v>
      </c>
      <c r="BP149" s="1027" t="s">
        <v>35</v>
      </c>
      <c r="BQ149" s="1047" t="s">
        <v>35</v>
      </c>
      <c r="BR149" s="1067" t="s">
        <v>35</v>
      </c>
      <c r="BS149" s="1027" t="s">
        <v>35</v>
      </c>
      <c r="BT149" s="1027" t="s">
        <v>35</v>
      </c>
      <c r="BU149" s="1027" t="s">
        <v>35</v>
      </c>
      <c r="BV149" s="1027" t="s">
        <v>35</v>
      </c>
      <c r="BW149" s="1027" t="s">
        <v>35</v>
      </c>
      <c r="BX149" s="1394" t="s">
        <v>35</v>
      </c>
      <c r="BY149" s="1437"/>
      <c r="BZ149" s="1437"/>
      <c r="CA149" s="1437"/>
      <c r="CB149" s="1437"/>
      <c r="CC149" s="1437"/>
      <c r="CD149" s="1437"/>
      <c r="CE149" s="1437"/>
      <c r="CF149" s="1437"/>
      <c r="CG149" s="1437"/>
      <c r="CH149" s="1437"/>
      <c r="CI149" s="1437"/>
      <c r="CJ149" s="1437"/>
      <c r="CK149" s="1437"/>
      <c r="CL149" s="1437"/>
      <c r="CM149" s="1437"/>
      <c r="CN149" s="1437"/>
      <c r="CO149" s="1437"/>
      <c r="CP149" s="1437"/>
      <c r="CQ149" s="1437"/>
      <c r="CR149" s="1437"/>
      <c r="CS149" s="1437"/>
      <c r="CT149" s="1437"/>
      <c r="CU149" s="1437"/>
      <c r="CV149" s="1437"/>
      <c r="CW149" s="1437"/>
      <c r="CX149" s="1437"/>
      <c r="CY149" s="1437"/>
      <c r="CZ149" s="1437"/>
    </row>
    <row r="150" s="130" customFormat="true" ht="15" customHeight="true" x14ac:dyDescent="0.2">
      <c r="A150" s="1676"/>
      <c r="B150" s="244" t="s">
        <v>110</v>
      </c>
      <c r="C150" s="609">
        <v>1.7601386405129944</v>
      </c>
      <c r="D150" s="610">
        <v>1.3487404069452777</v>
      </c>
      <c r="E150" s="610">
        <v>0.19817436118248519</v>
      </c>
      <c r="F150" s="610">
        <v>0</v>
      </c>
      <c r="G150" s="669">
        <v>0</v>
      </c>
      <c r="H150" s="655">
        <v>2.165601709265661</v>
      </c>
      <c r="I150" s="610">
        <v>0.12550033685801684</v>
      </c>
      <c r="J150" s="610">
        <v>0</v>
      </c>
      <c r="K150" s="610">
        <v>0</v>
      </c>
      <c r="L150" s="627">
        <v>0</v>
      </c>
      <c r="M150" s="640">
        <v>1.4871511742336105</v>
      </c>
      <c r="N150" s="610">
        <v>2.0126283535099274</v>
      </c>
      <c r="O150" s="610">
        <v>0.34666420663358188</v>
      </c>
      <c r="P150" s="610">
        <v>1.105022954920557</v>
      </c>
      <c r="Q150" s="669">
        <v>0.34029254435013229</v>
      </c>
      <c r="R150" s="655">
        <v>5.3924318941304221E-2</v>
      </c>
      <c r="S150" s="610">
        <v>9.6762675357150219E-2</v>
      </c>
      <c r="T150" s="610">
        <v>0.99077956522764499</v>
      </c>
      <c r="U150" s="610">
        <v>0.14543890153878042</v>
      </c>
      <c r="V150" s="610">
        <v>0</v>
      </c>
      <c r="W150" s="610">
        <v>6.9975878082111365E-2</v>
      </c>
      <c r="X150" s="1352">
        <v>3.5067548656293677</v>
      </c>
      <c r="Y150" s="1374"/>
      <c r="Z150" s="1374"/>
      <c r="AA150" s="1374"/>
      <c r="AB150" s="1374"/>
      <c r="AC150" s="1374"/>
      <c r="AD150" s="1374"/>
      <c r="AE150" s="1374"/>
      <c r="AF150" s="1374"/>
      <c r="AG150" s="1374"/>
      <c r="AH150" s="1374"/>
      <c r="AI150" s="1374"/>
      <c r="AJ150" s="1374"/>
      <c r="AK150" s="1374"/>
      <c r="AL150" s="1374"/>
      <c r="AM150" s="1374"/>
      <c r="AN150" s="1374"/>
      <c r="AO150" s="1374"/>
      <c r="AP150" s="1374"/>
      <c r="AQ150" s="1374"/>
      <c r="AR150" s="1374"/>
      <c r="AS150" s="1374"/>
      <c r="AT150" s="1374"/>
      <c r="AU150" s="1374"/>
      <c r="AV150" s="1374"/>
      <c r="AW150" s="1374"/>
      <c r="AX150" s="1374"/>
      <c r="AY150" s="1374"/>
      <c r="AZ150" s="207"/>
      <c r="BA150" s="1711"/>
      <c r="BB150" s="159" t="s">
        <v>110</v>
      </c>
      <c r="BC150" s="1008" t="s">
        <v>35</v>
      </c>
      <c r="BD150" s="1027" t="s">
        <v>35</v>
      </c>
      <c r="BE150" s="1027" t="s">
        <v>35</v>
      </c>
      <c r="BF150" s="1027" t="s">
        <v>35</v>
      </c>
      <c r="BG150" s="1047" t="s">
        <v>35</v>
      </c>
      <c r="BH150" s="1067" t="s">
        <v>35</v>
      </c>
      <c r="BI150" s="1027" t="s">
        <v>35</v>
      </c>
      <c r="BJ150" s="1027" t="s">
        <v>35</v>
      </c>
      <c r="BK150" s="1027" t="s">
        <v>35</v>
      </c>
      <c r="BL150" s="1047" t="s">
        <v>35</v>
      </c>
      <c r="BM150" s="1067" t="s">
        <v>35</v>
      </c>
      <c r="BN150" s="1027" t="s">
        <v>35</v>
      </c>
      <c r="BO150" s="1027" t="s">
        <v>35</v>
      </c>
      <c r="BP150" s="1027" t="s">
        <v>35</v>
      </c>
      <c r="BQ150" s="1047" t="s">
        <v>35</v>
      </c>
      <c r="BR150" s="1067" t="s">
        <v>35</v>
      </c>
      <c r="BS150" s="1027" t="s">
        <v>35</v>
      </c>
      <c r="BT150" s="1027" t="s">
        <v>35</v>
      </c>
      <c r="BU150" s="1027" t="s">
        <v>35</v>
      </c>
      <c r="BV150" s="1027" t="s">
        <v>35</v>
      </c>
      <c r="BW150" s="1027" t="s">
        <v>35</v>
      </c>
      <c r="BX150" s="1394" t="s">
        <v>35</v>
      </c>
      <c r="BY150" s="1437"/>
      <c r="BZ150" s="1437"/>
      <c r="CA150" s="1437"/>
      <c r="CB150" s="1437"/>
      <c r="CC150" s="1437"/>
      <c r="CD150" s="1437"/>
      <c r="CE150" s="1437"/>
      <c r="CF150" s="1437"/>
      <c r="CG150" s="1437"/>
      <c r="CH150" s="1437"/>
      <c r="CI150" s="1437"/>
      <c r="CJ150" s="1437"/>
      <c r="CK150" s="1437"/>
      <c r="CL150" s="1437"/>
      <c r="CM150" s="1437"/>
      <c r="CN150" s="1437"/>
      <c r="CO150" s="1437"/>
      <c r="CP150" s="1437"/>
      <c r="CQ150" s="1437"/>
      <c r="CR150" s="1437"/>
      <c r="CS150" s="1437"/>
      <c r="CT150" s="1437"/>
      <c r="CU150" s="1437"/>
      <c r="CV150" s="1437"/>
      <c r="CW150" s="1437"/>
      <c r="CX150" s="1437"/>
      <c r="CY150" s="1437"/>
      <c r="CZ150" s="1437"/>
    </row>
    <row r="151" s="130" customFormat="true" ht="15" customHeight="true" x14ac:dyDescent="0.2">
      <c r="A151" s="1676" t="s">
        <v>109</v>
      </c>
      <c r="B151" s="244" t="s">
        <v>49</v>
      </c>
      <c r="C151" s="609">
        <v>6.0375065621747934</v>
      </c>
      <c r="D151" s="610">
        <v>4.7596562606572901</v>
      </c>
      <c r="E151" s="610">
        <v>8.7170775324514409</v>
      </c>
      <c r="F151" s="610">
        <v>5.8789145249865786</v>
      </c>
      <c r="G151" s="669">
        <v>6.5585681471567518</v>
      </c>
      <c r="H151" s="655">
        <v>10.438827375602804</v>
      </c>
      <c r="I151" s="610">
        <v>12.192835898772728</v>
      </c>
      <c r="J151" s="610">
        <v>5.6099174665544256</v>
      </c>
      <c r="K151" s="610">
        <v>7.3788939274395897</v>
      </c>
      <c r="L151" s="627">
        <v>6.2973996745672407</v>
      </c>
      <c r="M151" s="640">
        <v>1.9013024745846652</v>
      </c>
      <c r="N151" s="610">
        <v>3.7935879284093863</v>
      </c>
      <c r="O151" s="610">
        <v>2.9068455411432508</v>
      </c>
      <c r="P151" s="610">
        <v>2.7461398925281779</v>
      </c>
      <c r="Q151" s="669">
        <v>1.1047838728595449</v>
      </c>
      <c r="R151" s="655">
        <v>6.6694361733153187</v>
      </c>
      <c r="S151" s="610">
        <v>2.8055556026012551</v>
      </c>
      <c r="T151" s="610">
        <v>7.3928458663975762</v>
      </c>
      <c r="U151" s="610">
        <v>6.1771102798500923</v>
      </c>
      <c r="V151" s="610">
        <v>11.58813041935627</v>
      </c>
      <c r="W151" s="610">
        <v>4.582637307479124</v>
      </c>
      <c r="X151" s="1352">
        <v>4.9510096196390876</v>
      </c>
      <c r="Y151" s="1374"/>
      <c r="Z151" s="1374"/>
      <c r="AA151" s="1374"/>
      <c r="AB151" s="1374"/>
      <c r="AC151" s="1374"/>
      <c r="AD151" s="1374"/>
      <c r="AE151" s="1374"/>
      <c r="AF151" s="1374"/>
      <c r="AG151" s="1374"/>
      <c r="AH151" s="1374"/>
      <c r="AI151" s="1374"/>
      <c r="AJ151" s="1374"/>
      <c r="AK151" s="1374"/>
      <c r="AL151" s="1374"/>
      <c r="AM151" s="1374"/>
      <c r="AN151" s="1374"/>
      <c r="AO151" s="1374"/>
      <c r="AP151" s="1374"/>
      <c r="AQ151" s="1374"/>
      <c r="AR151" s="1374"/>
      <c r="AS151" s="1374"/>
      <c r="AT151" s="1374"/>
      <c r="AU151" s="1374"/>
      <c r="AV151" s="1374"/>
      <c r="AW151" s="1374"/>
      <c r="AX151" s="1374"/>
      <c r="AY151" s="1374"/>
      <c r="AZ151" s="207"/>
      <c r="BA151" s="1711" t="s">
        <v>109</v>
      </c>
      <c r="BB151" s="159" t="s">
        <v>49</v>
      </c>
      <c r="BC151" s="1008" t="s">
        <v>35</v>
      </c>
      <c r="BD151" s="1027" t="s">
        <v>35</v>
      </c>
      <c r="BE151" s="1027" t="s">
        <v>35</v>
      </c>
      <c r="BF151" s="1027" t="s">
        <v>35</v>
      </c>
      <c r="BG151" s="1047" t="s">
        <v>35</v>
      </c>
      <c r="BH151" s="1067" t="s">
        <v>35</v>
      </c>
      <c r="BI151" s="1027" t="s">
        <v>35</v>
      </c>
      <c r="BJ151" s="1027" t="s">
        <v>35</v>
      </c>
      <c r="BK151" s="1027" t="s">
        <v>35</v>
      </c>
      <c r="BL151" s="1047" t="s">
        <v>35</v>
      </c>
      <c r="BM151" s="1067" t="s">
        <v>35</v>
      </c>
      <c r="BN151" s="1027" t="s">
        <v>35</v>
      </c>
      <c r="BO151" s="1027" t="s">
        <v>35</v>
      </c>
      <c r="BP151" s="1027" t="s">
        <v>35</v>
      </c>
      <c r="BQ151" s="1047" t="s">
        <v>35</v>
      </c>
      <c r="BR151" s="1067" t="s">
        <v>35</v>
      </c>
      <c r="BS151" s="1027" t="s">
        <v>35</v>
      </c>
      <c r="BT151" s="1027" t="s">
        <v>35</v>
      </c>
      <c r="BU151" s="1027" t="s">
        <v>35</v>
      </c>
      <c r="BV151" s="1027" t="s">
        <v>35</v>
      </c>
      <c r="BW151" s="1027" t="s">
        <v>35</v>
      </c>
      <c r="BX151" s="1394" t="s">
        <v>35</v>
      </c>
      <c r="BY151" s="1437"/>
      <c r="BZ151" s="1437"/>
      <c r="CA151" s="1437"/>
      <c r="CB151" s="1437"/>
      <c r="CC151" s="1437"/>
      <c r="CD151" s="1437"/>
      <c r="CE151" s="1437"/>
      <c r="CF151" s="1437"/>
      <c r="CG151" s="1437"/>
      <c r="CH151" s="1437"/>
      <c r="CI151" s="1437"/>
      <c r="CJ151" s="1437"/>
      <c r="CK151" s="1437"/>
      <c r="CL151" s="1437"/>
      <c r="CM151" s="1437"/>
      <c r="CN151" s="1437"/>
      <c r="CO151" s="1437"/>
      <c r="CP151" s="1437"/>
      <c r="CQ151" s="1437"/>
      <c r="CR151" s="1437"/>
      <c r="CS151" s="1437"/>
      <c r="CT151" s="1437"/>
      <c r="CU151" s="1437"/>
      <c r="CV151" s="1437"/>
      <c r="CW151" s="1437"/>
      <c r="CX151" s="1437"/>
      <c r="CY151" s="1437"/>
      <c r="CZ151" s="1437"/>
    </row>
    <row r="152" s="130" customFormat="true" ht="15" customHeight="true" x14ac:dyDescent="0.2">
      <c r="A152" s="1712"/>
      <c r="B152" s="245" t="s">
        <v>48</v>
      </c>
      <c r="C152" s="611">
        <v>93.962493437825174</v>
      </c>
      <c r="D152" s="612">
        <v>95.240343739342777</v>
      </c>
      <c r="E152" s="612">
        <v>91.28292246754863</v>
      </c>
      <c r="F152" s="612">
        <v>94.12108547501353</v>
      </c>
      <c r="G152" s="670">
        <v>93.44143185284338</v>
      </c>
      <c r="H152" s="656">
        <v>89.561172624397059</v>
      </c>
      <c r="I152" s="612">
        <v>87.807164101227116</v>
      </c>
      <c r="J152" s="612">
        <v>94.390082533445536</v>
      </c>
      <c r="K152" s="612">
        <v>92.621106072560522</v>
      </c>
      <c r="L152" s="628">
        <v>93.702600325432613</v>
      </c>
      <c r="M152" s="641">
        <v>98.098697525415375</v>
      </c>
      <c r="N152" s="612">
        <v>96.206412071590648</v>
      </c>
      <c r="O152" s="612">
        <v>97.093154458856745</v>
      </c>
      <c r="P152" s="612">
        <v>97.253860107471795</v>
      </c>
      <c r="Q152" s="670">
        <v>98.895216127140472</v>
      </c>
      <c r="R152" s="656">
        <v>93.330563826684681</v>
      </c>
      <c r="S152" s="612">
        <v>97.194444397398755</v>
      </c>
      <c r="T152" s="612">
        <v>92.607154133602407</v>
      </c>
      <c r="U152" s="612">
        <v>93.82288972014986</v>
      </c>
      <c r="V152" s="612">
        <v>88.411869580643952</v>
      </c>
      <c r="W152" s="612">
        <v>95.417362692520925</v>
      </c>
      <c r="X152" s="1353">
        <v>95.048990380360877</v>
      </c>
      <c r="Y152" s="1375"/>
      <c r="Z152" s="1375"/>
      <c r="AA152" s="1375"/>
      <c r="AB152" s="1375"/>
      <c r="AC152" s="1375"/>
      <c r="AD152" s="1375"/>
      <c r="AE152" s="1375"/>
      <c r="AF152" s="1375"/>
      <c r="AG152" s="1375"/>
      <c r="AH152" s="1375"/>
      <c r="AI152" s="1375"/>
      <c r="AJ152" s="1375"/>
      <c r="AK152" s="1375"/>
      <c r="AL152" s="1375"/>
      <c r="AM152" s="1375"/>
      <c r="AN152" s="1375"/>
      <c r="AO152" s="1375"/>
      <c r="AP152" s="1375"/>
      <c r="AQ152" s="1375"/>
      <c r="AR152" s="1375"/>
      <c r="AS152" s="1375"/>
      <c r="AT152" s="1375"/>
      <c r="AU152" s="1375"/>
      <c r="AV152" s="1375"/>
      <c r="AW152" s="1375"/>
      <c r="AX152" s="1375"/>
      <c r="AY152" s="1375"/>
      <c r="AZ152" s="207"/>
      <c r="BA152" s="1713"/>
      <c r="BB152" s="227" t="s">
        <v>48</v>
      </c>
      <c r="BC152" s="1009" t="s">
        <v>35</v>
      </c>
      <c r="BD152" s="1028" t="s">
        <v>35</v>
      </c>
      <c r="BE152" s="1028" t="s">
        <v>35</v>
      </c>
      <c r="BF152" s="1028" t="s">
        <v>35</v>
      </c>
      <c r="BG152" s="1048" t="s">
        <v>35</v>
      </c>
      <c r="BH152" s="1068" t="s">
        <v>35</v>
      </c>
      <c r="BI152" s="1028" t="s">
        <v>35</v>
      </c>
      <c r="BJ152" s="1028" t="s">
        <v>35</v>
      </c>
      <c r="BK152" s="1028" t="s">
        <v>35</v>
      </c>
      <c r="BL152" s="1048" t="s">
        <v>35</v>
      </c>
      <c r="BM152" s="1068" t="s">
        <v>35</v>
      </c>
      <c r="BN152" s="1028" t="s">
        <v>35</v>
      </c>
      <c r="BO152" s="1028" t="s">
        <v>35</v>
      </c>
      <c r="BP152" s="1028" t="s">
        <v>35</v>
      </c>
      <c r="BQ152" s="1048" t="s">
        <v>35</v>
      </c>
      <c r="BR152" s="1068" t="s">
        <v>35</v>
      </c>
      <c r="BS152" s="1028" t="s">
        <v>35</v>
      </c>
      <c r="BT152" s="1028" t="s">
        <v>35</v>
      </c>
      <c r="BU152" s="1028" t="s">
        <v>35</v>
      </c>
      <c r="BV152" s="1028" t="s">
        <v>35</v>
      </c>
      <c r="BW152" s="1028" t="s">
        <v>35</v>
      </c>
      <c r="BX152" s="1395" t="s">
        <v>35</v>
      </c>
      <c r="BY152" s="1438"/>
      <c r="BZ152" s="1438"/>
      <c r="CA152" s="1438"/>
      <c r="CB152" s="1438"/>
      <c r="CC152" s="1438"/>
      <c r="CD152" s="1438"/>
      <c r="CE152" s="1438"/>
      <c r="CF152" s="1438"/>
      <c r="CG152" s="1438"/>
      <c r="CH152" s="1438"/>
      <c r="CI152" s="1438"/>
      <c r="CJ152" s="1438"/>
      <c r="CK152" s="1438"/>
      <c r="CL152" s="1438"/>
      <c r="CM152" s="1438"/>
      <c r="CN152" s="1438"/>
      <c r="CO152" s="1438"/>
      <c r="CP152" s="1438"/>
      <c r="CQ152" s="1438"/>
      <c r="CR152" s="1438"/>
      <c r="CS152" s="1438"/>
      <c r="CT152" s="1438"/>
      <c r="CU152" s="1438"/>
      <c r="CV152" s="1438"/>
      <c r="CW152" s="1438"/>
      <c r="CX152" s="1438"/>
      <c r="CY152" s="1438"/>
      <c r="CZ152" s="1438"/>
    </row>
    <row r="153" s="369" customFormat="true" ht="15" customHeight="true" x14ac:dyDescent="0.2">
      <c r="A153" s="1620" t="s">
        <v>162</v>
      </c>
      <c r="B153" s="943" t="s">
        <v>163</v>
      </c>
      <c r="C153" s="839">
        <v>5.3661616145685089</v>
      </c>
      <c r="D153" s="840">
        <v>48.780056394683271</v>
      </c>
      <c r="E153" s="840">
        <v>94.682831079314738</v>
      </c>
      <c r="F153" s="840">
        <v>98.938136834147699</v>
      </c>
      <c r="G153" s="841">
        <v>100</v>
      </c>
      <c r="H153" s="842">
        <v>33.494384315433848</v>
      </c>
      <c r="I153" s="840">
        <v>95.838024346864941</v>
      </c>
      <c r="J153" s="840">
        <v>99.283817680870172</v>
      </c>
      <c r="K153" s="840">
        <v>99.456298531225855</v>
      </c>
      <c r="L153" s="843">
        <v>100</v>
      </c>
      <c r="M153" s="844">
        <v>0.1971275599657259</v>
      </c>
      <c r="N153" s="840">
        <v>6.2461107548434081</v>
      </c>
      <c r="O153" s="840">
        <v>25.677250920197377</v>
      </c>
      <c r="P153" s="840">
        <v>65.107657999707214</v>
      </c>
      <c r="Q153" s="841">
        <v>93.75013845504877</v>
      </c>
      <c r="R153" s="842">
        <v>64.363477494966844</v>
      </c>
      <c r="S153" s="840">
        <v>65.74964956062928</v>
      </c>
      <c r="T153" s="840">
        <v>63.185935797004802</v>
      </c>
      <c r="U153" s="840">
        <v>60.598651117918735</v>
      </c>
      <c r="V153" s="840">
        <v>99.05694566430185</v>
      </c>
      <c r="W153" s="840">
        <v>62.695911523609738</v>
      </c>
      <c r="X153" s="1350">
        <v>67.345563701739223</v>
      </c>
      <c r="Y153" s="517"/>
      <c r="Z153" s="517"/>
      <c r="AA153" s="517"/>
      <c r="AB153" s="517"/>
      <c r="AC153" s="517"/>
      <c r="AD153" s="517"/>
      <c r="AE153" s="517"/>
      <c r="AF153" s="517"/>
      <c r="AG153" s="517"/>
      <c r="AH153" s="517"/>
      <c r="AI153" s="517"/>
      <c r="AJ153" s="517"/>
      <c r="AK153" s="517"/>
      <c r="AL153" s="517"/>
      <c r="AM153" s="517"/>
      <c r="AN153" s="517"/>
      <c r="AO153" s="517"/>
      <c r="AP153" s="517"/>
      <c r="AQ153" s="517"/>
      <c r="AR153" s="517"/>
      <c r="AS153" s="517"/>
      <c r="AT153" s="517"/>
      <c r="AU153" s="517"/>
      <c r="AV153" s="517"/>
      <c r="AW153" s="517"/>
      <c r="AX153" s="517"/>
      <c r="AY153" s="517"/>
      <c r="AZ153" s="208"/>
      <c r="BA153" s="1750" t="s">
        <v>162</v>
      </c>
      <c r="BB153" s="226" t="s">
        <v>163</v>
      </c>
      <c r="BC153" s="323">
        <v>192.26725818665824</v>
      </c>
      <c r="BD153" s="294">
        <v>1747.7209647549603</v>
      </c>
      <c r="BE153" s="294">
        <v>3394.619218016458</v>
      </c>
      <c r="BF153" s="294">
        <v>3546.892191263039</v>
      </c>
      <c r="BG153" s="324">
        <v>3580.6087523721444</v>
      </c>
      <c r="BH153" s="335">
        <v>794.06131313113269</v>
      </c>
      <c r="BI153" s="294">
        <v>2274.2206876238261</v>
      </c>
      <c r="BJ153" s="294">
        <v>2344.7582824972742</v>
      </c>
      <c r="BK153" s="294">
        <v>2367.0459703182755</v>
      </c>
      <c r="BL153" s="324">
        <v>2366.3932842328168</v>
      </c>
      <c r="BM153" s="335">
        <v>2.3928394246073452</v>
      </c>
      <c r="BN153" s="294">
        <v>75.724537849947765</v>
      </c>
      <c r="BO153" s="294">
        <v>311.86781429982869</v>
      </c>
      <c r="BP153" s="294">
        <v>788.67445879822196</v>
      </c>
      <c r="BQ153" s="324">
        <v>1136.9691964173649</v>
      </c>
      <c r="BR153" s="335">
        <v>1706.1488531595755</v>
      </c>
      <c r="BS153" s="294">
        <v>1778.5910454146599</v>
      </c>
      <c r="BT153" s="294">
        <v>1410.6107170320126</v>
      </c>
      <c r="BU153" s="294">
        <v>1719.5372419635623</v>
      </c>
      <c r="BV153" s="294">
        <v>2822.1625014376209</v>
      </c>
      <c r="BW153" s="294">
        <v>1360.3636485920963</v>
      </c>
      <c r="BX153" s="1396">
        <v>1664.6943769937247</v>
      </c>
      <c r="BY153" s="1439"/>
      <c r="BZ153" s="1439"/>
      <c r="CA153" s="1439"/>
      <c r="CB153" s="1439"/>
      <c r="CC153" s="1439"/>
      <c r="CD153" s="1439"/>
      <c r="CE153" s="1439"/>
      <c r="CF153" s="1439"/>
      <c r="CG153" s="1439"/>
      <c r="CH153" s="1439"/>
      <c r="CI153" s="1439"/>
      <c r="CJ153" s="1439"/>
      <c r="CK153" s="1439"/>
      <c r="CL153" s="1439"/>
      <c r="CM153" s="1439"/>
      <c r="CN153" s="1439"/>
      <c r="CO153" s="1439"/>
      <c r="CP153" s="1439"/>
      <c r="CQ153" s="1439"/>
      <c r="CR153" s="1439"/>
      <c r="CS153" s="1439"/>
      <c r="CT153" s="1439"/>
      <c r="CU153" s="1439"/>
      <c r="CV153" s="1439"/>
      <c r="CW153" s="1439"/>
      <c r="CX153" s="1439"/>
      <c r="CY153" s="1439"/>
      <c r="CZ153" s="1439"/>
    </row>
    <row r="154" s="369" customFormat="true" ht="15" customHeight="true" x14ac:dyDescent="0.2">
      <c r="A154" s="1620"/>
      <c r="B154" s="943" t="s">
        <v>164</v>
      </c>
      <c r="C154" s="839">
        <v>2.9576756108918243</v>
      </c>
      <c r="D154" s="840">
        <v>8.1892923508944939</v>
      </c>
      <c r="E154" s="840">
        <v>2.2582651297223948</v>
      </c>
      <c r="F154" s="840">
        <v>1.0240542635771113</v>
      </c>
      <c r="G154" s="841">
        <v>0</v>
      </c>
      <c r="H154" s="842">
        <v>5.936527458666979</v>
      </c>
      <c r="I154" s="840">
        <v>1.3095780954281431</v>
      </c>
      <c r="J154" s="840">
        <v>0.71618231912980757</v>
      </c>
      <c r="K154" s="840">
        <v>0.54370146877414949</v>
      </c>
      <c r="L154" s="843">
        <v>0</v>
      </c>
      <c r="M154" s="844">
        <v>0.44966779639696491</v>
      </c>
      <c r="N154" s="840">
        <v>2.9638029885515467</v>
      </c>
      <c r="O154" s="840">
        <v>10.677768627764086</v>
      </c>
      <c r="P154" s="840">
        <v>8.2600890824574247</v>
      </c>
      <c r="Q154" s="841">
        <v>3.6490300617248206</v>
      </c>
      <c r="R154" s="842">
        <v>5.2561797635872569</v>
      </c>
      <c r="S154" s="840">
        <v>0.99151711094837158</v>
      </c>
      <c r="T154" s="840">
        <v>1.9846467488737813</v>
      </c>
      <c r="U154" s="840">
        <v>4.9523016136836757</v>
      </c>
      <c r="V154" s="840">
        <v>0</v>
      </c>
      <c r="W154" s="840">
        <v>4.4223706719236233</v>
      </c>
      <c r="X154" s="1350">
        <v>2.8366757913497165</v>
      </c>
      <c r="Y154" s="517"/>
      <c r="Z154" s="517"/>
      <c r="AA154" s="517"/>
      <c r="AB154" s="517"/>
      <c r="AC154" s="517"/>
      <c r="AD154" s="517"/>
      <c r="AE154" s="517"/>
      <c r="AF154" s="517"/>
      <c r="AG154" s="517"/>
      <c r="AH154" s="517"/>
      <c r="AI154" s="517"/>
      <c r="AJ154" s="517"/>
      <c r="AK154" s="517"/>
      <c r="AL154" s="517"/>
      <c r="AM154" s="517"/>
      <c r="AN154" s="517"/>
      <c r="AO154" s="517"/>
      <c r="AP154" s="517"/>
      <c r="AQ154" s="517"/>
      <c r="AR154" s="517"/>
      <c r="AS154" s="517"/>
      <c r="AT154" s="517"/>
      <c r="AU154" s="517"/>
      <c r="AV154" s="517"/>
      <c r="AW154" s="517"/>
      <c r="AX154" s="517"/>
      <c r="AY154" s="517"/>
      <c r="AZ154" s="208"/>
      <c r="BA154" s="1750"/>
      <c r="BB154" s="159" t="s">
        <v>164</v>
      </c>
      <c r="BC154" s="325">
        <v>105.97224257425698</v>
      </c>
      <c r="BD154" s="295">
        <v>293.41085242627418</v>
      </c>
      <c r="BE154" s="295">
        <v>80.964522515284642</v>
      </c>
      <c r="BF154" s="295">
        <v>36.711931183826877</v>
      </c>
      <c r="BG154" s="326">
        <v>0</v>
      </c>
      <c r="BH154" s="336">
        <v>140.73901896133623</v>
      </c>
      <c r="BI154" s="295">
        <v>31.076074626731568</v>
      </c>
      <c r="BJ154" s="295">
        <v>16.913878452533378</v>
      </c>
      <c r="BK154" s="295">
        <v>12.94001877934272</v>
      </c>
      <c r="BL154" s="326">
        <v>0</v>
      </c>
      <c r="BM154" s="336">
        <v>5.4583074603167869</v>
      </c>
      <c r="BN154" s="295">
        <v>35.931577327912187</v>
      </c>
      <c r="BO154" s="295">
        <v>129.68881964387757</v>
      </c>
      <c r="BP154" s="295">
        <v>100.05768118339485</v>
      </c>
      <c r="BQ154" s="326">
        <v>44.254172264197308</v>
      </c>
      <c r="BR154" s="336">
        <v>139.33095949245816</v>
      </c>
      <c r="BS154" s="295">
        <v>26.821488277013859</v>
      </c>
      <c r="BT154" s="295">
        <v>44.306758112725539</v>
      </c>
      <c r="BU154" s="295">
        <v>140.52568664597362</v>
      </c>
      <c r="BV154" s="295">
        <v>0</v>
      </c>
      <c r="BW154" s="295">
        <v>95.955735493521161</v>
      </c>
      <c r="BX154" s="1397">
        <v>70.118920677950243</v>
      </c>
      <c r="BY154" s="1439"/>
      <c r="BZ154" s="1439"/>
      <c r="CA154" s="1439"/>
      <c r="CB154" s="1439"/>
      <c r="CC154" s="1439"/>
      <c r="CD154" s="1439"/>
      <c r="CE154" s="1439"/>
      <c r="CF154" s="1439"/>
      <c r="CG154" s="1439"/>
      <c r="CH154" s="1439"/>
      <c r="CI154" s="1439"/>
      <c r="CJ154" s="1439"/>
      <c r="CK154" s="1439"/>
      <c r="CL154" s="1439"/>
      <c r="CM154" s="1439"/>
      <c r="CN154" s="1439"/>
      <c r="CO154" s="1439"/>
      <c r="CP154" s="1439"/>
      <c r="CQ154" s="1439"/>
      <c r="CR154" s="1439"/>
      <c r="CS154" s="1439"/>
      <c r="CT154" s="1439"/>
      <c r="CU154" s="1439"/>
      <c r="CV154" s="1439"/>
      <c r="CW154" s="1439"/>
      <c r="CX154" s="1439"/>
      <c r="CY154" s="1439"/>
      <c r="CZ154" s="1439"/>
    </row>
    <row r="155" s="369" customFormat="true" ht="15" customHeight="true" x14ac:dyDescent="0.2">
      <c r="A155" s="1620"/>
      <c r="B155" s="943" t="s">
        <v>165</v>
      </c>
      <c r="C155" s="839">
        <v>1.7267562649645487</v>
      </c>
      <c r="D155" s="840">
        <v>4.2852759386192867</v>
      </c>
      <c r="E155" s="840">
        <v>0.45890588699849832</v>
      </c>
      <c r="F155" s="840">
        <v>0</v>
      </c>
      <c r="G155" s="841">
        <v>0</v>
      </c>
      <c r="H155" s="842">
        <v>7.5543535832468365</v>
      </c>
      <c r="I155" s="840">
        <v>0.65644724733612447</v>
      </c>
      <c r="J155" s="840">
        <v>0</v>
      </c>
      <c r="K155" s="840">
        <v>0</v>
      </c>
      <c r="L155" s="843">
        <v>0</v>
      </c>
      <c r="M155" s="844">
        <v>0</v>
      </c>
      <c r="N155" s="840">
        <v>0.41156472549273815</v>
      </c>
      <c r="O155" s="840">
        <v>0.85557735200694296</v>
      </c>
      <c r="P155" s="840">
        <v>1.5763193107643423</v>
      </c>
      <c r="Q155" s="841">
        <v>0.22352780004318992</v>
      </c>
      <c r="R155" s="842">
        <v>0</v>
      </c>
      <c r="S155" s="840">
        <v>4.6340868000686797</v>
      </c>
      <c r="T155" s="840">
        <v>1.1382651373802655</v>
      </c>
      <c r="U155" s="840">
        <v>1.5569095746413801</v>
      </c>
      <c r="V155" s="840">
        <v>0.88163586059235599</v>
      </c>
      <c r="W155" s="840">
        <v>0.2044315459813873</v>
      </c>
      <c r="X155" s="1350">
        <v>0.29762550509725572</v>
      </c>
      <c r="Y155" s="517"/>
      <c r="Z155" s="517"/>
      <c r="AA155" s="517"/>
      <c r="AB155" s="517"/>
      <c r="AC155" s="517"/>
      <c r="AD155" s="517"/>
      <c r="AE155" s="517"/>
      <c r="AF155" s="517"/>
      <c r="AG155" s="517"/>
      <c r="AH155" s="517"/>
      <c r="AI155" s="517"/>
      <c r="AJ155" s="517"/>
      <c r="AK155" s="517"/>
      <c r="AL155" s="517"/>
      <c r="AM155" s="517"/>
      <c r="AN155" s="517"/>
      <c r="AO155" s="517"/>
      <c r="AP155" s="517"/>
      <c r="AQ155" s="517"/>
      <c r="AR155" s="517"/>
      <c r="AS155" s="517"/>
      <c r="AT155" s="517"/>
      <c r="AU155" s="517"/>
      <c r="AV155" s="517"/>
      <c r="AW155" s="517"/>
      <c r="AX155" s="517"/>
      <c r="AY155" s="517"/>
      <c r="AZ155" s="208"/>
      <c r="BA155" s="1750"/>
      <c r="BB155" s="159" t="s">
        <v>165</v>
      </c>
      <c r="BC155" s="325">
        <v>61.868932855102692</v>
      </c>
      <c r="BD155" s="295">
        <v>153.53542310584996</v>
      </c>
      <c r="BE155" s="295">
        <v>16.452937935083828</v>
      </c>
      <c r="BF155" s="295">
        <v>0</v>
      </c>
      <c r="BG155" s="326">
        <v>0</v>
      </c>
      <c r="BH155" s="336">
        <v>179.09330321398866</v>
      </c>
      <c r="BI155" s="295">
        <v>15.577386119962984</v>
      </c>
      <c r="BJ155" s="295">
        <v>0</v>
      </c>
      <c r="BK155" s="295">
        <v>0</v>
      </c>
      <c r="BL155" s="326">
        <v>0</v>
      </c>
      <c r="BM155" s="336">
        <v>0</v>
      </c>
      <c r="BN155" s="295">
        <v>4.9895927012039571</v>
      </c>
      <c r="BO155" s="295">
        <v>10.391573442348454</v>
      </c>
      <c r="BP155" s="295">
        <v>19.09457070803936</v>
      </c>
      <c r="BQ155" s="326">
        <v>2.7108677104930772</v>
      </c>
      <c r="BR155" s="336">
        <v>0</v>
      </c>
      <c r="BS155" s="295">
        <v>125.35648997910104</v>
      </c>
      <c r="BT155" s="295">
        <v>25.4114935762118</v>
      </c>
      <c r="BU155" s="295">
        <v>44.178607057705229</v>
      </c>
      <c r="BV155" s="295">
        <v>25.118073740316241</v>
      </c>
      <c r="BW155" s="295">
        <v>4.4357157750842626</v>
      </c>
      <c r="BX155" s="1397">
        <v>7.3569137676179768</v>
      </c>
      <c r="BY155" s="1439"/>
      <c r="BZ155" s="1439"/>
      <c r="CA155" s="1439"/>
      <c r="CB155" s="1439"/>
      <c r="CC155" s="1439"/>
      <c r="CD155" s="1439"/>
      <c r="CE155" s="1439"/>
      <c r="CF155" s="1439"/>
      <c r="CG155" s="1439"/>
      <c r="CH155" s="1439"/>
      <c r="CI155" s="1439"/>
      <c r="CJ155" s="1439"/>
      <c r="CK155" s="1439"/>
      <c r="CL155" s="1439"/>
      <c r="CM155" s="1439"/>
      <c r="CN155" s="1439"/>
      <c r="CO155" s="1439"/>
      <c r="CP155" s="1439"/>
      <c r="CQ155" s="1439"/>
      <c r="CR155" s="1439"/>
      <c r="CS155" s="1439"/>
      <c r="CT155" s="1439"/>
      <c r="CU155" s="1439"/>
      <c r="CV155" s="1439"/>
      <c r="CW155" s="1439"/>
      <c r="CX155" s="1439"/>
      <c r="CY155" s="1439"/>
      <c r="CZ155" s="1439"/>
    </row>
    <row r="156" s="369" customFormat="true" ht="15" customHeight="true" x14ac:dyDescent="0.2">
      <c r="A156" s="1620"/>
      <c r="B156" s="943" t="s">
        <v>166</v>
      </c>
      <c r="C156" s="839">
        <v>0.72418315031113478</v>
      </c>
      <c r="D156" s="840">
        <v>1.1250950597658571</v>
      </c>
      <c r="E156" s="840">
        <v>9.5819696255157599E-2</v>
      </c>
      <c r="F156" s="840">
        <v>0</v>
      </c>
      <c r="G156" s="841">
        <v>0</v>
      </c>
      <c r="H156" s="842">
        <v>2.0123685929607422</v>
      </c>
      <c r="I156" s="840">
        <v>0.10795510277550983</v>
      </c>
      <c r="J156" s="840">
        <v>0</v>
      </c>
      <c r="K156" s="840">
        <v>0</v>
      </c>
      <c r="L156" s="843">
        <v>0</v>
      </c>
      <c r="M156" s="844">
        <v>0.22665836231540509</v>
      </c>
      <c r="N156" s="840">
        <v>0.22888577195659682</v>
      </c>
      <c r="O156" s="840">
        <v>0.86090778856820427</v>
      </c>
      <c r="P156" s="840">
        <v>0.21194912697880061</v>
      </c>
      <c r="Q156" s="841">
        <v>7.2035511989908152E-2</v>
      </c>
      <c r="R156" s="842">
        <v>0</v>
      </c>
      <c r="S156" s="840">
        <v>0.41631665240321841</v>
      </c>
      <c r="T156" s="840">
        <v>0.34987373165316632</v>
      </c>
      <c r="U156" s="840">
        <v>9.6959267692520293E-2</v>
      </c>
      <c r="V156" s="840">
        <v>0</v>
      </c>
      <c r="W156" s="840">
        <v>6.4984448486389429E-2</v>
      </c>
      <c r="X156" s="1350">
        <v>1.8795165852588656</v>
      </c>
      <c r="Y156" s="517"/>
      <c r="Z156" s="517"/>
      <c r="AA156" s="517"/>
      <c r="AB156" s="517"/>
      <c r="AC156" s="517"/>
      <c r="AD156" s="517"/>
      <c r="AE156" s="517"/>
      <c r="AF156" s="517"/>
      <c r="AG156" s="517"/>
      <c r="AH156" s="517"/>
      <c r="AI156" s="517"/>
      <c r="AJ156" s="517"/>
      <c r="AK156" s="517"/>
      <c r="AL156" s="517"/>
      <c r="AM156" s="517"/>
      <c r="AN156" s="517"/>
      <c r="AO156" s="517"/>
      <c r="AP156" s="517"/>
      <c r="AQ156" s="517"/>
      <c r="AR156" s="517"/>
      <c r="AS156" s="517"/>
      <c r="AT156" s="517"/>
      <c r="AU156" s="517"/>
      <c r="AV156" s="517"/>
      <c r="AW156" s="517"/>
      <c r="AX156" s="517"/>
      <c r="AY156" s="517"/>
      <c r="AZ156" s="208"/>
      <c r="BA156" s="1750"/>
      <c r="BB156" s="159" t="s">
        <v>166</v>
      </c>
      <c r="BC156" s="325">
        <v>25.947170200257649</v>
      </c>
      <c r="BD156" s="295">
        <v>40.31057708062314</v>
      </c>
      <c r="BE156" s="295">
        <v>3.4353787129556936</v>
      </c>
      <c r="BF156" s="295">
        <v>0</v>
      </c>
      <c r="BG156" s="326">
        <v>0</v>
      </c>
      <c r="BH156" s="336">
        <v>47.707819686476263</v>
      </c>
      <c r="BI156" s="295">
        <v>2.5617569825733999</v>
      </c>
      <c r="BJ156" s="295">
        <v>0</v>
      </c>
      <c r="BK156" s="295">
        <v>0</v>
      </c>
      <c r="BL156" s="326">
        <v>0</v>
      </c>
      <c r="BM156" s="336">
        <v>2.7513000483521202</v>
      </c>
      <c r="BN156" s="295">
        <v>2.7748898445968</v>
      </c>
      <c r="BO156" s="295">
        <v>10.45631524842384</v>
      </c>
      <c r="BP156" s="295">
        <v>2.5674224530317602</v>
      </c>
      <c r="BQ156" s="326">
        <v>0.87362173038229374</v>
      </c>
      <c r="BR156" s="336">
        <v>0</v>
      </c>
      <c r="BS156" s="295">
        <v>11.26176451082951</v>
      </c>
      <c r="BT156" s="295">
        <v>7.8108463418742939</v>
      </c>
      <c r="BU156" s="295">
        <v>2.7513000483521202</v>
      </c>
      <c r="BV156" s="295">
        <v>0</v>
      </c>
      <c r="BW156" s="295">
        <v>1.41001987683678</v>
      </c>
      <c r="BX156" s="1397">
        <v>46.45919521594378</v>
      </c>
      <c r="BY156" s="1439"/>
      <c r="BZ156" s="1439"/>
      <c r="CA156" s="1439"/>
      <c r="CB156" s="1439"/>
      <c r="CC156" s="1439"/>
      <c r="CD156" s="1439"/>
      <c r="CE156" s="1439"/>
      <c r="CF156" s="1439"/>
      <c r="CG156" s="1439"/>
      <c r="CH156" s="1439"/>
      <c r="CI156" s="1439"/>
      <c r="CJ156" s="1439"/>
      <c r="CK156" s="1439"/>
      <c r="CL156" s="1439"/>
      <c r="CM156" s="1439"/>
      <c r="CN156" s="1439"/>
      <c r="CO156" s="1439"/>
      <c r="CP156" s="1439"/>
      <c r="CQ156" s="1439"/>
      <c r="CR156" s="1439"/>
      <c r="CS156" s="1439"/>
      <c r="CT156" s="1439"/>
      <c r="CU156" s="1439"/>
      <c r="CV156" s="1439"/>
      <c r="CW156" s="1439"/>
      <c r="CX156" s="1439"/>
      <c r="CY156" s="1439"/>
      <c r="CZ156" s="1439"/>
    </row>
    <row r="157" s="369" customFormat="true" ht="15" customHeight="true" x14ac:dyDescent="0.2">
      <c r="A157" s="1620"/>
      <c r="B157" s="943" t="s">
        <v>167</v>
      </c>
      <c r="C157" s="839">
        <v>87.34990191917646</v>
      </c>
      <c r="D157" s="840">
        <v>36.271539849091958</v>
      </c>
      <c r="E157" s="840">
        <v>2.3060038465267656</v>
      </c>
      <c r="F157" s="840">
        <v>3.7808902275167339E-2</v>
      </c>
      <c r="G157" s="841">
        <v>0</v>
      </c>
      <c r="H157" s="842">
        <v>48.836764340425674</v>
      </c>
      <c r="I157" s="840">
        <v>1.9624948707371432</v>
      </c>
      <c r="J157" s="840">
        <v>0</v>
      </c>
      <c r="K157" s="840">
        <v>0</v>
      </c>
      <c r="L157" s="843">
        <v>0</v>
      </c>
      <c r="M157" s="844">
        <v>97.639395107088362</v>
      </c>
      <c r="N157" s="840">
        <v>87.796597441258839</v>
      </c>
      <c r="O157" s="840">
        <v>61.58183110482981</v>
      </c>
      <c r="P157" s="840">
        <v>23.738961525171447</v>
      </c>
      <c r="Q157" s="841">
        <v>1.9649756268431882</v>
      </c>
      <c r="R157" s="842">
        <v>30.326418422504769</v>
      </c>
      <c r="S157" s="840">
        <v>28.111667200593228</v>
      </c>
      <c r="T157" s="840">
        <v>32.350499019860827</v>
      </c>
      <c r="U157" s="840">
        <v>32.504300622986086</v>
      </c>
      <c r="V157" s="840">
        <v>6.1418475105815724E-2</v>
      </c>
      <c r="W157" s="840">
        <v>32.542325931916842</v>
      </c>
      <c r="X157" s="1350">
        <v>24.133863550925273</v>
      </c>
      <c r="Y157" s="517"/>
      <c r="Z157" s="517"/>
      <c r="AA157" s="517"/>
      <c r="AB157" s="517"/>
      <c r="AC157" s="517"/>
      <c r="AD157" s="517"/>
      <c r="AE157" s="517"/>
      <c r="AF157" s="517"/>
      <c r="AG157" s="517"/>
      <c r="AH157" s="517"/>
      <c r="AI157" s="517"/>
      <c r="AJ157" s="517"/>
      <c r="AK157" s="517"/>
      <c r="AL157" s="517"/>
      <c r="AM157" s="517"/>
      <c r="AN157" s="517"/>
      <c r="AO157" s="517"/>
      <c r="AP157" s="517"/>
      <c r="AQ157" s="517"/>
      <c r="AR157" s="517"/>
      <c r="AS157" s="517"/>
      <c r="AT157" s="517"/>
      <c r="AU157" s="517"/>
      <c r="AV157" s="517"/>
      <c r="AW157" s="517"/>
      <c r="AX157" s="517"/>
      <c r="AY157" s="517"/>
      <c r="AZ157" s="208"/>
      <c r="BA157" s="1750"/>
      <c r="BB157" s="159" t="s">
        <v>167</v>
      </c>
      <c r="BC157" s="325">
        <v>3129.7093436914711</v>
      </c>
      <c r="BD157" s="295">
        <v>1299.558370849124</v>
      </c>
      <c r="BE157" s="295">
        <v>82.676076380544657</v>
      </c>
      <c r="BF157" s="295">
        <v>1.3554338552465386</v>
      </c>
      <c r="BG157" s="326">
        <v>0</v>
      </c>
      <c r="BH157" s="336">
        <v>1157.787671390782</v>
      </c>
      <c r="BI157" s="295">
        <v>46.569683221272037</v>
      </c>
      <c r="BJ157" s="295">
        <v>0</v>
      </c>
      <c r="BK157" s="295">
        <v>0</v>
      </c>
      <c r="BL157" s="326">
        <v>0</v>
      </c>
      <c r="BM157" s="336">
        <v>1185.1990358307901</v>
      </c>
      <c r="BN157" s="295">
        <v>1064.3994362222782</v>
      </c>
      <c r="BO157" s="295">
        <v>747.95355339764114</v>
      </c>
      <c r="BP157" s="295">
        <v>287.55930114059083</v>
      </c>
      <c r="BQ157" s="326">
        <v>23.830543573040373</v>
      </c>
      <c r="BR157" s="336">
        <v>803.89354375763889</v>
      </c>
      <c r="BS157" s="295">
        <v>760.44754441689804</v>
      </c>
      <c r="BT157" s="295">
        <v>722.21705737422178</v>
      </c>
      <c r="BU157" s="295">
        <v>922.33662654376951</v>
      </c>
      <c r="BV157" s="295">
        <v>1.74983103079443</v>
      </c>
      <c r="BW157" s="295">
        <v>706.0970350793101</v>
      </c>
      <c r="BX157" s="1397">
        <v>596.55758657376214</v>
      </c>
      <c r="BY157" s="1439"/>
      <c r="BZ157" s="1439"/>
      <c r="CA157" s="1439"/>
      <c r="CB157" s="1439"/>
      <c r="CC157" s="1439"/>
      <c r="CD157" s="1439"/>
      <c r="CE157" s="1439"/>
      <c r="CF157" s="1439"/>
      <c r="CG157" s="1439"/>
      <c r="CH157" s="1439"/>
      <c r="CI157" s="1439"/>
      <c r="CJ157" s="1439"/>
      <c r="CK157" s="1439"/>
      <c r="CL157" s="1439"/>
      <c r="CM157" s="1439"/>
      <c r="CN157" s="1439"/>
      <c r="CO157" s="1439"/>
      <c r="CP157" s="1439"/>
      <c r="CQ157" s="1439"/>
      <c r="CR157" s="1439"/>
      <c r="CS157" s="1439"/>
      <c r="CT157" s="1439"/>
      <c r="CU157" s="1439"/>
      <c r="CV157" s="1439"/>
      <c r="CW157" s="1439"/>
      <c r="CX157" s="1439"/>
      <c r="CY157" s="1439"/>
      <c r="CZ157" s="1439"/>
    </row>
    <row r="158" s="369" customFormat="true" ht="15" customHeight="true" x14ac:dyDescent="0.2">
      <c r="A158" s="1620"/>
      <c r="B158" s="943" t="s">
        <v>168</v>
      </c>
      <c r="C158" s="839">
        <v>1.6380970791025895</v>
      </c>
      <c r="D158" s="840">
        <v>1.3487404069452777</v>
      </c>
      <c r="E158" s="840">
        <v>0.19817436118248519</v>
      </c>
      <c r="F158" s="840">
        <v>0</v>
      </c>
      <c r="G158" s="841">
        <v>0</v>
      </c>
      <c r="H158" s="842">
        <v>2.1115728380197392</v>
      </c>
      <c r="I158" s="840">
        <v>0.12550033685801684</v>
      </c>
      <c r="J158" s="840">
        <v>0</v>
      </c>
      <c r="K158" s="840">
        <v>0</v>
      </c>
      <c r="L158" s="843">
        <v>0</v>
      </c>
      <c r="M158" s="844">
        <v>1.3620682732782345</v>
      </c>
      <c r="N158" s="840">
        <v>1.8828391851218977</v>
      </c>
      <c r="O158" s="840">
        <v>0.34666420663358188</v>
      </c>
      <c r="P158" s="840">
        <v>1.105022954920557</v>
      </c>
      <c r="Q158" s="841">
        <v>0.34029254435013229</v>
      </c>
      <c r="R158" s="842">
        <v>5.3924318941304221E-2</v>
      </c>
      <c r="S158" s="840">
        <v>4.9412098534576766E-2</v>
      </c>
      <c r="T158" s="840">
        <v>0.99077956522764499</v>
      </c>
      <c r="U158" s="840">
        <v>0.14543890153878042</v>
      </c>
      <c r="V158" s="840">
        <v>0</v>
      </c>
      <c r="W158" s="840">
        <v>0</v>
      </c>
      <c r="X158" s="1350">
        <v>3.4430987871752308</v>
      </c>
      <c r="Y158" s="517"/>
      <c r="Z158" s="517"/>
      <c r="AA158" s="517"/>
      <c r="AB158" s="517"/>
      <c r="AC158" s="517"/>
      <c r="AD158" s="517"/>
      <c r="AE158" s="517"/>
      <c r="AF158" s="517"/>
      <c r="AG158" s="517"/>
      <c r="AH158" s="517"/>
      <c r="AI158" s="517"/>
      <c r="AJ158" s="517"/>
      <c r="AK158" s="517"/>
      <c r="AL158" s="517"/>
      <c r="AM158" s="517"/>
      <c r="AN158" s="517"/>
      <c r="AO158" s="517"/>
      <c r="AP158" s="517"/>
      <c r="AQ158" s="517"/>
      <c r="AR158" s="517"/>
      <c r="AS158" s="517"/>
      <c r="AT158" s="517"/>
      <c r="AU158" s="517"/>
      <c r="AV158" s="517"/>
      <c r="AW158" s="517"/>
      <c r="AX158" s="517"/>
      <c r="AY158" s="517"/>
      <c r="AZ158" s="208"/>
      <c r="BA158" s="1750"/>
      <c r="BB158" s="159" t="s">
        <v>168</v>
      </c>
      <c r="BC158" s="325">
        <v>58.692312431956736</v>
      </c>
      <c r="BD158" s="295">
        <v>48.32347601564728</v>
      </c>
      <c r="BE158" s="295">
        <v>7.1050525984448392</v>
      </c>
      <c r="BF158" s="295">
        <v>0</v>
      </c>
      <c r="BG158" s="326">
        <v>0</v>
      </c>
      <c r="BH158" s="336">
        <v>50.059684176889704</v>
      </c>
      <c r="BI158" s="295">
        <v>2.9781025259166598</v>
      </c>
      <c r="BJ158" s="295">
        <v>0</v>
      </c>
      <c r="BK158" s="295">
        <v>0</v>
      </c>
      <c r="BL158" s="326">
        <v>0</v>
      </c>
      <c r="BM158" s="336">
        <v>16.533510909756519</v>
      </c>
      <c r="BN158" s="295">
        <v>22.826544826886021</v>
      </c>
      <c r="BO158" s="295">
        <v>4.2104744294786958</v>
      </c>
      <c r="BP158" s="295">
        <v>13.385574104593063</v>
      </c>
      <c r="BQ158" s="326">
        <v>4.1269500725281798</v>
      </c>
      <c r="BR158" s="336">
        <v>1.42942734761825</v>
      </c>
      <c r="BS158" s="295">
        <v>1.3366446296828591</v>
      </c>
      <c r="BT158" s="295">
        <v>22.118913889579282</v>
      </c>
      <c r="BU158" s="295">
        <v>4.1269500725281798</v>
      </c>
      <c r="BV158" s="295">
        <v>0</v>
      </c>
      <c r="BW158" s="295">
        <v>0</v>
      </c>
      <c r="BX158" s="1397">
        <v>85.10890510664025</v>
      </c>
      <c r="BY158" s="1439"/>
      <c r="BZ158" s="1439"/>
      <c r="CA158" s="1439"/>
      <c r="CB158" s="1439"/>
      <c r="CC158" s="1439"/>
      <c r="CD158" s="1439"/>
      <c r="CE158" s="1439"/>
      <c r="CF158" s="1439"/>
      <c r="CG158" s="1439"/>
      <c r="CH158" s="1439"/>
      <c r="CI158" s="1439"/>
      <c r="CJ158" s="1439"/>
      <c r="CK158" s="1439"/>
      <c r="CL158" s="1439"/>
      <c r="CM158" s="1439"/>
      <c r="CN158" s="1439"/>
      <c r="CO158" s="1439"/>
      <c r="CP158" s="1439"/>
      <c r="CQ158" s="1439"/>
      <c r="CR158" s="1439"/>
      <c r="CS158" s="1439"/>
      <c r="CT158" s="1439"/>
      <c r="CU158" s="1439"/>
      <c r="CV158" s="1439"/>
      <c r="CW158" s="1439"/>
      <c r="CX158" s="1439"/>
      <c r="CY158" s="1439"/>
      <c r="CZ158" s="1439"/>
    </row>
    <row r="159" s="369" customFormat="true" ht="15" customHeight="true" x14ac:dyDescent="0.2">
      <c r="A159" s="1620"/>
      <c r="B159" s="943" t="s">
        <v>169</v>
      </c>
      <c r="C159" s="839">
        <v>0.11518279957444248</v>
      </c>
      <c r="D159" s="840">
        <v>0</v>
      </c>
      <c r="E159" s="840">
        <v>0</v>
      </c>
      <c r="F159" s="840">
        <v>0</v>
      </c>
      <c r="G159" s="841">
        <v>0</v>
      </c>
      <c r="H159" s="842">
        <v>0</v>
      </c>
      <c r="I159" s="840">
        <v>0</v>
      </c>
      <c r="J159" s="840">
        <v>0</v>
      </c>
      <c r="K159" s="840">
        <v>0</v>
      </c>
      <c r="L159" s="843">
        <v>0</v>
      </c>
      <c r="M159" s="844">
        <v>0</v>
      </c>
      <c r="N159" s="840">
        <v>0.3404099643869643</v>
      </c>
      <c r="O159" s="840">
        <v>0</v>
      </c>
      <c r="P159" s="840">
        <v>0</v>
      </c>
      <c r="Q159" s="841">
        <v>0</v>
      </c>
      <c r="R159" s="842">
        <v>0</v>
      </c>
      <c r="S159" s="840">
        <v>0</v>
      </c>
      <c r="T159" s="840">
        <v>0</v>
      </c>
      <c r="U159" s="840">
        <v>0.14543890153878042</v>
      </c>
      <c r="V159" s="840">
        <v>0</v>
      </c>
      <c r="W159" s="840">
        <v>0</v>
      </c>
      <c r="X159" s="1350">
        <v>0</v>
      </c>
      <c r="Y159" s="517"/>
      <c r="Z159" s="517"/>
      <c r="AA159" s="517"/>
      <c r="AB159" s="517"/>
      <c r="AC159" s="517"/>
      <c r="AD159" s="517"/>
      <c r="AE159" s="517"/>
      <c r="AF159" s="517"/>
      <c r="AG159" s="517"/>
      <c r="AH159" s="517"/>
      <c r="AI159" s="517"/>
      <c r="AJ159" s="517"/>
      <c r="AK159" s="517"/>
      <c r="AL159" s="517"/>
      <c r="AM159" s="517"/>
      <c r="AN159" s="517"/>
      <c r="AO159" s="517"/>
      <c r="AP159" s="517"/>
      <c r="AQ159" s="517"/>
      <c r="AR159" s="517"/>
      <c r="AS159" s="517"/>
      <c r="AT159" s="517"/>
      <c r="AU159" s="517"/>
      <c r="AV159" s="517"/>
      <c r="AW159" s="517"/>
      <c r="AX159" s="517"/>
      <c r="AY159" s="517"/>
      <c r="AZ159" s="208"/>
      <c r="BA159" s="1750"/>
      <c r="BB159" s="159" t="s">
        <v>169</v>
      </c>
      <c r="BC159" s="325">
        <v>4.1269500725281798</v>
      </c>
      <c r="BD159" s="295">
        <v>0</v>
      </c>
      <c r="BE159" s="295">
        <v>0</v>
      </c>
      <c r="BF159" s="295">
        <v>0</v>
      </c>
      <c r="BG159" s="326">
        <v>0</v>
      </c>
      <c r="BH159" s="336">
        <v>0</v>
      </c>
      <c r="BI159" s="295">
        <v>0</v>
      </c>
      <c r="BJ159" s="295">
        <v>0</v>
      </c>
      <c r="BK159" s="295">
        <v>0</v>
      </c>
      <c r="BL159" s="326">
        <v>0</v>
      </c>
      <c r="BM159" s="336">
        <v>0</v>
      </c>
      <c r="BN159" s="295">
        <v>4.1269500725281798</v>
      </c>
      <c r="BO159" s="295">
        <v>0</v>
      </c>
      <c r="BP159" s="295">
        <v>0</v>
      </c>
      <c r="BQ159" s="326">
        <v>0</v>
      </c>
      <c r="BR159" s="336">
        <v>0</v>
      </c>
      <c r="BS159" s="295">
        <v>0</v>
      </c>
      <c r="BT159" s="295">
        <v>0</v>
      </c>
      <c r="BU159" s="295">
        <v>4.1269500725281798</v>
      </c>
      <c r="BV159" s="295">
        <v>0</v>
      </c>
      <c r="BW159" s="295">
        <v>0</v>
      </c>
      <c r="BX159" s="1397">
        <v>0</v>
      </c>
      <c r="BY159" s="1439"/>
      <c r="BZ159" s="1439"/>
      <c r="CA159" s="1439"/>
      <c r="CB159" s="1439"/>
      <c r="CC159" s="1439"/>
      <c r="CD159" s="1439"/>
      <c r="CE159" s="1439"/>
      <c r="CF159" s="1439"/>
      <c r="CG159" s="1439"/>
      <c r="CH159" s="1439"/>
      <c r="CI159" s="1439"/>
      <c r="CJ159" s="1439"/>
      <c r="CK159" s="1439"/>
      <c r="CL159" s="1439"/>
      <c r="CM159" s="1439"/>
      <c r="CN159" s="1439"/>
      <c r="CO159" s="1439"/>
      <c r="CP159" s="1439"/>
      <c r="CQ159" s="1439"/>
      <c r="CR159" s="1439"/>
      <c r="CS159" s="1439"/>
      <c r="CT159" s="1439"/>
      <c r="CU159" s="1439"/>
      <c r="CV159" s="1439"/>
      <c r="CW159" s="1439"/>
      <c r="CX159" s="1439"/>
      <c r="CY159" s="1439"/>
      <c r="CZ159" s="1439"/>
    </row>
    <row r="160" s="369" customFormat="true" ht="15" customHeight="true" x14ac:dyDescent="0.2">
      <c r="A160" s="1621"/>
      <c r="B160" s="944" t="s">
        <v>170</v>
      </c>
      <c r="C160" s="839">
        <v>0.12204156141040476</v>
      </c>
      <c r="D160" s="840">
        <v>0</v>
      </c>
      <c r="E160" s="840">
        <v>0</v>
      </c>
      <c r="F160" s="840">
        <v>0</v>
      </c>
      <c r="G160" s="841">
        <v>0</v>
      </c>
      <c r="H160" s="842">
        <v>5.4028871245922115E-2</v>
      </c>
      <c r="I160" s="840">
        <v>0</v>
      </c>
      <c r="J160" s="840">
        <v>0</v>
      </c>
      <c r="K160" s="840">
        <v>0</v>
      </c>
      <c r="L160" s="843">
        <v>0</v>
      </c>
      <c r="M160" s="844">
        <v>0.1250829009553758</v>
      </c>
      <c r="N160" s="840">
        <v>0.12978916838803015</v>
      </c>
      <c r="O160" s="840">
        <v>0</v>
      </c>
      <c r="P160" s="840">
        <v>0</v>
      </c>
      <c r="Q160" s="841">
        <v>0</v>
      </c>
      <c r="R160" s="842">
        <v>0</v>
      </c>
      <c r="S160" s="840">
        <v>4.7350576822573445E-2</v>
      </c>
      <c r="T160" s="840">
        <v>0</v>
      </c>
      <c r="U160" s="840">
        <v>0</v>
      </c>
      <c r="V160" s="840">
        <v>0</v>
      </c>
      <c r="W160" s="840">
        <v>6.9975878082111365E-2</v>
      </c>
      <c r="X160" s="1350">
        <v>6.3656078454136594E-2</v>
      </c>
      <c r="Y160" s="517"/>
      <c r="Z160" s="517"/>
      <c r="AA160" s="517"/>
      <c r="AB160" s="517"/>
      <c r="AC160" s="517"/>
      <c r="AD160" s="517"/>
      <c r="AE160" s="517"/>
      <c r="AF160" s="517"/>
      <c r="AG160" s="517"/>
      <c r="AH160" s="517"/>
      <c r="AI160" s="517"/>
      <c r="AJ160" s="517"/>
      <c r="AK160" s="517"/>
      <c r="AL160" s="517"/>
      <c r="AM160" s="517"/>
      <c r="AN160" s="517"/>
      <c r="AO160" s="517"/>
      <c r="AP160" s="517"/>
      <c r="AQ160" s="517"/>
      <c r="AR160" s="517"/>
      <c r="AS160" s="517"/>
      <c r="AT160" s="517"/>
      <c r="AU160" s="517"/>
      <c r="AV160" s="517"/>
      <c r="AW160" s="517"/>
      <c r="AX160" s="517"/>
      <c r="AY160" s="517"/>
      <c r="AZ160" s="208"/>
      <c r="BA160" s="1750"/>
      <c r="BB160" s="159" t="s">
        <v>170</v>
      </c>
      <c r="BC160" s="325">
        <v>4.3726965534346807</v>
      </c>
      <c r="BD160" s="295">
        <v>0</v>
      </c>
      <c r="BE160" s="295">
        <v>0</v>
      </c>
      <c r="BF160" s="295">
        <v>0</v>
      </c>
      <c r="BG160" s="326">
        <v>0</v>
      </c>
      <c r="BH160" s="336">
        <v>1.2808784912866999</v>
      </c>
      <c r="BI160" s="295">
        <v>0</v>
      </c>
      <c r="BJ160" s="295">
        <v>0</v>
      </c>
      <c r="BK160" s="295">
        <v>0</v>
      </c>
      <c r="BL160" s="326">
        <v>0</v>
      </c>
      <c r="BM160" s="336">
        <v>1.5183229417658199</v>
      </c>
      <c r="BN160" s="295">
        <v>1.5734951203821601</v>
      </c>
      <c r="BO160" s="295">
        <v>0</v>
      </c>
      <c r="BP160" s="295">
        <v>0</v>
      </c>
      <c r="BQ160" s="326">
        <v>0</v>
      </c>
      <c r="BR160" s="336">
        <v>0</v>
      </c>
      <c r="BS160" s="295">
        <v>1.2808784912866999</v>
      </c>
      <c r="BT160" s="295">
        <v>0</v>
      </c>
      <c r="BU160" s="295">
        <v>0</v>
      </c>
      <c r="BV160" s="295">
        <v>0</v>
      </c>
      <c r="BW160" s="295">
        <v>1.5183229417658199</v>
      </c>
      <c r="BX160" s="1397">
        <v>1.5734951203821601</v>
      </c>
      <c r="BY160" s="1439"/>
      <c r="BZ160" s="1439"/>
      <c r="CA160" s="1439"/>
      <c r="CB160" s="1439"/>
      <c r="CC160" s="1439"/>
      <c r="CD160" s="1439"/>
      <c r="CE160" s="1439"/>
      <c r="CF160" s="1439"/>
      <c r="CG160" s="1439"/>
      <c r="CH160" s="1439"/>
      <c r="CI160" s="1439"/>
      <c r="CJ160" s="1439"/>
      <c r="CK160" s="1439"/>
      <c r="CL160" s="1439"/>
      <c r="CM160" s="1439"/>
      <c r="CN160" s="1439"/>
      <c r="CO160" s="1439"/>
      <c r="CP160" s="1439"/>
      <c r="CQ160" s="1439"/>
      <c r="CR160" s="1439"/>
      <c r="CS160" s="1439"/>
      <c r="CT160" s="1439"/>
      <c r="CU160" s="1439"/>
      <c r="CV160" s="1439"/>
      <c r="CW160" s="1439"/>
      <c r="CX160" s="1439"/>
      <c r="CY160" s="1439"/>
      <c r="CZ160" s="1439"/>
    </row>
    <row r="161" s="231" customFormat="true" ht="15" customHeight="true" x14ac:dyDescent="0.2">
      <c r="B161" s="135"/>
      <c r="C161" s="795"/>
      <c r="D161" s="757"/>
      <c r="E161" s="757"/>
      <c r="F161" s="757"/>
      <c r="G161" s="758"/>
      <c r="H161" s="796"/>
      <c r="I161" s="757"/>
      <c r="J161" s="757"/>
      <c r="K161" s="757"/>
      <c r="L161" s="797"/>
      <c r="M161" s="795"/>
      <c r="N161" s="757"/>
      <c r="O161" s="757"/>
      <c r="P161" s="757"/>
      <c r="Q161" s="758"/>
      <c r="R161" s="796"/>
      <c r="S161" s="757"/>
      <c r="T161" s="757"/>
      <c r="U161" s="757"/>
      <c r="V161" s="757"/>
      <c r="W161" s="757"/>
      <c r="X161" s="797"/>
      <c r="Y161" s="517"/>
      <c r="Z161" s="517"/>
      <c r="AA161" s="517"/>
      <c r="AB161" s="517"/>
      <c r="AC161" s="517"/>
      <c r="AD161" s="517"/>
      <c r="AE161" s="517"/>
      <c r="AF161" s="517"/>
      <c r="AG161" s="517"/>
      <c r="AH161" s="517"/>
      <c r="AI161" s="517"/>
      <c r="AJ161" s="517"/>
      <c r="AK161" s="517"/>
      <c r="AL161" s="517"/>
      <c r="AM161" s="517"/>
      <c r="AN161" s="517"/>
      <c r="AO161" s="517"/>
      <c r="AP161" s="517"/>
      <c r="AQ161" s="517"/>
      <c r="AR161" s="517"/>
      <c r="AS161" s="517"/>
      <c r="AT161" s="517"/>
      <c r="AU161" s="517"/>
      <c r="AV161" s="517"/>
      <c r="AW161" s="517"/>
      <c r="AX161" s="517"/>
      <c r="AY161" s="517"/>
      <c r="AZ161" s="208"/>
      <c r="BA161" s="1751"/>
      <c r="BB161" s="159" t="s">
        <v>171</v>
      </c>
      <c r="BC161" s="325">
        <v>3582.9569065656697</v>
      </c>
      <c r="BD161" s="295">
        <v>3582.8596642324737</v>
      </c>
      <c r="BE161" s="295">
        <v>3585.2531861587699</v>
      </c>
      <c r="BF161" s="295">
        <v>3584.959556302113</v>
      </c>
      <c r="BG161" s="326">
        <v>3580.6087523721444</v>
      </c>
      <c r="BH161" s="336">
        <v>2370.7296890518983</v>
      </c>
      <c r="BI161" s="295">
        <v>2372.9836911002853</v>
      </c>
      <c r="BJ161" s="295">
        <v>2361.6721609498081</v>
      </c>
      <c r="BK161" s="295">
        <v>2379.9859890976181</v>
      </c>
      <c r="BL161" s="326">
        <v>2366.3932842328168</v>
      </c>
      <c r="BM161" s="336">
        <v>1213.8533166155878</v>
      </c>
      <c r="BN161" s="295">
        <v>1212.3470239657349</v>
      </c>
      <c r="BO161" s="295">
        <v>1214.5685504615983</v>
      </c>
      <c r="BP161" s="295">
        <v>1211.3390083878744</v>
      </c>
      <c r="BQ161" s="326">
        <v>1212.765351768006</v>
      </c>
      <c r="BR161" s="336">
        <v>2650.8027837572863</v>
      </c>
      <c r="BS161" s="295">
        <v>2705.095855719474</v>
      </c>
      <c r="BT161" s="295">
        <v>2232.4757863266145</v>
      </c>
      <c r="BU161" s="295">
        <v>2837.5833624044203</v>
      </c>
      <c r="BV161" s="295">
        <v>2849.0304062087312</v>
      </c>
      <c r="BW161" s="295">
        <v>2169.7804777586125</v>
      </c>
      <c r="BX161" s="1397">
        <v>2471.8693934560288</v>
      </c>
      <c r="BY161" s="1439"/>
      <c r="BZ161" s="1439"/>
      <c r="CA161" s="1439"/>
      <c r="CB161" s="1439"/>
      <c r="CC161" s="1439"/>
      <c r="CD161" s="1439"/>
      <c r="CE161" s="1439"/>
      <c r="CF161" s="1439"/>
      <c r="CG161" s="1439"/>
      <c r="CH161" s="1439"/>
      <c r="CI161" s="1439"/>
      <c r="CJ161" s="1439"/>
      <c r="CK161" s="1439"/>
      <c r="CL161" s="1439"/>
      <c r="CM161" s="1439"/>
      <c r="CN161" s="1439"/>
      <c r="CO161" s="1439"/>
      <c r="CP161" s="1439"/>
      <c r="CQ161" s="1439"/>
      <c r="CR161" s="1439"/>
      <c r="CS161" s="1439"/>
      <c r="CT161" s="1439"/>
      <c r="CU161" s="1439"/>
      <c r="CV161" s="1439"/>
      <c r="CW161" s="1439"/>
      <c r="CX161" s="1439"/>
      <c r="CY161" s="1439"/>
      <c r="CZ161" s="1439"/>
    </row>
    <row r="162" s="231" customFormat="true" ht="15" customHeight="true" x14ac:dyDescent="0.2">
      <c r="A162" s="702"/>
      <c r="B162" s="945"/>
      <c r="C162" s="795"/>
      <c r="D162" s="757"/>
      <c r="E162" s="757"/>
      <c r="F162" s="757"/>
      <c r="G162" s="758"/>
      <c r="H162" s="796"/>
      <c r="I162" s="757"/>
      <c r="J162" s="757"/>
      <c r="K162" s="757"/>
      <c r="L162" s="797"/>
      <c r="M162" s="795"/>
      <c r="N162" s="757"/>
      <c r="O162" s="757"/>
      <c r="P162" s="757"/>
      <c r="Q162" s="758"/>
      <c r="R162" s="796"/>
      <c r="S162" s="757"/>
      <c r="T162" s="757"/>
      <c r="U162" s="757"/>
      <c r="V162" s="757"/>
      <c r="W162" s="757"/>
      <c r="X162" s="797"/>
      <c r="Y162" s="517"/>
      <c r="Z162" s="517"/>
      <c r="AA162" s="517"/>
      <c r="AB162" s="517"/>
      <c r="AC162" s="517"/>
      <c r="AD162" s="517"/>
      <c r="AE162" s="517"/>
      <c r="AF162" s="517"/>
      <c r="AG162" s="517"/>
      <c r="AH162" s="517"/>
      <c r="AI162" s="517"/>
      <c r="AJ162" s="517"/>
      <c r="AK162" s="517"/>
      <c r="AL162" s="517"/>
      <c r="AM162" s="517"/>
      <c r="AN162" s="517"/>
      <c r="AO162" s="517"/>
      <c r="AP162" s="517"/>
      <c r="AQ162" s="517"/>
      <c r="AR162" s="517"/>
      <c r="AS162" s="517"/>
      <c r="AT162" s="517"/>
      <c r="AU162" s="517"/>
      <c r="AV162" s="517"/>
      <c r="AW162" s="517"/>
      <c r="AX162" s="517"/>
      <c r="AY162" s="517"/>
      <c r="AZ162" s="208"/>
      <c r="BA162" s="363"/>
      <c r="BB162" s="159"/>
      <c r="BC162" s="325"/>
      <c r="BD162" s="295"/>
      <c r="BE162" s="295"/>
      <c r="BF162" s="295"/>
      <c r="BG162" s="326"/>
      <c r="BH162" s="336"/>
      <c r="BI162" s="295"/>
      <c r="BJ162" s="295"/>
      <c r="BK162" s="295"/>
      <c r="BL162" s="326"/>
      <c r="BM162" s="336"/>
      <c r="BN162" s="295"/>
      <c r="BO162" s="295"/>
      <c r="BP162" s="295"/>
      <c r="BQ162" s="326"/>
      <c r="BR162" s="336"/>
      <c r="BS162" s="295"/>
      <c r="BT162" s="295"/>
      <c r="BU162" s="295"/>
      <c r="BV162" s="295"/>
      <c r="BW162" s="295"/>
      <c r="BX162" s="1397"/>
      <c r="BY162" s="1439"/>
      <c r="BZ162" s="1439"/>
      <c r="CA162" s="1439"/>
      <c r="CB162" s="1439"/>
      <c r="CC162" s="1439"/>
      <c r="CD162" s="1439"/>
      <c r="CE162" s="1439"/>
      <c r="CF162" s="1439"/>
      <c r="CG162" s="1439"/>
      <c r="CH162" s="1439"/>
      <c r="CI162" s="1439"/>
      <c r="CJ162" s="1439"/>
      <c r="CK162" s="1439"/>
      <c r="CL162" s="1439"/>
      <c r="CM162" s="1439"/>
      <c r="CN162" s="1439"/>
      <c r="CO162" s="1439"/>
      <c r="CP162" s="1439"/>
      <c r="CQ162" s="1439"/>
      <c r="CR162" s="1439"/>
      <c r="CS162" s="1439"/>
      <c r="CT162" s="1439"/>
      <c r="CU162" s="1439"/>
      <c r="CV162" s="1439"/>
      <c r="CW162" s="1439"/>
      <c r="CX162" s="1439"/>
      <c r="CY162" s="1439"/>
      <c r="CZ162" s="1439"/>
    </row>
    <row r="163" s="231" customFormat="true" ht="15" customHeight="true" x14ac:dyDescent="0.2">
      <c r="A163" s="604"/>
      <c r="B163" s="946"/>
      <c r="C163" s="795"/>
      <c r="D163" s="757"/>
      <c r="E163" s="757"/>
      <c r="F163" s="757"/>
      <c r="G163" s="758"/>
      <c r="H163" s="796"/>
      <c r="I163" s="757"/>
      <c r="J163" s="757"/>
      <c r="K163" s="757"/>
      <c r="L163" s="797"/>
      <c r="M163" s="795"/>
      <c r="N163" s="757"/>
      <c r="O163" s="757"/>
      <c r="P163" s="757"/>
      <c r="Q163" s="758"/>
      <c r="R163" s="796"/>
      <c r="S163" s="757"/>
      <c r="T163" s="757"/>
      <c r="U163" s="757"/>
      <c r="V163" s="757"/>
      <c r="W163" s="757"/>
      <c r="X163" s="797"/>
      <c r="Y163" s="517"/>
      <c r="Z163" s="517"/>
      <c r="AA163" s="517"/>
      <c r="AB163" s="517"/>
      <c r="AC163" s="517"/>
      <c r="AD163" s="517"/>
      <c r="AE163" s="517"/>
      <c r="AF163" s="517"/>
      <c r="AG163" s="517"/>
      <c r="AH163" s="517"/>
      <c r="AI163" s="517"/>
      <c r="AJ163" s="517"/>
      <c r="AK163" s="517"/>
      <c r="AL163" s="517"/>
      <c r="AM163" s="517"/>
      <c r="AN163" s="517"/>
      <c r="AO163" s="517"/>
      <c r="AP163" s="517"/>
      <c r="AQ163" s="517"/>
      <c r="AR163" s="517"/>
      <c r="AS163" s="517"/>
      <c r="AT163" s="517"/>
      <c r="AU163" s="517"/>
      <c r="AV163" s="517"/>
      <c r="AW163" s="517"/>
      <c r="AX163" s="517"/>
      <c r="AY163" s="517"/>
      <c r="AZ163" s="208"/>
      <c r="BA163" s="363"/>
      <c r="BB163" s="159"/>
      <c r="BC163" s="325"/>
      <c r="BD163" s="295"/>
      <c r="BE163" s="295"/>
      <c r="BF163" s="295"/>
      <c r="BG163" s="326"/>
      <c r="BH163" s="336"/>
      <c r="BI163" s="295"/>
      <c r="BJ163" s="295"/>
      <c r="BK163" s="295"/>
      <c r="BL163" s="326"/>
      <c r="BM163" s="336"/>
      <c r="BN163" s="295"/>
      <c r="BO163" s="295"/>
      <c r="BP163" s="295"/>
      <c r="BQ163" s="326"/>
      <c r="BR163" s="336"/>
      <c r="BS163" s="295"/>
      <c r="BT163" s="295"/>
      <c r="BU163" s="295"/>
      <c r="BV163" s="295"/>
      <c r="BW163" s="295"/>
      <c r="BX163" s="1397"/>
      <c r="BY163" s="1439"/>
      <c r="BZ163" s="1439"/>
      <c r="CA163" s="1439"/>
      <c r="CB163" s="1439"/>
      <c r="CC163" s="1439"/>
      <c r="CD163" s="1439"/>
      <c r="CE163" s="1439"/>
      <c r="CF163" s="1439"/>
      <c r="CG163" s="1439"/>
      <c r="CH163" s="1439"/>
      <c r="CI163" s="1439"/>
      <c r="CJ163" s="1439"/>
      <c r="CK163" s="1439"/>
      <c r="CL163" s="1439"/>
      <c r="CM163" s="1439"/>
      <c r="CN163" s="1439"/>
      <c r="CO163" s="1439"/>
      <c r="CP163" s="1439"/>
      <c r="CQ163" s="1439"/>
      <c r="CR163" s="1439"/>
      <c r="CS163" s="1439"/>
      <c r="CT163" s="1439"/>
      <c r="CU163" s="1439"/>
      <c r="CV163" s="1439"/>
      <c r="CW163" s="1439"/>
      <c r="CX163" s="1439"/>
      <c r="CY163" s="1439"/>
      <c r="CZ163" s="1439"/>
    </row>
    <row r="164" s="231" customFormat="true" ht="15" customHeight="true" x14ac:dyDescent="0.2">
      <c r="A164" s="604"/>
      <c r="B164" s="946"/>
      <c r="C164" s="795"/>
      <c r="D164" s="757"/>
      <c r="E164" s="757"/>
      <c r="F164" s="757"/>
      <c r="G164" s="758"/>
      <c r="H164" s="796"/>
      <c r="I164" s="757"/>
      <c r="J164" s="757"/>
      <c r="K164" s="757"/>
      <c r="L164" s="797"/>
      <c r="M164" s="795"/>
      <c r="N164" s="757"/>
      <c r="O164" s="757"/>
      <c r="P164" s="757"/>
      <c r="Q164" s="758"/>
      <c r="R164" s="796"/>
      <c r="S164" s="757"/>
      <c r="T164" s="757"/>
      <c r="U164" s="757"/>
      <c r="V164" s="757"/>
      <c r="W164" s="757"/>
      <c r="X164" s="797"/>
      <c r="Y164" s="517"/>
      <c r="Z164" s="517"/>
      <c r="AA164" s="517"/>
      <c r="AB164" s="517"/>
      <c r="AC164" s="517"/>
      <c r="AD164" s="517"/>
      <c r="AE164" s="517"/>
      <c r="AF164" s="517"/>
      <c r="AG164" s="517"/>
      <c r="AH164" s="517"/>
      <c r="AI164" s="517"/>
      <c r="AJ164" s="517"/>
      <c r="AK164" s="517"/>
      <c r="AL164" s="517"/>
      <c r="AM164" s="517"/>
      <c r="AN164" s="517"/>
      <c r="AO164" s="517"/>
      <c r="AP164" s="517"/>
      <c r="AQ164" s="517"/>
      <c r="AR164" s="517"/>
      <c r="AS164" s="517"/>
      <c r="AT164" s="517"/>
      <c r="AU164" s="517"/>
      <c r="AV164" s="517"/>
      <c r="AW164" s="517"/>
      <c r="AX164" s="517"/>
      <c r="AY164" s="517"/>
      <c r="AZ164" s="208"/>
      <c r="BA164" s="363"/>
      <c r="BB164" s="159"/>
      <c r="BC164" s="325"/>
      <c r="BD164" s="295"/>
      <c r="BE164" s="295"/>
      <c r="BF164" s="295"/>
      <c r="BG164" s="326"/>
      <c r="BH164" s="336"/>
      <c r="BI164" s="295"/>
      <c r="BJ164" s="295"/>
      <c r="BK164" s="295"/>
      <c r="BL164" s="326"/>
      <c r="BM164" s="336"/>
      <c r="BN164" s="295"/>
      <c r="BO164" s="295"/>
      <c r="BP164" s="295"/>
      <c r="BQ164" s="326"/>
      <c r="BR164" s="336"/>
      <c r="BS164" s="295"/>
      <c r="BT164" s="295"/>
      <c r="BU164" s="295"/>
      <c r="BV164" s="295"/>
      <c r="BW164" s="295"/>
      <c r="BX164" s="1397"/>
      <c r="BY164" s="1439"/>
      <c r="BZ164" s="1439"/>
      <c r="CA164" s="1439"/>
      <c r="CB164" s="1439"/>
      <c r="CC164" s="1439"/>
      <c r="CD164" s="1439"/>
      <c r="CE164" s="1439"/>
      <c r="CF164" s="1439"/>
      <c r="CG164" s="1439"/>
      <c r="CH164" s="1439"/>
      <c r="CI164" s="1439"/>
      <c r="CJ164" s="1439"/>
      <c r="CK164" s="1439"/>
      <c r="CL164" s="1439"/>
      <c r="CM164" s="1439"/>
      <c r="CN164" s="1439"/>
      <c r="CO164" s="1439"/>
      <c r="CP164" s="1439"/>
      <c r="CQ164" s="1439"/>
      <c r="CR164" s="1439"/>
      <c r="CS164" s="1439"/>
      <c r="CT164" s="1439"/>
      <c r="CU164" s="1439"/>
      <c r="CV164" s="1439"/>
      <c r="CW164" s="1439"/>
      <c r="CX164" s="1439"/>
      <c r="CY164" s="1439"/>
      <c r="CZ164" s="1439"/>
    </row>
    <row r="165" s="231" customFormat="true" ht="15" customHeight="true" x14ac:dyDescent="0.2">
      <c r="A165" s="604"/>
      <c r="B165" s="946"/>
      <c r="C165" s="795"/>
      <c r="D165" s="757"/>
      <c r="E165" s="757"/>
      <c r="F165" s="757"/>
      <c r="G165" s="758"/>
      <c r="H165" s="796"/>
      <c r="I165" s="757"/>
      <c r="J165" s="757"/>
      <c r="K165" s="757"/>
      <c r="L165" s="797"/>
      <c r="M165" s="795"/>
      <c r="N165" s="757"/>
      <c r="O165" s="757"/>
      <c r="P165" s="757"/>
      <c r="Q165" s="758"/>
      <c r="R165" s="796"/>
      <c r="S165" s="757"/>
      <c r="T165" s="757"/>
      <c r="U165" s="757"/>
      <c r="V165" s="757"/>
      <c r="W165" s="757"/>
      <c r="X165" s="797"/>
      <c r="Y165" s="517"/>
      <c r="Z165" s="517"/>
      <c r="AA165" s="517"/>
      <c r="AB165" s="517"/>
      <c r="AC165" s="517"/>
      <c r="AD165" s="517"/>
      <c r="AE165" s="517"/>
      <c r="AF165" s="517"/>
      <c r="AG165" s="517"/>
      <c r="AH165" s="517"/>
      <c r="AI165" s="517"/>
      <c r="AJ165" s="517"/>
      <c r="AK165" s="517"/>
      <c r="AL165" s="517"/>
      <c r="AM165" s="517"/>
      <c r="AN165" s="517"/>
      <c r="AO165" s="517"/>
      <c r="AP165" s="517"/>
      <c r="AQ165" s="517"/>
      <c r="AR165" s="517"/>
      <c r="AS165" s="517"/>
      <c r="AT165" s="517"/>
      <c r="AU165" s="517"/>
      <c r="AV165" s="517"/>
      <c r="AW165" s="517"/>
      <c r="AX165" s="517"/>
      <c r="AY165" s="517"/>
      <c r="AZ165" s="208"/>
      <c r="BA165" s="363"/>
      <c r="BB165" s="159"/>
      <c r="BC165" s="325"/>
      <c r="BD165" s="295"/>
      <c r="BE165" s="295"/>
      <c r="BF165" s="295"/>
      <c r="BG165" s="326"/>
      <c r="BH165" s="336"/>
      <c r="BI165" s="295"/>
      <c r="BJ165" s="295"/>
      <c r="BK165" s="295"/>
      <c r="BL165" s="326"/>
      <c r="BM165" s="336"/>
      <c r="BN165" s="295"/>
      <c r="BO165" s="295"/>
      <c r="BP165" s="295"/>
      <c r="BQ165" s="326"/>
      <c r="BR165" s="336"/>
      <c r="BS165" s="295"/>
      <c r="BT165" s="295"/>
      <c r="BU165" s="295"/>
      <c r="BV165" s="295"/>
      <c r="BW165" s="295"/>
      <c r="BX165" s="1397"/>
      <c r="BY165" s="1439"/>
      <c r="BZ165" s="1439"/>
      <c r="CA165" s="1439"/>
      <c r="CB165" s="1439"/>
      <c r="CC165" s="1439"/>
      <c r="CD165" s="1439"/>
      <c r="CE165" s="1439"/>
      <c r="CF165" s="1439"/>
      <c r="CG165" s="1439"/>
      <c r="CH165" s="1439"/>
      <c r="CI165" s="1439"/>
      <c r="CJ165" s="1439"/>
      <c r="CK165" s="1439"/>
      <c r="CL165" s="1439"/>
      <c r="CM165" s="1439"/>
      <c r="CN165" s="1439"/>
      <c r="CO165" s="1439"/>
      <c r="CP165" s="1439"/>
      <c r="CQ165" s="1439"/>
      <c r="CR165" s="1439"/>
      <c r="CS165" s="1439"/>
      <c r="CT165" s="1439"/>
      <c r="CU165" s="1439"/>
      <c r="CV165" s="1439"/>
      <c r="CW165" s="1439"/>
      <c r="CX165" s="1439"/>
      <c r="CY165" s="1439"/>
      <c r="CZ165" s="1439"/>
    </row>
    <row r="166" s="369" customFormat="true" ht="15" customHeight="true" x14ac:dyDescent="0.2">
      <c r="A166" s="685"/>
      <c r="B166" s="712"/>
      <c r="C166" s="845"/>
      <c r="D166" s="846"/>
      <c r="E166" s="846"/>
      <c r="F166" s="846"/>
      <c r="G166" s="847"/>
      <c r="H166" s="848"/>
      <c r="I166" s="846"/>
      <c r="J166" s="846"/>
      <c r="K166" s="846"/>
      <c r="L166" s="849"/>
      <c r="M166" s="850"/>
      <c r="N166" s="846"/>
      <c r="O166" s="846"/>
      <c r="P166" s="846"/>
      <c r="Q166" s="847"/>
      <c r="R166" s="848"/>
      <c r="S166" s="846"/>
      <c r="T166" s="846"/>
      <c r="U166" s="846"/>
      <c r="V166" s="846"/>
      <c r="W166" s="846"/>
      <c r="X166" s="1354"/>
      <c r="Y166" s="517"/>
      <c r="Z166" s="517"/>
      <c r="AA166" s="517"/>
      <c r="AB166" s="517"/>
      <c r="AC166" s="517"/>
      <c r="AD166" s="517"/>
      <c r="AE166" s="517"/>
      <c r="AF166" s="517"/>
      <c r="AG166" s="517"/>
      <c r="AH166" s="517"/>
      <c r="AI166" s="517"/>
      <c r="AJ166" s="517"/>
      <c r="AK166" s="517"/>
      <c r="AL166" s="517"/>
      <c r="AM166" s="517"/>
      <c r="AN166" s="517"/>
      <c r="AO166" s="517"/>
      <c r="AP166" s="517"/>
      <c r="AQ166" s="517"/>
      <c r="AR166" s="517"/>
      <c r="AS166" s="517"/>
      <c r="AT166" s="517"/>
      <c r="AU166" s="517"/>
      <c r="AV166" s="517"/>
      <c r="AW166" s="517"/>
      <c r="AX166" s="517"/>
      <c r="AY166" s="517"/>
      <c r="AZ166" s="208"/>
      <c r="BA166" s="363"/>
      <c r="BB166" s="159"/>
      <c r="BC166" s="325"/>
      <c r="BD166" s="295"/>
      <c r="BE166" s="295"/>
      <c r="BF166" s="295"/>
      <c r="BG166" s="326"/>
      <c r="BH166" s="336"/>
      <c r="BI166" s="295"/>
      <c r="BJ166" s="295"/>
      <c r="BK166" s="295"/>
      <c r="BL166" s="326"/>
      <c r="BM166" s="336"/>
      <c r="BN166" s="295"/>
      <c r="BO166" s="295"/>
      <c r="BP166" s="295"/>
      <c r="BQ166" s="326"/>
      <c r="BR166" s="336"/>
      <c r="BS166" s="295"/>
      <c r="BT166" s="295"/>
      <c r="BU166" s="295"/>
      <c r="BV166" s="295"/>
      <c r="BW166" s="295"/>
      <c r="BX166" s="1397"/>
      <c r="BY166" s="1439"/>
      <c r="BZ166" s="1439"/>
      <c r="CA166" s="1439"/>
      <c r="CB166" s="1439"/>
      <c r="CC166" s="1439"/>
      <c r="CD166" s="1439"/>
      <c r="CE166" s="1439"/>
      <c r="CF166" s="1439"/>
      <c r="CG166" s="1439"/>
      <c r="CH166" s="1439"/>
      <c r="CI166" s="1439"/>
      <c r="CJ166" s="1439"/>
      <c r="CK166" s="1439"/>
      <c r="CL166" s="1439"/>
      <c r="CM166" s="1439"/>
      <c r="CN166" s="1439"/>
      <c r="CO166" s="1439"/>
      <c r="CP166" s="1439"/>
      <c r="CQ166" s="1439"/>
      <c r="CR166" s="1439"/>
      <c r="CS166" s="1439"/>
      <c r="CT166" s="1439"/>
      <c r="CU166" s="1439"/>
      <c r="CV166" s="1439"/>
      <c r="CW166" s="1439"/>
      <c r="CX166" s="1439"/>
      <c r="CY166" s="1439"/>
      <c r="CZ166" s="1439"/>
    </row>
    <row r="167" s="369" customFormat="true" ht="15" customHeight="true" x14ac:dyDescent="0.2">
      <c r="A167" s="686"/>
      <c r="B167" s="947"/>
      <c r="C167" s="613"/>
      <c r="D167" s="614"/>
      <c r="E167" s="614"/>
      <c r="F167" s="614"/>
      <c r="G167" s="671"/>
      <c r="H167" s="657"/>
      <c r="I167" s="614"/>
      <c r="J167" s="614"/>
      <c r="K167" s="614"/>
      <c r="L167" s="629"/>
      <c r="M167" s="642"/>
      <c r="N167" s="614"/>
      <c r="O167" s="614"/>
      <c r="P167" s="614"/>
      <c r="Q167" s="671"/>
      <c r="R167" s="657"/>
      <c r="S167" s="614"/>
      <c r="T167" s="614"/>
      <c r="U167" s="614"/>
      <c r="V167" s="614"/>
      <c r="W167" s="614"/>
      <c r="X167" s="1355"/>
      <c r="Y167" s="517"/>
      <c r="Z167" s="517"/>
      <c r="AA167" s="517"/>
      <c r="AB167" s="517"/>
      <c r="AC167" s="517"/>
      <c r="AD167" s="517"/>
      <c r="AE167" s="517"/>
      <c r="AF167" s="517"/>
      <c r="AG167" s="517"/>
      <c r="AH167" s="517"/>
      <c r="AI167" s="517"/>
      <c r="AJ167" s="517"/>
      <c r="AK167" s="517"/>
      <c r="AL167" s="517"/>
      <c r="AM167" s="517"/>
      <c r="AN167" s="517"/>
      <c r="AO167" s="517"/>
      <c r="AP167" s="517"/>
      <c r="AQ167" s="517"/>
      <c r="AR167" s="517"/>
      <c r="AS167" s="517"/>
      <c r="AT167" s="517"/>
      <c r="AU167" s="517"/>
      <c r="AV167" s="517"/>
      <c r="AW167" s="517"/>
      <c r="AX167" s="517"/>
      <c r="AY167" s="517"/>
      <c r="AZ167" s="208"/>
      <c r="BA167" s="363"/>
      <c r="BB167" s="159"/>
      <c r="BC167" s="325"/>
      <c r="BD167" s="295"/>
      <c r="BE167" s="295"/>
      <c r="BF167" s="295"/>
      <c r="BG167" s="326"/>
      <c r="BH167" s="336"/>
      <c r="BI167" s="295"/>
      <c r="BJ167" s="295"/>
      <c r="BK167" s="295"/>
      <c r="BL167" s="326"/>
      <c r="BM167" s="336"/>
      <c r="BN167" s="295"/>
      <c r="BO167" s="295"/>
      <c r="BP167" s="295"/>
      <c r="BQ167" s="326"/>
      <c r="BR167" s="336"/>
      <c r="BS167" s="295"/>
      <c r="BT167" s="295"/>
      <c r="BU167" s="295"/>
      <c r="BV167" s="295"/>
      <c r="BW167" s="295"/>
      <c r="BX167" s="1397"/>
      <c r="BY167" s="1439"/>
      <c r="BZ167" s="1439"/>
      <c r="CA167" s="1439"/>
      <c r="CB167" s="1439"/>
      <c r="CC167" s="1439"/>
      <c r="CD167" s="1439"/>
      <c r="CE167" s="1439"/>
      <c r="CF167" s="1439"/>
      <c r="CG167" s="1439"/>
      <c r="CH167" s="1439"/>
      <c r="CI167" s="1439"/>
      <c r="CJ167" s="1439"/>
      <c r="CK167" s="1439"/>
      <c r="CL167" s="1439"/>
      <c r="CM167" s="1439"/>
      <c r="CN167" s="1439"/>
      <c r="CO167" s="1439"/>
      <c r="CP167" s="1439"/>
      <c r="CQ167" s="1439"/>
      <c r="CR167" s="1439"/>
      <c r="CS167" s="1439"/>
      <c r="CT167" s="1439"/>
      <c r="CU167" s="1439"/>
      <c r="CV167" s="1439"/>
      <c r="CW167" s="1439"/>
      <c r="CX167" s="1439"/>
      <c r="CY167" s="1439"/>
      <c r="CZ167" s="1439"/>
    </row>
    <row r="168" s="369" customFormat="true" ht="15" customHeight="true" x14ac:dyDescent="0.2">
      <c r="A168" s="687"/>
      <c r="B168" s="948"/>
      <c r="C168" s="615"/>
      <c r="D168" s="616"/>
      <c r="E168" s="616"/>
      <c r="F168" s="616"/>
      <c r="G168" s="672"/>
      <c r="H168" s="658"/>
      <c r="I168" s="616"/>
      <c r="J168" s="616"/>
      <c r="K168" s="616"/>
      <c r="L168" s="630"/>
      <c r="M168" s="643"/>
      <c r="N168" s="616"/>
      <c r="O168" s="616"/>
      <c r="P168" s="616"/>
      <c r="Q168" s="672"/>
      <c r="R168" s="658"/>
      <c r="S168" s="616"/>
      <c r="T168" s="616"/>
      <c r="U168" s="616"/>
      <c r="V168" s="616"/>
      <c r="W168" s="616"/>
      <c r="X168" s="1356"/>
      <c r="Y168" s="517"/>
      <c r="Z168" s="517"/>
      <c r="AA168" s="517"/>
      <c r="AB168" s="517"/>
      <c r="AC168" s="517"/>
      <c r="AD168" s="517"/>
      <c r="AE168" s="517"/>
      <c r="AF168" s="517"/>
      <c r="AG168" s="517"/>
      <c r="AH168" s="517"/>
      <c r="AI168" s="517"/>
      <c r="AJ168" s="517"/>
      <c r="AK168" s="517"/>
      <c r="AL168" s="517"/>
      <c r="AM168" s="517"/>
      <c r="AN168" s="517"/>
      <c r="AO168" s="517"/>
      <c r="AP168" s="517"/>
      <c r="AQ168" s="517"/>
      <c r="AR168" s="517"/>
      <c r="AS168" s="517"/>
      <c r="AT168" s="517"/>
      <c r="AU168" s="517"/>
      <c r="AV168" s="517"/>
      <c r="AW168" s="517"/>
      <c r="AX168" s="517"/>
      <c r="AY168" s="517"/>
      <c r="AZ168" s="208"/>
      <c r="BA168" s="363"/>
      <c r="BB168" s="159"/>
      <c r="BC168" s="325"/>
      <c r="BD168" s="295"/>
      <c r="BE168" s="295"/>
      <c r="BF168" s="295"/>
      <c r="BG168" s="326"/>
      <c r="BH168" s="336"/>
      <c r="BI168" s="295"/>
      <c r="BJ168" s="295"/>
      <c r="BK168" s="295"/>
      <c r="BL168" s="326"/>
      <c r="BM168" s="336"/>
      <c r="BN168" s="295"/>
      <c r="BO168" s="295"/>
      <c r="BP168" s="295"/>
      <c r="BQ168" s="326"/>
      <c r="BR168" s="336"/>
      <c r="BS168" s="295"/>
      <c r="BT168" s="295"/>
      <c r="BU168" s="295"/>
      <c r="BV168" s="295"/>
      <c r="BW168" s="295"/>
      <c r="BX168" s="1397"/>
      <c r="BY168" s="1439"/>
      <c r="BZ168" s="1439"/>
      <c r="CA168" s="1439"/>
      <c r="CB168" s="1439"/>
      <c r="CC168" s="1439"/>
      <c r="CD168" s="1439"/>
      <c r="CE168" s="1439"/>
      <c r="CF168" s="1439"/>
      <c r="CG168" s="1439"/>
      <c r="CH168" s="1439"/>
      <c r="CI168" s="1439"/>
      <c r="CJ168" s="1439"/>
      <c r="CK168" s="1439"/>
      <c r="CL168" s="1439"/>
      <c r="CM168" s="1439"/>
      <c r="CN168" s="1439"/>
      <c r="CO168" s="1439"/>
      <c r="CP168" s="1439"/>
      <c r="CQ168" s="1439"/>
      <c r="CR168" s="1439"/>
      <c r="CS168" s="1439"/>
      <c r="CT168" s="1439"/>
      <c r="CU168" s="1439"/>
      <c r="CV168" s="1439"/>
      <c r="CW168" s="1439"/>
      <c r="CX168" s="1439"/>
      <c r="CY168" s="1439"/>
      <c r="CZ168" s="1439"/>
    </row>
    <row r="169" s="369" customFormat="true" ht="15" customHeight="true" x14ac:dyDescent="0.2">
      <c r="A169" s="688"/>
      <c r="B169" s="949"/>
      <c r="C169" s="851"/>
      <c r="D169" s="852"/>
      <c r="E169" s="852"/>
      <c r="F169" s="852"/>
      <c r="G169" s="853"/>
      <c r="H169" s="854"/>
      <c r="I169" s="852"/>
      <c r="J169" s="852"/>
      <c r="K169" s="852"/>
      <c r="L169" s="855"/>
      <c r="M169" s="856"/>
      <c r="N169" s="852"/>
      <c r="O169" s="852"/>
      <c r="P169" s="852"/>
      <c r="Q169" s="853"/>
      <c r="R169" s="854"/>
      <c r="S169" s="852"/>
      <c r="T169" s="852"/>
      <c r="U169" s="852"/>
      <c r="V169" s="852"/>
      <c r="W169" s="852"/>
      <c r="X169" s="1357"/>
      <c r="Y169" s="517"/>
      <c r="Z169" s="517"/>
      <c r="AA169" s="517"/>
      <c r="AB169" s="517"/>
      <c r="AC169" s="517"/>
      <c r="AD169" s="517"/>
      <c r="AE169" s="517"/>
      <c r="AF169" s="517"/>
      <c r="AG169" s="517"/>
      <c r="AH169" s="517"/>
      <c r="AI169" s="517"/>
      <c r="AJ169" s="517"/>
      <c r="AK169" s="517"/>
      <c r="AL169" s="517"/>
      <c r="AM169" s="517"/>
      <c r="AN169" s="517"/>
      <c r="AO169" s="517"/>
      <c r="AP169" s="517"/>
      <c r="AQ169" s="517"/>
      <c r="AR169" s="517"/>
      <c r="AS169" s="517"/>
      <c r="AT169" s="517"/>
      <c r="AU169" s="517"/>
      <c r="AV169" s="517"/>
      <c r="AW169" s="517"/>
      <c r="AX169" s="517"/>
      <c r="AY169" s="517"/>
      <c r="AZ169" s="208"/>
      <c r="BA169" s="363"/>
      <c r="BB169" s="159"/>
      <c r="BC169" s="325"/>
      <c r="BD169" s="295"/>
      <c r="BE169" s="295"/>
      <c r="BF169" s="295"/>
      <c r="BG169" s="326"/>
      <c r="BH169" s="336"/>
      <c r="BI169" s="295"/>
      <c r="BJ169" s="295"/>
      <c r="BK169" s="295"/>
      <c r="BL169" s="326"/>
      <c r="BM169" s="336"/>
      <c r="BN169" s="295"/>
      <c r="BO169" s="295"/>
      <c r="BP169" s="295"/>
      <c r="BQ169" s="326"/>
      <c r="BR169" s="336"/>
      <c r="BS169" s="295"/>
      <c r="BT169" s="295"/>
      <c r="BU169" s="295"/>
      <c r="BV169" s="295"/>
      <c r="BW169" s="295"/>
      <c r="BX169" s="1397"/>
      <c r="BY169" s="1439"/>
      <c r="BZ169" s="1439"/>
      <c r="CA169" s="1439"/>
      <c r="CB169" s="1439"/>
      <c r="CC169" s="1439"/>
      <c r="CD169" s="1439"/>
      <c r="CE169" s="1439"/>
      <c r="CF169" s="1439"/>
      <c r="CG169" s="1439"/>
      <c r="CH169" s="1439"/>
      <c r="CI169" s="1439"/>
      <c r="CJ169" s="1439"/>
      <c r="CK169" s="1439"/>
      <c r="CL169" s="1439"/>
      <c r="CM169" s="1439"/>
      <c r="CN169" s="1439"/>
      <c r="CO169" s="1439"/>
      <c r="CP169" s="1439"/>
      <c r="CQ169" s="1439"/>
      <c r="CR169" s="1439"/>
      <c r="CS169" s="1439"/>
      <c r="CT169" s="1439"/>
      <c r="CU169" s="1439"/>
      <c r="CV169" s="1439"/>
      <c r="CW169" s="1439"/>
      <c r="CX169" s="1439"/>
      <c r="CY169" s="1439"/>
      <c r="CZ169" s="1439"/>
    </row>
    <row r="170" s="369" customFormat="true" ht="15" customHeight="true" x14ac:dyDescent="0.2">
      <c r="A170" s="689"/>
      <c r="B170" s="950"/>
      <c r="C170" s="857"/>
      <c r="D170" s="858"/>
      <c r="E170" s="858"/>
      <c r="F170" s="858"/>
      <c r="G170" s="859"/>
      <c r="H170" s="860"/>
      <c r="I170" s="858"/>
      <c r="J170" s="858"/>
      <c r="K170" s="858"/>
      <c r="L170" s="861"/>
      <c r="M170" s="862"/>
      <c r="N170" s="858"/>
      <c r="O170" s="858"/>
      <c r="P170" s="858"/>
      <c r="Q170" s="859"/>
      <c r="R170" s="860"/>
      <c r="S170" s="858"/>
      <c r="T170" s="858"/>
      <c r="U170" s="858"/>
      <c r="V170" s="858"/>
      <c r="W170" s="858"/>
      <c r="X170" s="1358"/>
      <c r="Y170" s="517"/>
      <c r="Z170" s="517"/>
      <c r="AA170" s="517"/>
      <c r="AB170" s="517"/>
      <c r="AC170" s="517"/>
      <c r="AD170" s="517"/>
      <c r="AE170" s="517"/>
      <c r="AF170" s="517"/>
      <c r="AG170" s="517"/>
      <c r="AH170" s="517"/>
      <c r="AI170" s="517"/>
      <c r="AJ170" s="517"/>
      <c r="AK170" s="517"/>
      <c r="AL170" s="517"/>
      <c r="AM170" s="517"/>
      <c r="AN170" s="517"/>
      <c r="AO170" s="517"/>
      <c r="AP170" s="517"/>
      <c r="AQ170" s="517"/>
      <c r="AR170" s="517"/>
      <c r="AS170" s="517"/>
      <c r="AT170" s="517"/>
      <c r="AU170" s="517"/>
      <c r="AV170" s="517"/>
      <c r="AW170" s="517"/>
      <c r="AX170" s="517"/>
      <c r="AY170" s="517"/>
      <c r="AZ170" s="208"/>
      <c r="BA170" s="363"/>
      <c r="BB170" s="159"/>
      <c r="BC170" s="325"/>
      <c r="BD170" s="295"/>
      <c r="BE170" s="295"/>
      <c r="BF170" s="295"/>
      <c r="BG170" s="326"/>
      <c r="BH170" s="336"/>
      <c r="BI170" s="295"/>
      <c r="BJ170" s="295"/>
      <c r="BK170" s="295"/>
      <c r="BL170" s="326"/>
      <c r="BM170" s="336"/>
      <c r="BN170" s="295"/>
      <c r="BO170" s="295"/>
      <c r="BP170" s="295"/>
      <c r="BQ170" s="326"/>
      <c r="BR170" s="336"/>
      <c r="BS170" s="295"/>
      <c r="BT170" s="295"/>
      <c r="BU170" s="295"/>
      <c r="BV170" s="295"/>
      <c r="BW170" s="295"/>
      <c r="BX170" s="1397"/>
      <c r="BY170" s="1439"/>
      <c r="BZ170" s="1439"/>
      <c r="CA170" s="1439"/>
      <c r="CB170" s="1439"/>
      <c r="CC170" s="1439"/>
      <c r="CD170" s="1439"/>
      <c r="CE170" s="1439"/>
      <c r="CF170" s="1439"/>
      <c r="CG170" s="1439"/>
      <c r="CH170" s="1439"/>
      <c r="CI170" s="1439"/>
      <c r="CJ170" s="1439"/>
      <c r="CK170" s="1439"/>
      <c r="CL170" s="1439"/>
      <c r="CM170" s="1439"/>
      <c r="CN170" s="1439"/>
      <c r="CO170" s="1439"/>
      <c r="CP170" s="1439"/>
      <c r="CQ170" s="1439"/>
      <c r="CR170" s="1439"/>
      <c r="CS170" s="1439"/>
      <c r="CT170" s="1439"/>
      <c r="CU170" s="1439"/>
      <c r="CV170" s="1439"/>
      <c r="CW170" s="1439"/>
      <c r="CX170" s="1439"/>
      <c r="CY170" s="1439"/>
      <c r="CZ170" s="1439"/>
    </row>
    <row r="171" s="369" customFormat="true" ht="15" customHeight="true" x14ac:dyDescent="0.2">
      <c r="A171" s="689"/>
      <c r="B171" s="950"/>
      <c r="C171" s="857"/>
      <c r="D171" s="858"/>
      <c r="E171" s="858"/>
      <c r="F171" s="858"/>
      <c r="G171" s="859"/>
      <c r="H171" s="860"/>
      <c r="I171" s="858"/>
      <c r="J171" s="858"/>
      <c r="K171" s="858"/>
      <c r="L171" s="861"/>
      <c r="M171" s="862"/>
      <c r="N171" s="858"/>
      <c r="O171" s="858"/>
      <c r="P171" s="858"/>
      <c r="Q171" s="859"/>
      <c r="R171" s="860"/>
      <c r="S171" s="858"/>
      <c r="T171" s="858"/>
      <c r="U171" s="858"/>
      <c r="V171" s="858"/>
      <c r="W171" s="858"/>
      <c r="X171" s="1358"/>
      <c r="Y171" s="517"/>
      <c r="Z171" s="517"/>
      <c r="AA171" s="517"/>
      <c r="AB171" s="517"/>
      <c r="AC171" s="517"/>
      <c r="AD171" s="517"/>
      <c r="AE171" s="517"/>
      <c r="AF171" s="517"/>
      <c r="AG171" s="517"/>
      <c r="AH171" s="517"/>
      <c r="AI171" s="517"/>
      <c r="AJ171" s="517"/>
      <c r="AK171" s="517"/>
      <c r="AL171" s="517"/>
      <c r="AM171" s="517"/>
      <c r="AN171" s="517"/>
      <c r="AO171" s="517"/>
      <c r="AP171" s="517"/>
      <c r="AQ171" s="517"/>
      <c r="AR171" s="517"/>
      <c r="AS171" s="517"/>
      <c r="AT171" s="517"/>
      <c r="AU171" s="517"/>
      <c r="AV171" s="517"/>
      <c r="AW171" s="517"/>
      <c r="AX171" s="517"/>
      <c r="AY171" s="517"/>
      <c r="AZ171" s="208"/>
      <c r="BA171" s="363"/>
      <c r="BB171" s="159"/>
      <c r="BC171" s="325"/>
      <c r="BD171" s="295"/>
      <c r="BE171" s="295"/>
      <c r="BF171" s="295"/>
      <c r="BG171" s="326"/>
      <c r="BH171" s="336"/>
      <c r="BI171" s="295"/>
      <c r="BJ171" s="295"/>
      <c r="BK171" s="295"/>
      <c r="BL171" s="326"/>
      <c r="BM171" s="336"/>
      <c r="BN171" s="295"/>
      <c r="BO171" s="295"/>
      <c r="BP171" s="295"/>
      <c r="BQ171" s="326"/>
      <c r="BR171" s="336"/>
      <c r="BS171" s="295"/>
      <c r="BT171" s="295"/>
      <c r="BU171" s="295"/>
      <c r="BV171" s="295"/>
      <c r="BW171" s="295"/>
      <c r="BX171" s="1397"/>
      <c r="BY171" s="1439"/>
      <c r="BZ171" s="1439"/>
      <c r="CA171" s="1439"/>
      <c r="CB171" s="1439"/>
      <c r="CC171" s="1439"/>
      <c r="CD171" s="1439"/>
      <c r="CE171" s="1439"/>
      <c r="CF171" s="1439"/>
      <c r="CG171" s="1439"/>
      <c r="CH171" s="1439"/>
      <c r="CI171" s="1439"/>
      <c r="CJ171" s="1439"/>
      <c r="CK171" s="1439"/>
      <c r="CL171" s="1439"/>
      <c r="CM171" s="1439"/>
      <c r="CN171" s="1439"/>
      <c r="CO171" s="1439"/>
      <c r="CP171" s="1439"/>
      <c r="CQ171" s="1439"/>
      <c r="CR171" s="1439"/>
      <c r="CS171" s="1439"/>
      <c r="CT171" s="1439"/>
      <c r="CU171" s="1439"/>
      <c r="CV171" s="1439"/>
      <c r="CW171" s="1439"/>
      <c r="CX171" s="1439"/>
      <c r="CY171" s="1439"/>
      <c r="CZ171" s="1439"/>
    </row>
    <row r="172" s="369" customFormat="true" ht="15" customHeight="true" x14ac:dyDescent="0.2">
      <c r="A172" s="689"/>
      <c r="B172" s="950"/>
      <c r="C172" s="857"/>
      <c r="D172" s="858"/>
      <c r="E172" s="858"/>
      <c r="F172" s="858"/>
      <c r="G172" s="859"/>
      <c r="H172" s="860"/>
      <c r="I172" s="858"/>
      <c r="J172" s="858"/>
      <c r="K172" s="858"/>
      <c r="L172" s="861"/>
      <c r="M172" s="862"/>
      <c r="N172" s="858"/>
      <c r="O172" s="858"/>
      <c r="P172" s="858"/>
      <c r="Q172" s="859"/>
      <c r="R172" s="860"/>
      <c r="S172" s="858"/>
      <c r="T172" s="858"/>
      <c r="U172" s="858"/>
      <c r="V172" s="858"/>
      <c r="W172" s="858"/>
      <c r="X172" s="1358"/>
      <c r="Y172" s="517"/>
      <c r="Z172" s="517"/>
      <c r="AA172" s="517"/>
      <c r="AB172" s="517"/>
      <c r="AC172" s="517"/>
      <c r="AD172" s="517"/>
      <c r="AE172" s="517"/>
      <c r="AF172" s="517"/>
      <c r="AG172" s="517"/>
      <c r="AH172" s="517"/>
      <c r="AI172" s="517"/>
      <c r="AJ172" s="517"/>
      <c r="AK172" s="517"/>
      <c r="AL172" s="517"/>
      <c r="AM172" s="517"/>
      <c r="AN172" s="517"/>
      <c r="AO172" s="517"/>
      <c r="AP172" s="517"/>
      <c r="AQ172" s="517"/>
      <c r="AR172" s="517"/>
      <c r="AS172" s="517"/>
      <c r="AT172" s="517"/>
      <c r="AU172" s="517"/>
      <c r="AV172" s="517"/>
      <c r="AW172" s="517"/>
      <c r="AX172" s="517"/>
      <c r="AY172" s="517"/>
      <c r="AZ172" s="208"/>
      <c r="BA172" s="363"/>
      <c r="BB172" s="159"/>
      <c r="BC172" s="325"/>
      <c r="BD172" s="295"/>
      <c r="BE172" s="295"/>
      <c r="BF172" s="295"/>
      <c r="BG172" s="326"/>
      <c r="BH172" s="336"/>
      <c r="BI172" s="295"/>
      <c r="BJ172" s="295"/>
      <c r="BK172" s="295"/>
      <c r="BL172" s="326"/>
      <c r="BM172" s="336"/>
      <c r="BN172" s="295"/>
      <c r="BO172" s="295"/>
      <c r="BP172" s="295"/>
      <c r="BQ172" s="326"/>
      <c r="BR172" s="336"/>
      <c r="BS172" s="295"/>
      <c r="BT172" s="295"/>
      <c r="BU172" s="295"/>
      <c r="BV172" s="295"/>
      <c r="BW172" s="295"/>
      <c r="BX172" s="1397"/>
      <c r="BY172" s="1439"/>
      <c r="BZ172" s="1439"/>
      <c r="CA172" s="1439"/>
      <c r="CB172" s="1439"/>
      <c r="CC172" s="1439"/>
      <c r="CD172" s="1439"/>
      <c r="CE172" s="1439"/>
      <c r="CF172" s="1439"/>
      <c r="CG172" s="1439"/>
      <c r="CH172" s="1439"/>
      <c r="CI172" s="1439"/>
      <c r="CJ172" s="1439"/>
      <c r="CK172" s="1439"/>
      <c r="CL172" s="1439"/>
      <c r="CM172" s="1439"/>
      <c r="CN172" s="1439"/>
      <c r="CO172" s="1439"/>
      <c r="CP172" s="1439"/>
      <c r="CQ172" s="1439"/>
      <c r="CR172" s="1439"/>
      <c r="CS172" s="1439"/>
      <c r="CT172" s="1439"/>
      <c r="CU172" s="1439"/>
      <c r="CV172" s="1439"/>
      <c r="CW172" s="1439"/>
      <c r="CX172" s="1439"/>
      <c r="CY172" s="1439"/>
      <c r="CZ172" s="1439"/>
    </row>
    <row r="173" s="369" customFormat="true" ht="15" customHeight="true" x14ac:dyDescent="0.2">
      <c r="A173" s="689"/>
      <c r="B173" s="950"/>
      <c r="C173" s="857"/>
      <c r="D173" s="858"/>
      <c r="E173" s="858"/>
      <c r="F173" s="858"/>
      <c r="G173" s="859"/>
      <c r="H173" s="860"/>
      <c r="I173" s="858"/>
      <c r="J173" s="858"/>
      <c r="K173" s="858"/>
      <c r="L173" s="861"/>
      <c r="M173" s="862"/>
      <c r="N173" s="858"/>
      <c r="O173" s="858"/>
      <c r="P173" s="858"/>
      <c r="Q173" s="859"/>
      <c r="R173" s="860"/>
      <c r="S173" s="858"/>
      <c r="T173" s="858"/>
      <c r="U173" s="858"/>
      <c r="V173" s="858"/>
      <c r="W173" s="858"/>
      <c r="X173" s="1358"/>
      <c r="Y173" s="517"/>
      <c r="Z173" s="517"/>
      <c r="AA173" s="517"/>
      <c r="AB173" s="517"/>
      <c r="AC173" s="517"/>
      <c r="AD173" s="517"/>
      <c r="AE173" s="517"/>
      <c r="AF173" s="517"/>
      <c r="AG173" s="517"/>
      <c r="AH173" s="517"/>
      <c r="AI173" s="517"/>
      <c r="AJ173" s="517"/>
      <c r="AK173" s="517"/>
      <c r="AL173" s="517"/>
      <c r="AM173" s="517"/>
      <c r="AN173" s="517"/>
      <c r="AO173" s="517"/>
      <c r="AP173" s="517"/>
      <c r="AQ173" s="517"/>
      <c r="AR173" s="517"/>
      <c r="AS173" s="517"/>
      <c r="AT173" s="517"/>
      <c r="AU173" s="517"/>
      <c r="AV173" s="517"/>
      <c r="AW173" s="517"/>
      <c r="AX173" s="517"/>
      <c r="AY173" s="517"/>
      <c r="AZ173" s="208"/>
      <c r="BA173" s="363"/>
      <c r="BB173" s="159"/>
      <c r="BC173" s="325"/>
      <c r="BD173" s="295"/>
      <c r="BE173" s="295"/>
      <c r="BF173" s="295"/>
      <c r="BG173" s="326"/>
      <c r="BH173" s="336"/>
      <c r="BI173" s="295"/>
      <c r="BJ173" s="295"/>
      <c r="BK173" s="295"/>
      <c r="BL173" s="326"/>
      <c r="BM173" s="336"/>
      <c r="BN173" s="295"/>
      <c r="BO173" s="295"/>
      <c r="BP173" s="295"/>
      <c r="BQ173" s="326"/>
      <c r="BR173" s="336"/>
      <c r="BS173" s="295"/>
      <c r="BT173" s="295"/>
      <c r="BU173" s="295"/>
      <c r="BV173" s="295"/>
      <c r="BW173" s="295"/>
      <c r="BX173" s="1397"/>
      <c r="BY173" s="1439"/>
      <c r="BZ173" s="1439"/>
      <c r="CA173" s="1439"/>
      <c r="CB173" s="1439"/>
      <c r="CC173" s="1439"/>
      <c r="CD173" s="1439"/>
      <c r="CE173" s="1439"/>
      <c r="CF173" s="1439"/>
      <c r="CG173" s="1439"/>
      <c r="CH173" s="1439"/>
      <c r="CI173" s="1439"/>
      <c r="CJ173" s="1439"/>
      <c r="CK173" s="1439"/>
      <c r="CL173" s="1439"/>
      <c r="CM173" s="1439"/>
      <c r="CN173" s="1439"/>
      <c r="CO173" s="1439"/>
      <c r="CP173" s="1439"/>
      <c r="CQ173" s="1439"/>
      <c r="CR173" s="1439"/>
      <c r="CS173" s="1439"/>
      <c r="CT173" s="1439"/>
      <c r="CU173" s="1439"/>
      <c r="CV173" s="1439"/>
      <c r="CW173" s="1439"/>
      <c r="CX173" s="1439"/>
      <c r="CY173" s="1439"/>
      <c r="CZ173" s="1439"/>
    </row>
    <row r="174" s="369" customFormat="true" ht="15" customHeight="true" x14ac:dyDescent="0.2">
      <c r="A174" s="689"/>
      <c r="B174" s="950"/>
      <c r="C174" s="857"/>
      <c r="D174" s="858"/>
      <c r="E174" s="858"/>
      <c r="F174" s="858"/>
      <c r="G174" s="859"/>
      <c r="H174" s="860"/>
      <c r="I174" s="858"/>
      <c r="J174" s="858"/>
      <c r="K174" s="858"/>
      <c r="L174" s="861"/>
      <c r="M174" s="862"/>
      <c r="N174" s="858"/>
      <c r="O174" s="858"/>
      <c r="P174" s="858"/>
      <c r="Q174" s="859"/>
      <c r="R174" s="860"/>
      <c r="S174" s="858"/>
      <c r="T174" s="858"/>
      <c r="U174" s="858"/>
      <c r="V174" s="858"/>
      <c r="W174" s="858"/>
      <c r="X174" s="1358"/>
      <c r="Y174" s="517"/>
      <c r="Z174" s="517"/>
      <c r="AA174" s="517"/>
      <c r="AB174" s="517"/>
      <c r="AC174" s="517"/>
      <c r="AD174" s="517"/>
      <c r="AE174" s="517"/>
      <c r="AF174" s="517"/>
      <c r="AG174" s="517"/>
      <c r="AH174" s="517"/>
      <c r="AI174" s="517"/>
      <c r="AJ174" s="517"/>
      <c r="AK174" s="517"/>
      <c r="AL174" s="517"/>
      <c r="AM174" s="517"/>
      <c r="AN174" s="517"/>
      <c r="AO174" s="517"/>
      <c r="AP174" s="517"/>
      <c r="AQ174" s="517"/>
      <c r="AR174" s="517"/>
      <c r="AS174" s="517"/>
      <c r="AT174" s="517"/>
      <c r="AU174" s="517"/>
      <c r="AV174" s="517"/>
      <c r="AW174" s="517"/>
      <c r="AX174" s="517"/>
      <c r="AY174" s="517"/>
      <c r="AZ174" s="208"/>
      <c r="BA174" s="363"/>
      <c r="BB174" s="159"/>
      <c r="BC174" s="325"/>
      <c r="BD174" s="295"/>
      <c r="BE174" s="295"/>
      <c r="BF174" s="295"/>
      <c r="BG174" s="326"/>
      <c r="BH174" s="336"/>
      <c r="BI174" s="295"/>
      <c r="BJ174" s="295"/>
      <c r="BK174" s="295"/>
      <c r="BL174" s="326"/>
      <c r="BM174" s="336"/>
      <c r="BN174" s="295"/>
      <c r="BO174" s="295"/>
      <c r="BP174" s="295"/>
      <c r="BQ174" s="326"/>
      <c r="BR174" s="336"/>
      <c r="BS174" s="295"/>
      <c r="BT174" s="295"/>
      <c r="BU174" s="295"/>
      <c r="BV174" s="295"/>
      <c r="BW174" s="295"/>
      <c r="BX174" s="1397"/>
      <c r="BY174" s="1439"/>
      <c r="BZ174" s="1439"/>
      <c r="CA174" s="1439"/>
      <c r="CB174" s="1439"/>
      <c r="CC174" s="1439"/>
      <c r="CD174" s="1439"/>
      <c r="CE174" s="1439"/>
      <c r="CF174" s="1439"/>
      <c r="CG174" s="1439"/>
      <c r="CH174" s="1439"/>
      <c r="CI174" s="1439"/>
      <c r="CJ174" s="1439"/>
      <c r="CK174" s="1439"/>
      <c r="CL174" s="1439"/>
      <c r="CM174" s="1439"/>
      <c r="CN174" s="1439"/>
      <c r="CO174" s="1439"/>
      <c r="CP174" s="1439"/>
      <c r="CQ174" s="1439"/>
      <c r="CR174" s="1439"/>
      <c r="CS174" s="1439"/>
      <c r="CT174" s="1439"/>
      <c r="CU174" s="1439"/>
      <c r="CV174" s="1439"/>
      <c r="CW174" s="1439"/>
      <c r="CX174" s="1439"/>
      <c r="CY174" s="1439"/>
      <c r="CZ174" s="1439"/>
    </row>
    <row r="175" s="369" customFormat="true" ht="15" customHeight="true" x14ac:dyDescent="0.2">
      <c r="A175" s="689"/>
      <c r="B175" s="950"/>
      <c r="C175" s="857"/>
      <c r="D175" s="858"/>
      <c r="E175" s="858"/>
      <c r="F175" s="858"/>
      <c r="G175" s="859"/>
      <c r="H175" s="860"/>
      <c r="I175" s="858"/>
      <c r="J175" s="858"/>
      <c r="K175" s="858"/>
      <c r="L175" s="861"/>
      <c r="M175" s="862"/>
      <c r="N175" s="858"/>
      <c r="O175" s="858"/>
      <c r="P175" s="858"/>
      <c r="Q175" s="859"/>
      <c r="R175" s="860"/>
      <c r="S175" s="858"/>
      <c r="T175" s="858"/>
      <c r="U175" s="858"/>
      <c r="V175" s="858"/>
      <c r="W175" s="858"/>
      <c r="X175" s="1358"/>
      <c r="Y175" s="517"/>
      <c r="Z175" s="517"/>
      <c r="AA175" s="517"/>
      <c r="AB175" s="517"/>
      <c r="AC175" s="517"/>
      <c r="AD175" s="517"/>
      <c r="AE175" s="517"/>
      <c r="AF175" s="517"/>
      <c r="AG175" s="517"/>
      <c r="AH175" s="517"/>
      <c r="AI175" s="517"/>
      <c r="AJ175" s="517"/>
      <c r="AK175" s="517"/>
      <c r="AL175" s="517"/>
      <c r="AM175" s="517"/>
      <c r="AN175" s="517"/>
      <c r="AO175" s="517"/>
      <c r="AP175" s="517"/>
      <c r="AQ175" s="517"/>
      <c r="AR175" s="517"/>
      <c r="AS175" s="517"/>
      <c r="AT175" s="517"/>
      <c r="AU175" s="517"/>
      <c r="AV175" s="517"/>
      <c r="AW175" s="517"/>
      <c r="AX175" s="517"/>
      <c r="AY175" s="517"/>
      <c r="AZ175" s="208"/>
      <c r="BA175" s="363"/>
      <c r="BB175" s="159"/>
      <c r="BC175" s="325"/>
      <c r="BD175" s="295"/>
      <c r="BE175" s="295"/>
      <c r="BF175" s="295"/>
      <c r="BG175" s="326"/>
      <c r="BH175" s="336"/>
      <c r="BI175" s="295"/>
      <c r="BJ175" s="295"/>
      <c r="BK175" s="295"/>
      <c r="BL175" s="326"/>
      <c r="BM175" s="336"/>
      <c r="BN175" s="295"/>
      <c r="BO175" s="295"/>
      <c r="BP175" s="295"/>
      <c r="BQ175" s="326"/>
      <c r="BR175" s="336"/>
      <c r="BS175" s="295"/>
      <c r="BT175" s="295"/>
      <c r="BU175" s="295"/>
      <c r="BV175" s="295"/>
      <c r="BW175" s="295"/>
      <c r="BX175" s="1397"/>
      <c r="BY175" s="1439"/>
      <c r="BZ175" s="1439"/>
      <c r="CA175" s="1439"/>
      <c r="CB175" s="1439"/>
      <c r="CC175" s="1439"/>
      <c r="CD175" s="1439"/>
      <c r="CE175" s="1439"/>
      <c r="CF175" s="1439"/>
      <c r="CG175" s="1439"/>
      <c r="CH175" s="1439"/>
      <c r="CI175" s="1439"/>
      <c r="CJ175" s="1439"/>
      <c r="CK175" s="1439"/>
      <c r="CL175" s="1439"/>
      <c r="CM175" s="1439"/>
      <c r="CN175" s="1439"/>
      <c r="CO175" s="1439"/>
      <c r="CP175" s="1439"/>
      <c r="CQ175" s="1439"/>
      <c r="CR175" s="1439"/>
      <c r="CS175" s="1439"/>
      <c r="CT175" s="1439"/>
      <c r="CU175" s="1439"/>
      <c r="CV175" s="1439"/>
      <c r="CW175" s="1439"/>
      <c r="CX175" s="1439"/>
      <c r="CY175" s="1439"/>
      <c r="CZ175" s="1439"/>
    </row>
    <row r="176" s="369" customFormat="true" ht="15" customHeight="true" x14ac:dyDescent="0.2">
      <c r="A176" s="689"/>
      <c r="B176" s="950"/>
      <c r="C176" s="857"/>
      <c r="D176" s="858"/>
      <c r="E176" s="858"/>
      <c r="F176" s="858"/>
      <c r="G176" s="859"/>
      <c r="H176" s="860"/>
      <c r="I176" s="858"/>
      <c r="J176" s="858"/>
      <c r="K176" s="858"/>
      <c r="L176" s="861"/>
      <c r="M176" s="862"/>
      <c r="N176" s="858"/>
      <c r="O176" s="858"/>
      <c r="P176" s="858"/>
      <c r="Q176" s="859"/>
      <c r="R176" s="860"/>
      <c r="S176" s="858"/>
      <c r="T176" s="858"/>
      <c r="U176" s="858"/>
      <c r="V176" s="858"/>
      <c r="W176" s="858"/>
      <c r="X176" s="1358"/>
      <c r="Y176" s="517"/>
      <c r="Z176" s="517"/>
      <c r="AA176" s="517"/>
      <c r="AB176" s="517"/>
      <c r="AC176" s="517"/>
      <c r="AD176" s="517"/>
      <c r="AE176" s="517"/>
      <c r="AF176" s="517"/>
      <c r="AG176" s="517"/>
      <c r="AH176" s="517"/>
      <c r="AI176" s="517"/>
      <c r="AJ176" s="517"/>
      <c r="AK176" s="517"/>
      <c r="AL176" s="517"/>
      <c r="AM176" s="517"/>
      <c r="AN176" s="517"/>
      <c r="AO176" s="517"/>
      <c r="AP176" s="517"/>
      <c r="AQ176" s="517"/>
      <c r="AR176" s="517"/>
      <c r="AS176" s="517"/>
      <c r="AT176" s="517"/>
      <c r="AU176" s="517"/>
      <c r="AV176" s="517"/>
      <c r="AW176" s="517"/>
      <c r="AX176" s="517"/>
      <c r="AY176" s="517"/>
      <c r="AZ176" s="208"/>
      <c r="BA176" s="363"/>
      <c r="BB176" s="159"/>
      <c r="BC176" s="325"/>
      <c r="BD176" s="295"/>
      <c r="BE176" s="295"/>
      <c r="BF176" s="295"/>
      <c r="BG176" s="326"/>
      <c r="BH176" s="336"/>
      <c r="BI176" s="295"/>
      <c r="BJ176" s="295"/>
      <c r="BK176" s="295"/>
      <c r="BL176" s="326"/>
      <c r="BM176" s="336"/>
      <c r="BN176" s="295"/>
      <c r="BO176" s="295"/>
      <c r="BP176" s="295"/>
      <c r="BQ176" s="326"/>
      <c r="BR176" s="336"/>
      <c r="BS176" s="295"/>
      <c r="BT176" s="295"/>
      <c r="BU176" s="295"/>
      <c r="BV176" s="295"/>
      <c r="BW176" s="295"/>
      <c r="BX176" s="1397"/>
      <c r="BY176" s="1439"/>
      <c r="BZ176" s="1439"/>
      <c r="CA176" s="1439"/>
      <c r="CB176" s="1439"/>
      <c r="CC176" s="1439"/>
      <c r="CD176" s="1439"/>
      <c r="CE176" s="1439"/>
      <c r="CF176" s="1439"/>
      <c r="CG176" s="1439"/>
      <c r="CH176" s="1439"/>
      <c r="CI176" s="1439"/>
      <c r="CJ176" s="1439"/>
      <c r="CK176" s="1439"/>
      <c r="CL176" s="1439"/>
      <c r="CM176" s="1439"/>
      <c r="CN176" s="1439"/>
      <c r="CO176" s="1439"/>
      <c r="CP176" s="1439"/>
      <c r="CQ176" s="1439"/>
      <c r="CR176" s="1439"/>
      <c r="CS176" s="1439"/>
      <c r="CT176" s="1439"/>
      <c r="CU176" s="1439"/>
      <c r="CV176" s="1439"/>
      <c r="CW176" s="1439"/>
      <c r="CX176" s="1439"/>
      <c r="CY176" s="1439"/>
      <c r="CZ176" s="1439"/>
    </row>
    <row r="177" s="369" customFormat="true" ht="15" customHeight="true" x14ac:dyDescent="0.2">
      <c r="A177" s="689"/>
      <c r="B177" s="950"/>
      <c r="C177" s="857"/>
      <c r="D177" s="858"/>
      <c r="E177" s="858"/>
      <c r="F177" s="858"/>
      <c r="G177" s="859"/>
      <c r="H177" s="860"/>
      <c r="I177" s="858"/>
      <c r="J177" s="858"/>
      <c r="K177" s="858"/>
      <c r="L177" s="861"/>
      <c r="M177" s="862"/>
      <c r="N177" s="858"/>
      <c r="O177" s="858"/>
      <c r="P177" s="858"/>
      <c r="Q177" s="859"/>
      <c r="R177" s="860"/>
      <c r="S177" s="858"/>
      <c r="T177" s="858"/>
      <c r="U177" s="858"/>
      <c r="V177" s="858"/>
      <c r="W177" s="858"/>
      <c r="X177" s="1358"/>
      <c r="Y177" s="517"/>
      <c r="Z177" s="517"/>
      <c r="AA177" s="517"/>
      <c r="AB177" s="517"/>
      <c r="AC177" s="517"/>
      <c r="AD177" s="517"/>
      <c r="AE177" s="517"/>
      <c r="AF177" s="517"/>
      <c r="AG177" s="517"/>
      <c r="AH177" s="517"/>
      <c r="AI177" s="517"/>
      <c r="AJ177" s="517"/>
      <c r="AK177" s="517"/>
      <c r="AL177" s="517"/>
      <c r="AM177" s="517"/>
      <c r="AN177" s="517"/>
      <c r="AO177" s="517"/>
      <c r="AP177" s="517"/>
      <c r="AQ177" s="517"/>
      <c r="AR177" s="517"/>
      <c r="AS177" s="517"/>
      <c r="AT177" s="517"/>
      <c r="AU177" s="517"/>
      <c r="AV177" s="517"/>
      <c r="AW177" s="517"/>
      <c r="AX177" s="517"/>
      <c r="AY177" s="517"/>
      <c r="AZ177" s="208"/>
      <c r="BA177" s="363"/>
      <c r="BB177" s="159"/>
      <c r="BC177" s="325"/>
      <c r="BD177" s="295"/>
      <c r="BE177" s="295"/>
      <c r="BF177" s="295"/>
      <c r="BG177" s="326"/>
      <c r="BH177" s="336"/>
      <c r="BI177" s="295"/>
      <c r="BJ177" s="295"/>
      <c r="BK177" s="295"/>
      <c r="BL177" s="326"/>
      <c r="BM177" s="336"/>
      <c r="BN177" s="295"/>
      <c r="BO177" s="295"/>
      <c r="BP177" s="295"/>
      <c r="BQ177" s="326"/>
      <c r="BR177" s="336"/>
      <c r="BS177" s="295"/>
      <c r="BT177" s="295"/>
      <c r="BU177" s="295"/>
      <c r="BV177" s="295"/>
      <c r="BW177" s="295"/>
      <c r="BX177" s="1397"/>
      <c r="BY177" s="1439"/>
      <c r="BZ177" s="1439"/>
      <c r="CA177" s="1439"/>
      <c r="CB177" s="1439"/>
      <c r="CC177" s="1439"/>
      <c r="CD177" s="1439"/>
      <c r="CE177" s="1439"/>
      <c r="CF177" s="1439"/>
      <c r="CG177" s="1439"/>
      <c r="CH177" s="1439"/>
      <c r="CI177" s="1439"/>
      <c r="CJ177" s="1439"/>
      <c r="CK177" s="1439"/>
      <c r="CL177" s="1439"/>
      <c r="CM177" s="1439"/>
      <c r="CN177" s="1439"/>
      <c r="CO177" s="1439"/>
      <c r="CP177" s="1439"/>
      <c r="CQ177" s="1439"/>
      <c r="CR177" s="1439"/>
      <c r="CS177" s="1439"/>
      <c r="CT177" s="1439"/>
      <c r="CU177" s="1439"/>
      <c r="CV177" s="1439"/>
      <c r="CW177" s="1439"/>
      <c r="CX177" s="1439"/>
      <c r="CY177" s="1439"/>
      <c r="CZ177" s="1439"/>
    </row>
    <row r="178" s="369" customFormat="true" ht="15" customHeight="true" x14ac:dyDescent="0.2">
      <c r="A178" s="689"/>
      <c r="B178" s="950"/>
      <c r="C178" s="857"/>
      <c r="D178" s="858"/>
      <c r="E178" s="858"/>
      <c r="F178" s="858"/>
      <c r="G178" s="859"/>
      <c r="H178" s="860"/>
      <c r="I178" s="858"/>
      <c r="J178" s="858"/>
      <c r="K178" s="858"/>
      <c r="L178" s="861"/>
      <c r="M178" s="862"/>
      <c r="N178" s="858"/>
      <c r="O178" s="858"/>
      <c r="P178" s="858"/>
      <c r="Q178" s="859"/>
      <c r="R178" s="860"/>
      <c r="S178" s="858"/>
      <c r="T178" s="858"/>
      <c r="U178" s="858"/>
      <c r="V178" s="858"/>
      <c r="W178" s="858"/>
      <c r="X178" s="1358"/>
      <c r="Y178" s="517"/>
      <c r="Z178" s="517"/>
      <c r="AA178" s="517"/>
      <c r="AB178" s="517"/>
      <c r="AC178" s="517"/>
      <c r="AD178" s="517"/>
      <c r="AE178" s="517"/>
      <c r="AF178" s="517"/>
      <c r="AG178" s="517"/>
      <c r="AH178" s="517"/>
      <c r="AI178" s="517"/>
      <c r="AJ178" s="517"/>
      <c r="AK178" s="517"/>
      <c r="AL178" s="517"/>
      <c r="AM178" s="517"/>
      <c r="AN178" s="517"/>
      <c r="AO178" s="517"/>
      <c r="AP178" s="517"/>
      <c r="AQ178" s="517"/>
      <c r="AR178" s="517"/>
      <c r="AS178" s="517"/>
      <c r="AT178" s="517"/>
      <c r="AU178" s="517"/>
      <c r="AV178" s="517"/>
      <c r="AW178" s="517"/>
      <c r="AX178" s="517"/>
      <c r="AY178" s="517"/>
      <c r="AZ178" s="208"/>
      <c r="BA178" s="363"/>
      <c r="BB178" s="159"/>
      <c r="BC178" s="325"/>
      <c r="BD178" s="295"/>
      <c r="BE178" s="295"/>
      <c r="BF178" s="295"/>
      <c r="BG178" s="326"/>
      <c r="BH178" s="336"/>
      <c r="BI178" s="295"/>
      <c r="BJ178" s="295"/>
      <c r="BK178" s="295"/>
      <c r="BL178" s="326"/>
      <c r="BM178" s="336"/>
      <c r="BN178" s="295"/>
      <c r="BO178" s="295"/>
      <c r="BP178" s="295"/>
      <c r="BQ178" s="326"/>
      <c r="BR178" s="336"/>
      <c r="BS178" s="295"/>
      <c r="BT178" s="295"/>
      <c r="BU178" s="295"/>
      <c r="BV178" s="295"/>
      <c r="BW178" s="295"/>
      <c r="BX178" s="1397"/>
      <c r="BY178" s="1439"/>
      <c r="BZ178" s="1439"/>
      <c r="CA178" s="1439"/>
      <c r="CB178" s="1439"/>
      <c r="CC178" s="1439"/>
      <c r="CD178" s="1439"/>
      <c r="CE178" s="1439"/>
      <c r="CF178" s="1439"/>
      <c r="CG178" s="1439"/>
      <c r="CH178" s="1439"/>
      <c r="CI178" s="1439"/>
      <c r="CJ178" s="1439"/>
      <c r="CK178" s="1439"/>
      <c r="CL178" s="1439"/>
      <c r="CM178" s="1439"/>
      <c r="CN178" s="1439"/>
      <c r="CO178" s="1439"/>
      <c r="CP178" s="1439"/>
      <c r="CQ178" s="1439"/>
      <c r="CR178" s="1439"/>
      <c r="CS178" s="1439"/>
      <c r="CT178" s="1439"/>
      <c r="CU178" s="1439"/>
      <c r="CV178" s="1439"/>
      <c r="CW178" s="1439"/>
      <c r="CX178" s="1439"/>
      <c r="CY178" s="1439"/>
      <c r="CZ178" s="1439"/>
    </row>
    <row r="179" s="369" customFormat="true" ht="15" customHeight="true" x14ac:dyDescent="0.2">
      <c r="A179" s="689"/>
      <c r="B179" s="950"/>
      <c r="C179" s="857"/>
      <c r="D179" s="858"/>
      <c r="E179" s="858"/>
      <c r="F179" s="858"/>
      <c r="G179" s="859"/>
      <c r="H179" s="860"/>
      <c r="I179" s="858"/>
      <c r="J179" s="858"/>
      <c r="K179" s="858"/>
      <c r="L179" s="861"/>
      <c r="M179" s="862"/>
      <c r="N179" s="858"/>
      <c r="O179" s="858"/>
      <c r="P179" s="858"/>
      <c r="Q179" s="859"/>
      <c r="R179" s="860"/>
      <c r="S179" s="858"/>
      <c r="T179" s="858"/>
      <c r="U179" s="858"/>
      <c r="V179" s="858"/>
      <c r="W179" s="858"/>
      <c r="X179" s="1358"/>
      <c r="Y179" s="517"/>
      <c r="Z179" s="517"/>
      <c r="AA179" s="517"/>
      <c r="AB179" s="517"/>
      <c r="AC179" s="517"/>
      <c r="AD179" s="517"/>
      <c r="AE179" s="517"/>
      <c r="AF179" s="517"/>
      <c r="AG179" s="517"/>
      <c r="AH179" s="517"/>
      <c r="AI179" s="517"/>
      <c r="AJ179" s="517"/>
      <c r="AK179" s="517"/>
      <c r="AL179" s="517"/>
      <c r="AM179" s="517"/>
      <c r="AN179" s="517"/>
      <c r="AO179" s="517"/>
      <c r="AP179" s="517"/>
      <c r="AQ179" s="517"/>
      <c r="AR179" s="517"/>
      <c r="AS179" s="517"/>
      <c r="AT179" s="517"/>
      <c r="AU179" s="517"/>
      <c r="AV179" s="517"/>
      <c r="AW179" s="517"/>
      <c r="AX179" s="517"/>
      <c r="AY179" s="517"/>
      <c r="AZ179" s="208"/>
      <c r="BA179" s="363"/>
      <c r="BB179" s="159"/>
      <c r="BC179" s="325"/>
      <c r="BD179" s="295"/>
      <c r="BE179" s="295"/>
      <c r="BF179" s="295"/>
      <c r="BG179" s="326"/>
      <c r="BH179" s="336"/>
      <c r="BI179" s="295"/>
      <c r="BJ179" s="295"/>
      <c r="BK179" s="295"/>
      <c r="BL179" s="326"/>
      <c r="BM179" s="336"/>
      <c r="BN179" s="295"/>
      <c r="BO179" s="295"/>
      <c r="BP179" s="295"/>
      <c r="BQ179" s="326"/>
      <c r="BR179" s="336"/>
      <c r="BS179" s="295"/>
      <c r="BT179" s="295"/>
      <c r="BU179" s="295"/>
      <c r="BV179" s="295"/>
      <c r="BW179" s="295"/>
      <c r="BX179" s="1397"/>
      <c r="BY179" s="1439"/>
      <c r="BZ179" s="1439"/>
      <c r="CA179" s="1439"/>
      <c r="CB179" s="1439"/>
      <c r="CC179" s="1439"/>
      <c r="CD179" s="1439"/>
      <c r="CE179" s="1439"/>
      <c r="CF179" s="1439"/>
      <c r="CG179" s="1439"/>
      <c r="CH179" s="1439"/>
      <c r="CI179" s="1439"/>
      <c r="CJ179" s="1439"/>
      <c r="CK179" s="1439"/>
      <c r="CL179" s="1439"/>
      <c r="CM179" s="1439"/>
      <c r="CN179" s="1439"/>
      <c r="CO179" s="1439"/>
      <c r="CP179" s="1439"/>
      <c r="CQ179" s="1439"/>
      <c r="CR179" s="1439"/>
      <c r="CS179" s="1439"/>
      <c r="CT179" s="1439"/>
      <c r="CU179" s="1439"/>
      <c r="CV179" s="1439"/>
      <c r="CW179" s="1439"/>
      <c r="CX179" s="1439"/>
      <c r="CY179" s="1439"/>
      <c r="CZ179" s="1439"/>
    </row>
    <row r="180" s="369" customFormat="true" ht="15" customHeight="true" x14ac:dyDescent="0.2">
      <c r="A180" s="689"/>
      <c r="B180" s="950"/>
      <c r="C180" s="857"/>
      <c r="D180" s="858"/>
      <c r="E180" s="858"/>
      <c r="F180" s="858"/>
      <c r="G180" s="859"/>
      <c r="H180" s="860"/>
      <c r="I180" s="858"/>
      <c r="J180" s="858"/>
      <c r="K180" s="858"/>
      <c r="L180" s="861"/>
      <c r="M180" s="862"/>
      <c r="N180" s="858"/>
      <c r="O180" s="858"/>
      <c r="P180" s="858"/>
      <c r="Q180" s="859"/>
      <c r="R180" s="860"/>
      <c r="S180" s="858"/>
      <c r="T180" s="858"/>
      <c r="U180" s="858"/>
      <c r="V180" s="858"/>
      <c r="W180" s="858"/>
      <c r="X180" s="1358"/>
      <c r="Y180" s="517"/>
      <c r="Z180" s="517"/>
      <c r="AA180" s="517"/>
      <c r="AB180" s="517"/>
      <c r="AC180" s="517"/>
      <c r="AD180" s="517"/>
      <c r="AE180" s="517"/>
      <c r="AF180" s="517"/>
      <c r="AG180" s="517"/>
      <c r="AH180" s="517"/>
      <c r="AI180" s="517"/>
      <c r="AJ180" s="517"/>
      <c r="AK180" s="517"/>
      <c r="AL180" s="517"/>
      <c r="AM180" s="517"/>
      <c r="AN180" s="517"/>
      <c r="AO180" s="517"/>
      <c r="AP180" s="517"/>
      <c r="AQ180" s="517"/>
      <c r="AR180" s="517"/>
      <c r="AS180" s="517"/>
      <c r="AT180" s="517"/>
      <c r="AU180" s="517"/>
      <c r="AV180" s="517"/>
      <c r="AW180" s="517"/>
      <c r="AX180" s="517"/>
      <c r="AY180" s="517"/>
      <c r="AZ180" s="208"/>
      <c r="BA180" s="363"/>
      <c r="BB180" s="159"/>
      <c r="BC180" s="325"/>
      <c r="BD180" s="295"/>
      <c r="BE180" s="295"/>
      <c r="BF180" s="295"/>
      <c r="BG180" s="326"/>
      <c r="BH180" s="336"/>
      <c r="BI180" s="295"/>
      <c r="BJ180" s="295"/>
      <c r="BK180" s="295"/>
      <c r="BL180" s="326"/>
      <c r="BM180" s="336"/>
      <c r="BN180" s="295"/>
      <c r="BO180" s="295"/>
      <c r="BP180" s="295"/>
      <c r="BQ180" s="326"/>
      <c r="BR180" s="336"/>
      <c r="BS180" s="295"/>
      <c r="BT180" s="295"/>
      <c r="BU180" s="295"/>
      <c r="BV180" s="295"/>
      <c r="BW180" s="295"/>
      <c r="BX180" s="1397"/>
      <c r="BY180" s="1439"/>
      <c r="BZ180" s="1439"/>
      <c r="CA180" s="1439"/>
      <c r="CB180" s="1439"/>
      <c r="CC180" s="1439"/>
      <c r="CD180" s="1439"/>
      <c r="CE180" s="1439"/>
      <c r="CF180" s="1439"/>
      <c r="CG180" s="1439"/>
      <c r="CH180" s="1439"/>
      <c r="CI180" s="1439"/>
      <c r="CJ180" s="1439"/>
      <c r="CK180" s="1439"/>
      <c r="CL180" s="1439"/>
      <c r="CM180" s="1439"/>
      <c r="CN180" s="1439"/>
      <c r="CO180" s="1439"/>
      <c r="CP180" s="1439"/>
      <c r="CQ180" s="1439"/>
      <c r="CR180" s="1439"/>
      <c r="CS180" s="1439"/>
      <c r="CT180" s="1439"/>
      <c r="CU180" s="1439"/>
      <c r="CV180" s="1439"/>
      <c r="CW180" s="1439"/>
      <c r="CX180" s="1439"/>
      <c r="CY180" s="1439"/>
      <c r="CZ180" s="1439"/>
    </row>
    <row r="181" s="369" customFormat="true" ht="15" customHeight="true" x14ac:dyDescent="0.2">
      <c r="A181" s="689"/>
      <c r="B181" s="950"/>
      <c r="C181" s="857"/>
      <c r="D181" s="858"/>
      <c r="E181" s="858"/>
      <c r="F181" s="858"/>
      <c r="G181" s="859"/>
      <c r="H181" s="860"/>
      <c r="I181" s="858"/>
      <c r="J181" s="858"/>
      <c r="K181" s="858"/>
      <c r="L181" s="861"/>
      <c r="M181" s="862"/>
      <c r="N181" s="858"/>
      <c r="O181" s="858"/>
      <c r="P181" s="858"/>
      <c r="Q181" s="859"/>
      <c r="R181" s="860"/>
      <c r="S181" s="858"/>
      <c r="T181" s="858"/>
      <c r="U181" s="858"/>
      <c r="V181" s="858"/>
      <c r="W181" s="858"/>
      <c r="X181" s="1358"/>
      <c r="Y181" s="517"/>
      <c r="Z181" s="517"/>
      <c r="AA181" s="517"/>
      <c r="AB181" s="517"/>
      <c r="AC181" s="517"/>
      <c r="AD181" s="517"/>
      <c r="AE181" s="517"/>
      <c r="AF181" s="517"/>
      <c r="AG181" s="517"/>
      <c r="AH181" s="517"/>
      <c r="AI181" s="517"/>
      <c r="AJ181" s="517"/>
      <c r="AK181" s="517"/>
      <c r="AL181" s="517"/>
      <c r="AM181" s="517"/>
      <c r="AN181" s="517"/>
      <c r="AO181" s="517"/>
      <c r="AP181" s="517"/>
      <c r="AQ181" s="517"/>
      <c r="AR181" s="517"/>
      <c r="AS181" s="517"/>
      <c r="AT181" s="517"/>
      <c r="AU181" s="517"/>
      <c r="AV181" s="517"/>
      <c r="AW181" s="517"/>
      <c r="AX181" s="517"/>
      <c r="AY181" s="517"/>
      <c r="AZ181" s="208"/>
      <c r="BA181" s="363"/>
      <c r="BB181" s="159"/>
      <c r="BC181" s="325"/>
      <c r="BD181" s="295"/>
      <c r="BE181" s="295"/>
      <c r="BF181" s="295"/>
      <c r="BG181" s="326"/>
      <c r="BH181" s="336"/>
      <c r="BI181" s="295"/>
      <c r="BJ181" s="295"/>
      <c r="BK181" s="295"/>
      <c r="BL181" s="326"/>
      <c r="BM181" s="336"/>
      <c r="BN181" s="295"/>
      <c r="BO181" s="295"/>
      <c r="BP181" s="295"/>
      <c r="BQ181" s="326"/>
      <c r="BR181" s="336"/>
      <c r="BS181" s="295"/>
      <c r="BT181" s="295"/>
      <c r="BU181" s="295"/>
      <c r="BV181" s="295"/>
      <c r="BW181" s="295"/>
      <c r="BX181" s="1397"/>
      <c r="BY181" s="1439"/>
      <c r="BZ181" s="1439"/>
      <c r="CA181" s="1439"/>
      <c r="CB181" s="1439"/>
      <c r="CC181" s="1439"/>
      <c r="CD181" s="1439"/>
      <c r="CE181" s="1439"/>
      <c r="CF181" s="1439"/>
      <c r="CG181" s="1439"/>
      <c r="CH181" s="1439"/>
      <c r="CI181" s="1439"/>
      <c r="CJ181" s="1439"/>
      <c r="CK181" s="1439"/>
      <c r="CL181" s="1439"/>
      <c r="CM181" s="1439"/>
      <c r="CN181" s="1439"/>
      <c r="CO181" s="1439"/>
      <c r="CP181" s="1439"/>
      <c r="CQ181" s="1439"/>
      <c r="CR181" s="1439"/>
      <c r="CS181" s="1439"/>
      <c r="CT181" s="1439"/>
      <c r="CU181" s="1439"/>
      <c r="CV181" s="1439"/>
      <c r="CW181" s="1439"/>
      <c r="CX181" s="1439"/>
      <c r="CY181" s="1439"/>
      <c r="CZ181" s="1439"/>
    </row>
    <row r="182" s="369" customFormat="true" ht="15" customHeight="true" x14ac:dyDescent="0.2">
      <c r="A182" s="690"/>
      <c r="B182" s="951"/>
      <c r="C182" s="863"/>
      <c r="D182" s="864"/>
      <c r="E182" s="864"/>
      <c r="F182" s="864"/>
      <c r="G182" s="865"/>
      <c r="H182" s="866"/>
      <c r="I182" s="864"/>
      <c r="J182" s="864"/>
      <c r="K182" s="864"/>
      <c r="L182" s="867"/>
      <c r="M182" s="868"/>
      <c r="N182" s="864"/>
      <c r="O182" s="864"/>
      <c r="P182" s="864"/>
      <c r="Q182" s="865"/>
      <c r="R182" s="866"/>
      <c r="S182" s="864"/>
      <c r="T182" s="864"/>
      <c r="U182" s="864"/>
      <c r="V182" s="864"/>
      <c r="W182" s="864"/>
      <c r="X182" s="1359"/>
      <c r="Y182" s="517"/>
      <c r="Z182" s="517"/>
      <c r="AA182" s="517"/>
      <c r="AB182" s="517"/>
      <c r="AC182" s="517"/>
      <c r="AD182" s="517"/>
      <c r="AE182" s="517"/>
      <c r="AF182" s="517"/>
      <c r="AG182" s="517"/>
      <c r="AH182" s="517"/>
      <c r="AI182" s="517"/>
      <c r="AJ182" s="517"/>
      <c r="AK182" s="517"/>
      <c r="AL182" s="517"/>
      <c r="AM182" s="517"/>
      <c r="AN182" s="517"/>
      <c r="AO182" s="517"/>
      <c r="AP182" s="517"/>
      <c r="AQ182" s="517"/>
      <c r="AR182" s="517"/>
      <c r="AS182" s="517"/>
      <c r="AT182" s="517"/>
      <c r="AU182" s="517"/>
      <c r="AV182" s="517"/>
      <c r="AW182" s="517"/>
      <c r="AX182" s="517"/>
      <c r="AY182" s="517"/>
      <c r="AZ182" s="208"/>
      <c r="BA182" s="363"/>
      <c r="BB182" s="159"/>
      <c r="BC182" s="325"/>
      <c r="BD182" s="295"/>
      <c r="BE182" s="295"/>
      <c r="BF182" s="295"/>
      <c r="BG182" s="326"/>
      <c r="BH182" s="336"/>
      <c r="BI182" s="295"/>
      <c r="BJ182" s="295"/>
      <c r="BK182" s="295"/>
      <c r="BL182" s="326"/>
      <c r="BM182" s="336"/>
      <c r="BN182" s="295"/>
      <c r="BO182" s="295"/>
      <c r="BP182" s="295"/>
      <c r="BQ182" s="326"/>
      <c r="BR182" s="336"/>
      <c r="BS182" s="295"/>
      <c r="BT182" s="295"/>
      <c r="BU182" s="295"/>
      <c r="BV182" s="295"/>
      <c r="BW182" s="295"/>
      <c r="BX182" s="1397"/>
      <c r="BY182" s="1439"/>
      <c r="BZ182" s="1439"/>
      <c r="CA182" s="1439"/>
      <c r="CB182" s="1439"/>
      <c r="CC182" s="1439"/>
      <c r="CD182" s="1439"/>
      <c r="CE182" s="1439"/>
      <c r="CF182" s="1439"/>
      <c r="CG182" s="1439"/>
      <c r="CH182" s="1439"/>
      <c r="CI182" s="1439"/>
      <c r="CJ182" s="1439"/>
      <c r="CK182" s="1439"/>
      <c r="CL182" s="1439"/>
      <c r="CM182" s="1439"/>
      <c r="CN182" s="1439"/>
      <c r="CO182" s="1439"/>
      <c r="CP182" s="1439"/>
      <c r="CQ182" s="1439"/>
      <c r="CR182" s="1439"/>
      <c r="CS182" s="1439"/>
      <c r="CT182" s="1439"/>
      <c r="CU182" s="1439"/>
      <c r="CV182" s="1439"/>
      <c r="CW182" s="1439"/>
      <c r="CX182" s="1439"/>
      <c r="CY182" s="1439"/>
      <c r="CZ182" s="1439"/>
    </row>
    <row r="183" s="369" customFormat="true" ht="15" customHeight="true" x14ac:dyDescent="0.2">
      <c r="A183" s="685"/>
      <c r="B183" s="712"/>
      <c r="C183" s="869"/>
      <c r="D183" s="870"/>
      <c r="E183" s="870"/>
      <c r="F183" s="870"/>
      <c r="G183" s="871"/>
      <c r="H183" s="872"/>
      <c r="I183" s="870"/>
      <c r="J183" s="870"/>
      <c r="K183" s="870"/>
      <c r="L183" s="873"/>
      <c r="M183" s="874"/>
      <c r="N183" s="870"/>
      <c r="O183" s="870"/>
      <c r="P183" s="870"/>
      <c r="Q183" s="871"/>
      <c r="R183" s="872"/>
      <c r="S183" s="870"/>
      <c r="T183" s="870"/>
      <c r="U183" s="870"/>
      <c r="V183" s="870"/>
      <c r="W183" s="870"/>
      <c r="X183" s="1360"/>
      <c r="Y183" s="517"/>
      <c r="Z183" s="517"/>
      <c r="AA183" s="517"/>
      <c r="AB183" s="517"/>
      <c r="AC183" s="517"/>
      <c r="AD183" s="517"/>
      <c r="AE183" s="517"/>
      <c r="AF183" s="517"/>
      <c r="AG183" s="517"/>
      <c r="AH183" s="517"/>
      <c r="AI183" s="517"/>
      <c r="AJ183" s="517"/>
      <c r="AK183" s="517"/>
      <c r="AL183" s="517"/>
      <c r="AM183" s="517"/>
      <c r="AN183" s="517"/>
      <c r="AO183" s="517"/>
      <c r="AP183" s="517"/>
      <c r="AQ183" s="517"/>
      <c r="AR183" s="517"/>
      <c r="AS183" s="517"/>
      <c r="AT183" s="517"/>
      <c r="AU183" s="517"/>
      <c r="AV183" s="517"/>
      <c r="AW183" s="517"/>
      <c r="AX183" s="517"/>
      <c r="AY183" s="517"/>
      <c r="AZ183" s="208"/>
      <c r="BA183" s="363"/>
      <c r="BB183" s="159"/>
      <c r="BC183" s="325"/>
      <c r="BD183" s="295"/>
      <c r="BE183" s="295"/>
      <c r="BF183" s="295"/>
      <c r="BG183" s="326"/>
      <c r="BH183" s="336"/>
      <c r="BI183" s="295"/>
      <c r="BJ183" s="295"/>
      <c r="BK183" s="295"/>
      <c r="BL183" s="326"/>
      <c r="BM183" s="336"/>
      <c r="BN183" s="295"/>
      <c r="BO183" s="295"/>
      <c r="BP183" s="295"/>
      <c r="BQ183" s="326"/>
      <c r="BR183" s="336"/>
      <c r="BS183" s="295"/>
      <c r="BT183" s="295"/>
      <c r="BU183" s="295"/>
      <c r="BV183" s="295"/>
      <c r="BW183" s="295"/>
      <c r="BX183" s="1397"/>
      <c r="BY183" s="1439"/>
      <c r="BZ183" s="1439"/>
      <c r="CA183" s="1439"/>
      <c r="CB183" s="1439"/>
      <c r="CC183" s="1439"/>
      <c r="CD183" s="1439"/>
      <c r="CE183" s="1439"/>
      <c r="CF183" s="1439"/>
      <c r="CG183" s="1439"/>
      <c r="CH183" s="1439"/>
      <c r="CI183" s="1439"/>
      <c r="CJ183" s="1439"/>
      <c r="CK183" s="1439"/>
      <c r="CL183" s="1439"/>
      <c r="CM183" s="1439"/>
      <c r="CN183" s="1439"/>
      <c r="CO183" s="1439"/>
      <c r="CP183" s="1439"/>
      <c r="CQ183" s="1439"/>
      <c r="CR183" s="1439"/>
      <c r="CS183" s="1439"/>
      <c r="CT183" s="1439"/>
      <c r="CU183" s="1439"/>
      <c r="CV183" s="1439"/>
      <c r="CW183" s="1439"/>
      <c r="CX183" s="1439"/>
      <c r="CY183" s="1439"/>
      <c r="CZ183" s="1439"/>
    </row>
    <row r="184" s="369" customFormat="true" ht="15" customHeight="true" x14ac:dyDescent="0.2">
      <c r="A184" s="685"/>
      <c r="B184" s="712"/>
      <c r="C184" s="869"/>
      <c r="D184" s="870"/>
      <c r="E184" s="870"/>
      <c r="F184" s="870"/>
      <c r="G184" s="871"/>
      <c r="H184" s="872"/>
      <c r="I184" s="870"/>
      <c r="J184" s="870"/>
      <c r="K184" s="870"/>
      <c r="L184" s="873"/>
      <c r="M184" s="874"/>
      <c r="N184" s="870"/>
      <c r="O184" s="870"/>
      <c r="P184" s="870"/>
      <c r="Q184" s="871"/>
      <c r="R184" s="872"/>
      <c r="S184" s="870"/>
      <c r="T184" s="870"/>
      <c r="U184" s="870"/>
      <c r="V184" s="870"/>
      <c r="W184" s="870"/>
      <c r="X184" s="1360"/>
      <c r="Y184" s="517"/>
      <c r="Z184" s="517"/>
      <c r="AA184" s="517"/>
      <c r="AB184" s="517"/>
      <c r="AC184" s="517"/>
      <c r="AD184" s="517"/>
      <c r="AE184" s="517"/>
      <c r="AF184" s="517"/>
      <c r="AG184" s="517"/>
      <c r="AH184" s="517"/>
      <c r="AI184" s="517"/>
      <c r="AJ184" s="517"/>
      <c r="AK184" s="517"/>
      <c r="AL184" s="517"/>
      <c r="AM184" s="517"/>
      <c r="AN184" s="517"/>
      <c r="AO184" s="517"/>
      <c r="AP184" s="517"/>
      <c r="AQ184" s="517"/>
      <c r="AR184" s="517"/>
      <c r="AS184" s="517"/>
      <c r="AT184" s="517"/>
      <c r="AU184" s="517"/>
      <c r="AV184" s="517"/>
      <c r="AW184" s="517"/>
      <c r="AX184" s="517"/>
      <c r="AY184" s="517"/>
      <c r="AZ184" s="208"/>
      <c r="BA184" s="363"/>
      <c r="BB184" s="159"/>
      <c r="BC184" s="325"/>
      <c r="BD184" s="295"/>
      <c r="BE184" s="295"/>
      <c r="BF184" s="295"/>
      <c r="BG184" s="326"/>
      <c r="BH184" s="336"/>
      <c r="BI184" s="295"/>
      <c r="BJ184" s="295"/>
      <c r="BK184" s="295"/>
      <c r="BL184" s="326"/>
      <c r="BM184" s="336"/>
      <c r="BN184" s="295"/>
      <c r="BO184" s="295"/>
      <c r="BP184" s="295"/>
      <c r="BQ184" s="326"/>
      <c r="BR184" s="336"/>
      <c r="BS184" s="295"/>
      <c r="BT184" s="295"/>
      <c r="BU184" s="295"/>
      <c r="BV184" s="295"/>
      <c r="BW184" s="295"/>
      <c r="BX184" s="1397"/>
      <c r="BY184" s="1439"/>
      <c r="BZ184" s="1439"/>
      <c r="CA184" s="1439"/>
      <c r="CB184" s="1439"/>
      <c r="CC184" s="1439"/>
      <c r="CD184" s="1439"/>
      <c r="CE184" s="1439"/>
      <c r="CF184" s="1439"/>
      <c r="CG184" s="1439"/>
      <c r="CH184" s="1439"/>
      <c r="CI184" s="1439"/>
      <c r="CJ184" s="1439"/>
      <c r="CK184" s="1439"/>
      <c r="CL184" s="1439"/>
      <c r="CM184" s="1439"/>
      <c r="CN184" s="1439"/>
      <c r="CO184" s="1439"/>
      <c r="CP184" s="1439"/>
      <c r="CQ184" s="1439"/>
      <c r="CR184" s="1439"/>
      <c r="CS184" s="1439"/>
      <c r="CT184" s="1439"/>
      <c r="CU184" s="1439"/>
      <c r="CV184" s="1439"/>
      <c r="CW184" s="1439"/>
      <c r="CX184" s="1439"/>
      <c r="CY184" s="1439"/>
      <c r="CZ184" s="1439"/>
    </row>
    <row r="185" s="369" customFormat="true" ht="15" customHeight="true" x14ac:dyDescent="0.2">
      <c r="A185" s="685"/>
      <c r="B185" s="712"/>
      <c r="C185" s="869"/>
      <c r="D185" s="870"/>
      <c r="E185" s="870"/>
      <c r="F185" s="870"/>
      <c r="G185" s="871"/>
      <c r="H185" s="872"/>
      <c r="I185" s="870"/>
      <c r="J185" s="870"/>
      <c r="K185" s="870"/>
      <c r="L185" s="873"/>
      <c r="M185" s="874"/>
      <c r="N185" s="870"/>
      <c r="O185" s="870"/>
      <c r="P185" s="870"/>
      <c r="Q185" s="871"/>
      <c r="R185" s="872"/>
      <c r="S185" s="870"/>
      <c r="T185" s="870"/>
      <c r="U185" s="870"/>
      <c r="V185" s="870"/>
      <c r="W185" s="870"/>
      <c r="X185" s="1360"/>
      <c r="Y185" s="517"/>
      <c r="Z185" s="517"/>
      <c r="AA185" s="517"/>
      <c r="AB185" s="517"/>
      <c r="AC185" s="517"/>
      <c r="AD185" s="517"/>
      <c r="AE185" s="517"/>
      <c r="AF185" s="517"/>
      <c r="AG185" s="517"/>
      <c r="AH185" s="517"/>
      <c r="AI185" s="517"/>
      <c r="AJ185" s="517"/>
      <c r="AK185" s="517"/>
      <c r="AL185" s="517"/>
      <c r="AM185" s="517"/>
      <c r="AN185" s="517"/>
      <c r="AO185" s="517"/>
      <c r="AP185" s="517"/>
      <c r="AQ185" s="517"/>
      <c r="AR185" s="517"/>
      <c r="AS185" s="517"/>
      <c r="AT185" s="517"/>
      <c r="AU185" s="517"/>
      <c r="AV185" s="517"/>
      <c r="AW185" s="517"/>
      <c r="AX185" s="517"/>
      <c r="AY185" s="517"/>
      <c r="AZ185" s="208"/>
      <c r="BA185" s="363"/>
      <c r="BB185" s="159"/>
      <c r="BC185" s="325"/>
      <c r="BD185" s="295"/>
      <c r="BE185" s="295"/>
      <c r="BF185" s="295"/>
      <c r="BG185" s="326"/>
      <c r="BH185" s="336"/>
      <c r="BI185" s="295"/>
      <c r="BJ185" s="295"/>
      <c r="BK185" s="295"/>
      <c r="BL185" s="326"/>
      <c r="BM185" s="336"/>
      <c r="BN185" s="295"/>
      <c r="BO185" s="295"/>
      <c r="BP185" s="295"/>
      <c r="BQ185" s="326"/>
      <c r="BR185" s="336"/>
      <c r="BS185" s="295"/>
      <c r="BT185" s="295"/>
      <c r="BU185" s="295"/>
      <c r="BV185" s="295"/>
      <c r="BW185" s="295"/>
      <c r="BX185" s="1397"/>
      <c r="BY185" s="1439"/>
      <c r="BZ185" s="1439"/>
      <c r="CA185" s="1439"/>
      <c r="CB185" s="1439"/>
      <c r="CC185" s="1439"/>
      <c r="CD185" s="1439"/>
      <c r="CE185" s="1439"/>
      <c r="CF185" s="1439"/>
      <c r="CG185" s="1439"/>
      <c r="CH185" s="1439"/>
      <c r="CI185" s="1439"/>
      <c r="CJ185" s="1439"/>
      <c r="CK185" s="1439"/>
      <c r="CL185" s="1439"/>
      <c r="CM185" s="1439"/>
      <c r="CN185" s="1439"/>
      <c r="CO185" s="1439"/>
      <c r="CP185" s="1439"/>
      <c r="CQ185" s="1439"/>
      <c r="CR185" s="1439"/>
      <c r="CS185" s="1439"/>
      <c r="CT185" s="1439"/>
      <c r="CU185" s="1439"/>
      <c r="CV185" s="1439"/>
      <c r="CW185" s="1439"/>
      <c r="CX185" s="1439"/>
      <c r="CY185" s="1439"/>
      <c r="CZ185" s="1439"/>
    </row>
    <row r="186" s="369" customFormat="true" ht="15" customHeight="true" x14ac:dyDescent="0.2">
      <c r="A186" s="685"/>
      <c r="B186" s="712"/>
      <c r="C186" s="869"/>
      <c r="D186" s="870"/>
      <c r="E186" s="870"/>
      <c r="F186" s="870"/>
      <c r="G186" s="871"/>
      <c r="H186" s="872"/>
      <c r="I186" s="870"/>
      <c r="J186" s="870"/>
      <c r="K186" s="870"/>
      <c r="L186" s="873"/>
      <c r="M186" s="874"/>
      <c r="N186" s="870"/>
      <c r="O186" s="870"/>
      <c r="P186" s="870"/>
      <c r="Q186" s="871"/>
      <c r="R186" s="872"/>
      <c r="S186" s="870"/>
      <c r="T186" s="870"/>
      <c r="U186" s="870"/>
      <c r="V186" s="870"/>
      <c r="W186" s="870"/>
      <c r="X186" s="1360"/>
      <c r="Y186" s="517"/>
      <c r="Z186" s="517"/>
      <c r="AA186" s="517"/>
      <c r="AB186" s="517"/>
      <c r="AC186" s="517"/>
      <c r="AD186" s="517"/>
      <c r="AE186" s="517"/>
      <c r="AF186" s="517"/>
      <c r="AG186" s="517"/>
      <c r="AH186" s="517"/>
      <c r="AI186" s="517"/>
      <c r="AJ186" s="517"/>
      <c r="AK186" s="517"/>
      <c r="AL186" s="517"/>
      <c r="AM186" s="517"/>
      <c r="AN186" s="517"/>
      <c r="AO186" s="517"/>
      <c r="AP186" s="517"/>
      <c r="AQ186" s="517"/>
      <c r="AR186" s="517"/>
      <c r="AS186" s="517"/>
      <c r="AT186" s="517"/>
      <c r="AU186" s="517"/>
      <c r="AV186" s="517"/>
      <c r="AW186" s="517"/>
      <c r="AX186" s="517"/>
      <c r="AY186" s="517"/>
      <c r="AZ186" s="208"/>
      <c r="BA186" s="363"/>
      <c r="BB186" s="159"/>
      <c r="BC186" s="325"/>
      <c r="BD186" s="295"/>
      <c r="BE186" s="295"/>
      <c r="BF186" s="295"/>
      <c r="BG186" s="326"/>
      <c r="BH186" s="336"/>
      <c r="BI186" s="295"/>
      <c r="BJ186" s="295"/>
      <c r="BK186" s="295"/>
      <c r="BL186" s="326"/>
      <c r="BM186" s="336"/>
      <c r="BN186" s="295"/>
      <c r="BO186" s="295"/>
      <c r="BP186" s="295"/>
      <c r="BQ186" s="326"/>
      <c r="BR186" s="336"/>
      <c r="BS186" s="295"/>
      <c r="BT186" s="295"/>
      <c r="BU186" s="295"/>
      <c r="BV186" s="295"/>
      <c r="BW186" s="295"/>
      <c r="BX186" s="1397"/>
      <c r="BY186" s="1439"/>
      <c r="BZ186" s="1439"/>
      <c r="CA186" s="1439"/>
      <c r="CB186" s="1439"/>
      <c r="CC186" s="1439"/>
      <c r="CD186" s="1439"/>
      <c r="CE186" s="1439"/>
      <c r="CF186" s="1439"/>
      <c r="CG186" s="1439"/>
      <c r="CH186" s="1439"/>
      <c r="CI186" s="1439"/>
      <c r="CJ186" s="1439"/>
      <c r="CK186" s="1439"/>
      <c r="CL186" s="1439"/>
      <c r="CM186" s="1439"/>
      <c r="CN186" s="1439"/>
      <c r="CO186" s="1439"/>
      <c r="CP186" s="1439"/>
      <c r="CQ186" s="1439"/>
      <c r="CR186" s="1439"/>
      <c r="CS186" s="1439"/>
      <c r="CT186" s="1439"/>
      <c r="CU186" s="1439"/>
      <c r="CV186" s="1439"/>
      <c r="CW186" s="1439"/>
      <c r="CX186" s="1439"/>
      <c r="CY186" s="1439"/>
      <c r="CZ186" s="1439"/>
    </row>
    <row r="187" s="369" customFormat="true" ht="15" customHeight="true" x14ac:dyDescent="0.2">
      <c r="A187" s="685"/>
      <c r="B187" s="712"/>
      <c r="C187" s="869"/>
      <c r="D187" s="870"/>
      <c r="E187" s="870"/>
      <c r="F187" s="870"/>
      <c r="G187" s="871"/>
      <c r="H187" s="872"/>
      <c r="I187" s="870"/>
      <c r="J187" s="870"/>
      <c r="K187" s="870"/>
      <c r="L187" s="873"/>
      <c r="M187" s="874"/>
      <c r="N187" s="870"/>
      <c r="O187" s="870"/>
      <c r="P187" s="870"/>
      <c r="Q187" s="871"/>
      <c r="R187" s="872"/>
      <c r="S187" s="870"/>
      <c r="T187" s="870"/>
      <c r="U187" s="870"/>
      <c r="V187" s="870"/>
      <c r="W187" s="870"/>
      <c r="X187" s="1360"/>
      <c r="Y187" s="517"/>
      <c r="Z187" s="517"/>
      <c r="AA187" s="517"/>
      <c r="AB187" s="517"/>
      <c r="AC187" s="517"/>
      <c r="AD187" s="517"/>
      <c r="AE187" s="517"/>
      <c r="AF187" s="517"/>
      <c r="AG187" s="517"/>
      <c r="AH187" s="517"/>
      <c r="AI187" s="517"/>
      <c r="AJ187" s="517"/>
      <c r="AK187" s="517"/>
      <c r="AL187" s="517"/>
      <c r="AM187" s="517"/>
      <c r="AN187" s="517"/>
      <c r="AO187" s="517"/>
      <c r="AP187" s="517"/>
      <c r="AQ187" s="517"/>
      <c r="AR187" s="517"/>
      <c r="AS187" s="517"/>
      <c r="AT187" s="517"/>
      <c r="AU187" s="517"/>
      <c r="AV187" s="517"/>
      <c r="AW187" s="517"/>
      <c r="AX187" s="517"/>
      <c r="AY187" s="517"/>
      <c r="AZ187" s="208"/>
      <c r="BA187" s="363"/>
      <c r="BB187" s="159"/>
      <c r="BC187" s="325"/>
      <c r="BD187" s="295"/>
      <c r="BE187" s="295"/>
      <c r="BF187" s="295"/>
      <c r="BG187" s="326"/>
      <c r="BH187" s="336"/>
      <c r="BI187" s="295"/>
      <c r="BJ187" s="295"/>
      <c r="BK187" s="295"/>
      <c r="BL187" s="326"/>
      <c r="BM187" s="336"/>
      <c r="BN187" s="295"/>
      <c r="BO187" s="295"/>
      <c r="BP187" s="295"/>
      <c r="BQ187" s="326"/>
      <c r="BR187" s="336"/>
      <c r="BS187" s="295"/>
      <c r="BT187" s="295"/>
      <c r="BU187" s="295"/>
      <c r="BV187" s="295"/>
      <c r="BW187" s="295"/>
      <c r="BX187" s="1397"/>
      <c r="BY187" s="1439"/>
      <c r="BZ187" s="1439"/>
      <c r="CA187" s="1439"/>
      <c r="CB187" s="1439"/>
      <c r="CC187" s="1439"/>
      <c r="CD187" s="1439"/>
      <c r="CE187" s="1439"/>
      <c r="CF187" s="1439"/>
      <c r="CG187" s="1439"/>
      <c r="CH187" s="1439"/>
      <c r="CI187" s="1439"/>
      <c r="CJ187" s="1439"/>
      <c r="CK187" s="1439"/>
      <c r="CL187" s="1439"/>
      <c r="CM187" s="1439"/>
      <c r="CN187" s="1439"/>
      <c r="CO187" s="1439"/>
      <c r="CP187" s="1439"/>
      <c r="CQ187" s="1439"/>
      <c r="CR187" s="1439"/>
      <c r="CS187" s="1439"/>
      <c r="CT187" s="1439"/>
      <c r="CU187" s="1439"/>
      <c r="CV187" s="1439"/>
      <c r="CW187" s="1439"/>
      <c r="CX187" s="1439"/>
      <c r="CY187" s="1439"/>
      <c r="CZ187" s="1439"/>
    </row>
    <row r="188" s="369" customFormat="true" ht="15" customHeight="true" x14ac:dyDescent="0.2">
      <c r="A188" s="685"/>
      <c r="B188" s="712"/>
      <c r="C188" s="869"/>
      <c r="D188" s="870"/>
      <c r="E188" s="870"/>
      <c r="F188" s="870"/>
      <c r="G188" s="871"/>
      <c r="H188" s="872"/>
      <c r="I188" s="870"/>
      <c r="J188" s="870"/>
      <c r="K188" s="870"/>
      <c r="L188" s="873"/>
      <c r="M188" s="874"/>
      <c r="N188" s="870"/>
      <c r="O188" s="870"/>
      <c r="P188" s="870"/>
      <c r="Q188" s="871"/>
      <c r="R188" s="872"/>
      <c r="S188" s="870"/>
      <c r="T188" s="870"/>
      <c r="U188" s="870"/>
      <c r="V188" s="870"/>
      <c r="W188" s="870"/>
      <c r="X188" s="1360"/>
      <c r="Y188" s="517"/>
      <c r="Z188" s="517"/>
      <c r="AA188" s="517"/>
      <c r="AB188" s="517"/>
      <c r="AC188" s="517"/>
      <c r="AD188" s="517"/>
      <c r="AE188" s="517"/>
      <c r="AF188" s="517"/>
      <c r="AG188" s="517"/>
      <c r="AH188" s="517"/>
      <c r="AI188" s="517"/>
      <c r="AJ188" s="517"/>
      <c r="AK188" s="517"/>
      <c r="AL188" s="517"/>
      <c r="AM188" s="517"/>
      <c r="AN188" s="517"/>
      <c r="AO188" s="517"/>
      <c r="AP188" s="517"/>
      <c r="AQ188" s="517"/>
      <c r="AR188" s="517"/>
      <c r="AS188" s="517"/>
      <c r="AT188" s="517"/>
      <c r="AU188" s="517"/>
      <c r="AV188" s="517"/>
      <c r="AW188" s="517"/>
      <c r="AX188" s="517"/>
      <c r="AY188" s="517"/>
      <c r="AZ188" s="208"/>
      <c r="BA188" s="363"/>
      <c r="BB188" s="159"/>
      <c r="BC188" s="325"/>
      <c r="BD188" s="295"/>
      <c r="BE188" s="295"/>
      <c r="BF188" s="295"/>
      <c r="BG188" s="326"/>
      <c r="BH188" s="336"/>
      <c r="BI188" s="295"/>
      <c r="BJ188" s="295"/>
      <c r="BK188" s="295"/>
      <c r="BL188" s="326"/>
      <c r="BM188" s="336"/>
      <c r="BN188" s="295"/>
      <c r="BO188" s="295"/>
      <c r="BP188" s="295"/>
      <c r="BQ188" s="326"/>
      <c r="BR188" s="336"/>
      <c r="BS188" s="295"/>
      <c r="BT188" s="295"/>
      <c r="BU188" s="295"/>
      <c r="BV188" s="295"/>
      <c r="BW188" s="295"/>
      <c r="BX188" s="1397"/>
      <c r="BY188" s="1439"/>
      <c r="BZ188" s="1439"/>
      <c r="CA188" s="1439"/>
      <c r="CB188" s="1439"/>
      <c r="CC188" s="1439"/>
      <c r="CD188" s="1439"/>
      <c r="CE188" s="1439"/>
      <c r="CF188" s="1439"/>
      <c r="CG188" s="1439"/>
      <c r="CH188" s="1439"/>
      <c r="CI188" s="1439"/>
      <c r="CJ188" s="1439"/>
      <c r="CK188" s="1439"/>
      <c r="CL188" s="1439"/>
      <c r="CM188" s="1439"/>
      <c r="CN188" s="1439"/>
      <c r="CO188" s="1439"/>
      <c r="CP188" s="1439"/>
      <c r="CQ188" s="1439"/>
      <c r="CR188" s="1439"/>
      <c r="CS188" s="1439"/>
      <c r="CT188" s="1439"/>
      <c r="CU188" s="1439"/>
      <c r="CV188" s="1439"/>
      <c r="CW188" s="1439"/>
      <c r="CX188" s="1439"/>
      <c r="CY188" s="1439"/>
      <c r="CZ188" s="1439"/>
    </row>
    <row r="189" s="369" customFormat="true" ht="15" customHeight="true" x14ac:dyDescent="0.2">
      <c r="A189" s="685"/>
      <c r="B189" s="712"/>
      <c r="C189" s="869"/>
      <c r="D189" s="870"/>
      <c r="E189" s="870"/>
      <c r="F189" s="870"/>
      <c r="G189" s="871"/>
      <c r="H189" s="872"/>
      <c r="I189" s="870"/>
      <c r="J189" s="870"/>
      <c r="K189" s="870"/>
      <c r="L189" s="873"/>
      <c r="M189" s="874"/>
      <c r="N189" s="870"/>
      <c r="O189" s="870"/>
      <c r="P189" s="870"/>
      <c r="Q189" s="871"/>
      <c r="R189" s="872"/>
      <c r="S189" s="870"/>
      <c r="T189" s="870"/>
      <c r="U189" s="870"/>
      <c r="V189" s="870"/>
      <c r="W189" s="870"/>
      <c r="X189" s="1360"/>
      <c r="Y189" s="517"/>
      <c r="Z189" s="517"/>
      <c r="AA189" s="517"/>
      <c r="AB189" s="517"/>
      <c r="AC189" s="517"/>
      <c r="AD189" s="517"/>
      <c r="AE189" s="517"/>
      <c r="AF189" s="517"/>
      <c r="AG189" s="517"/>
      <c r="AH189" s="517"/>
      <c r="AI189" s="517"/>
      <c r="AJ189" s="517"/>
      <c r="AK189" s="517"/>
      <c r="AL189" s="517"/>
      <c r="AM189" s="517"/>
      <c r="AN189" s="517"/>
      <c r="AO189" s="517"/>
      <c r="AP189" s="517"/>
      <c r="AQ189" s="517"/>
      <c r="AR189" s="517"/>
      <c r="AS189" s="517"/>
      <c r="AT189" s="517"/>
      <c r="AU189" s="517"/>
      <c r="AV189" s="517"/>
      <c r="AW189" s="517"/>
      <c r="AX189" s="517"/>
      <c r="AY189" s="517"/>
      <c r="AZ189" s="208"/>
      <c r="BA189" s="363"/>
      <c r="BB189" s="159"/>
      <c r="BC189" s="325"/>
      <c r="BD189" s="295"/>
      <c r="BE189" s="295"/>
      <c r="BF189" s="295"/>
      <c r="BG189" s="326"/>
      <c r="BH189" s="336"/>
      <c r="BI189" s="295"/>
      <c r="BJ189" s="295"/>
      <c r="BK189" s="295"/>
      <c r="BL189" s="326"/>
      <c r="BM189" s="336"/>
      <c r="BN189" s="295"/>
      <c r="BO189" s="295"/>
      <c r="BP189" s="295"/>
      <c r="BQ189" s="326"/>
      <c r="BR189" s="336"/>
      <c r="BS189" s="295"/>
      <c r="BT189" s="295"/>
      <c r="BU189" s="295"/>
      <c r="BV189" s="295"/>
      <c r="BW189" s="295"/>
      <c r="BX189" s="1397"/>
      <c r="BY189" s="1439"/>
      <c r="BZ189" s="1439"/>
      <c r="CA189" s="1439"/>
      <c r="CB189" s="1439"/>
      <c r="CC189" s="1439"/>
      <c r="CD189" s="1439"/>
      <c r="CE189" s="1439"/>
      <c r="CF189" s="1439"/>
      <c r="CG189" s="1439"/>
      <c r="CH189" s="1439"/>
      <c r="CI189" s="1439"/>
      <c r="CJ189" s="1439"/>
      <c r="CK189" s="1439"/>
      <c r="CL189" s="1439"/>
      <c r="CM189" s="1439"/>
      <c r="CN189" s="1439"/>
      <c r="CO189" s="1439"/>
      <c r="CP189" s="1439"/>
      <c r="CQ189" s="1439"/>
      <c r="CR189" s="1439"/>
      <c r="CS189" s="1439"/>
      <c r="CT189" s="1439"/>
      <c r="CU189" s="1439"/>
      <c r="CV189" s="1439"/>
      <c r="CW189" s="1439"/>
      <c r="CX189" s="1439"/>
      <c r="CY189" s="1439"/>
      <c r="CZ189" s="1439"/>
    </row>
    <row r="190" s="369" customFormat="true" ht="15" customHeight="true" x14ac:dyDescent="0.2">
      <c r="A190" s="685"/>
      <c r="B190" s="712"/>
      <c r="C190" s="869"/>
      <c r="D190" s="870"/>
      <c r="E190" s="870"/>
      <c r="F190" s="870"/>
      <c r="G190" s="871"/>
      <c r="H190" s="872"/>
      <c r="I190" s="870"/>
      <c r="J190" s="870"/>
      <c r="K190" s="870"/>
      <c r="L190" s="873"/>
      <c r="M190" s="874"/>
      <c r="N190" s="870"/>
      <c r="O190" s="870"/>
      <c r="P190" s="870"/>
      <c r="Q190" s="871"/>
      <c r="R190" s="872"/>
      <c r="S190" s="870"/>
      <c r="T190" s="870"/>
      <c r="U190" s="870"/>
      <c r="V190" s="870"/>
      <c r="W190" s="870"/>
      <c r="X190" s="1360"/>
      <c r="Y190" s="517"/>
      <c r="Z190" s="517"/>
      <c r="AA190" s="517"/>
      <c r="AB190" s="517"/>
      <c r="AC190" s="517"/>
      <c r="AD190" s="517"/>
      <c r="AE190" s="517"/>
      <c r="AF190" s="517"/>
      <c r="AG190" s="517"/>
      <c r="AH190" s="517"/>
      <c r="AI190" s="517"/>
      <c r="AJ190" s="517"/>
      <c r="AK190" s="517"/>
      <c r="AL190" s="517"/>
      <c r="AM190" s="517"/>
      <c r="AN190" s="517"/>
      <c r="AO190" s="517"/>
      <c r="AP190" s="517"/>
      <c r="AQ190" s="517"/>
      <c r="AR190" s="517"/>
      <c r="AS190" s="517"/>
      <c r="AT190" s="517"/>
      <c r="AU190" s="517"/>
      <c r="AV190" s="517"/>
      <c r="AW190" s="517"/>
      <c r="AX190" s="517"/>
      <c r="AY190" s="517"/>
      <c r="AZ190" s="208"/>
      <c r="BA190" s="363"/>
      <c r="BB190" s="159"/>
      <c r="BC190" s="325"/>
      <c r="BD190" s="295"/>
      <c r="BE190" s="295"/>
      <c r="BF190" s="295"/>
      <c r="BG190" s="326"/>
      <c r="BH190" s="336"/>
      <c r="BI190" s="295"/>
      <c r="BJ190" s="295"/>
      <c r="BK190" s="295"/>
      <c r="BL190" s="326"/>
      <c r="BM190" s="336"/>
      <c r="BN190" s="295"/>
      <c r="BO190" s="295"/>
      <c r="BP190" s="295"/>
      <c r="BQ190" s="326"/>
      <c r="BR190" s="336"/>
      <c r="BS190" s="295"/>
      <c r="BT190" s="295"/>
      <c r="BU190" s="295"/>
      <c r="BV190" s="295"/>
      <c r="BW190" s="295"/>
      <c r="BX190" s="1397"/>
      <c r="BY190" s="1439"/>
      <c r="BZ190" s="1439"/>
      <c r="CA190" s="1439"/>
      <c r="CB190" s="1439"/>
      <c r="CC190" s="1439"/>
      <c r="CD190" s="1439"/>
      <c r="CE190" s="1439"/>
      <c r="CF190" s="1439"/>
      <c r="CG190" s="1439"/>
      <c r="CH190" s="1439"/>
      <c r="CI190" s="1439"/>
      <c r="CJ190" s="1439"/>
      <c r="CK190" s="1439"/>
      <c r="CL190" s="1439"/>
      <c r="CM190" s="1439"/>
      <c r="CN190" s="1439"/>
      <c r="CO190" s="1439"/>
      <c r="CP190" s="1439"/>
      <c r="CQ190" s="1439"/>
      <c r="CR190" s="1439"/>
      <c r="CS190" s="1439"/>
      <c r="CT190" s="1439"/>
      <c r="CU190" s="1439"/>
      <c r="CV190" s="1439"/>
      <c r="CW190" s="1439"/>
      <c r="CX190" s="1439"/>
      <c r="CY190" s="1439"/>
      <c r="CZ190" s="1439"/>
    </row>
    <row r="191" s="369" customFormat="true" ht="15" customHeight="true" x14ac:dyDescent="0.2">
      <c r="A191" s="685"/>
      <c r="B191" s="712"/>
      <c r="C191" s="869"/>
      <c r="D191" s="870"/>
      <c r="E191" s="870"/>
      <c r="F191" s="870"/>
      <c r="G191" s="871"/>
      <c r="H191" s="872"/>
      <c r="I191" s="870"/>
      <c r="J191" s="870"/>
      <c r="K191" s="870"/>
      <c r="L191" s="873"/>
      <c r="M191" s="874"/>
      <c r="N191" s="870"/>
      <c r="O191" s="870"/>
      <c r="P191" s="870"/>
      <c r="Q191" s="871"/>
      <c r="R191" s="872"/>
      <c r="S191" s="870"/>
      <c r="T191" s="870"/>
      <c r="U191" s="870"/>
      <c r="V191" s="870"/>
      <c r="W191" s="870"/>
      <c r="X191" s="1360"/>
      <c r="Y191" s="517"/>
      <c r="Z191" s="517"/>
      <c r="AA191" s="517"/>
      <c r="AB191" s="517"/>
      <c r="AC191" s="517"/>
      <c r="AD191" s="517"/>
      <c r="AE191" s="517"/>
      <c r="AF191" s="517"/>
      <c r="AG191" s="517"/>
      <c r="AH191" s="517"/>
      <c r="AI191" s="517"/>
      <c r="AJ191" s="517"/>
      <c r="AK191" s="517"/>
      <c r="AL191" s="517"/>
      <c r="AM191" s="517"/>
      <c r="AN191" s="517"/>
      <c r="AO191" s="517"/>
      <c r="AP191" s="517"/>
      <c r="AQ191" s="517"/>
      <c r="AR191" s="517"/>
      <c r="AS191" s="517"/>
      <c r="AT191" s="517"/>
      <c r="AU191" s="517"/>
      <c r="AV191" s="517"/>
      <c r="AW191" s="517"/>
      <c r="AX191" s="517"/>
      <c r="AY191" s="517"/>
      <c r="AZ191" s="208"/>
      <c r="BA191" s="363"/>
      <c r="BB191" s="159"/>
      <c r="BC191" s="325"/>
      <c r="BD191" s="295"/>
      <c r="BE191" s="295"/>
      <c r="BF191" s="295"/>
      <c r="BG191" s="326"/>
      <c r="BH191" s="336"/>
      <c r="BI191" s="295"/>
      <c r="BJ191" s="295"/>
      <c r="BK191" s="295"/>
      <c r="BL191" s="326"/>
      <c r="BM191" s="336"/>
      <c r="BN191" s="295"/>
      <c r="BO191" s="295"/>
      <c r="BP191" s="295"/>
      <c r="BQ191" s="326"/>
      <c r="BR191" s="336"/>
      <c r="BS191" s="295"/>
      <c r="BT191" s="295"/>
      <c r="BU191" s="295"/>
      <c r="BV191" s="295"/>
      <c r="BW191" s="295"/>
      <c r="BX191" s="1397"/>
      <c r="BY191" s="1439"/>
      <c r="BZ191" s="1439"/>
      <c r="CA191" s="1439"/>
      <c r="CB191" s="1439"/>
      <c r="CC191" s="1439"/>
      <c r="CD191" s="1439"/>
      <c r="CE191" s="1439"/>
      <c r="CF191" s="1439"/>
      <c r="CG191" s="1439"/>
      <c r="CH191" s="1439"/>
      <c r="CI191" s="1439"/>
      <c r="CJ191" s="1439"/>
      <c r="CK191" s="1439"/>
      <c r="CL191" s="1439"/>
      <c r="CM191" s="1439"/>
      <c r="CN191" s="1439"/>
      <c r="CO191" s="1439"/>
      <c r="CP191" s="1439"/>
      <c r="CQ191" s="1439"/>
      <c r="CR191" s="1439"/>
      <c r="CS191" s="1439"/>
      <c r="CT191" s="1439"/>
      <c r="CU191" s="1439"/>
      <c r="CV191" s="1439"/>
      <c r="CW191" s="1439"/>
      <c r="CX191" s="1439"/>
      <c r="CY191" s="1439"/>
      <c r="CZ191" s="1439"/>
    </row>
    <row r="192" s="369" customFormat="true" ht="15" customHeight="true" x14ac:dyDescent="0.2">
      <c r="A192" s="685"/>
      <c r="B192" s="712"/>
      <c r="C192" s="869"/>
      <c r="D192" s="870"/>
      <c r="E192" s="870"/>
      <c r="F192" s="870"/>
      <c r="G192" s="871"/>
      <c r="H192" s="872"/>
      <c r="I192" s="870"/>
      <c r="J192" s="870"/>
      <c r="K192" s="870"/>
      <c r="L192" s="873"/>
      <c r="M192" s="874"/>
      <c r="N192" s="870"/>
      <c r="O192" s="870"/>
      <c r="P192" s="870"/>
      <c r="Q192" s="871"/>
      <c r="R192" s="872"/>
      <c r="S192" s="870"/>
      <c r="T192" s="870"/>
      <c r="U192" s="870"/>
      <c r="V192" s="870"/>
      <c r="W192" s="870"/>
      <c r="X192" s="1360"/>
      <c r="Y192" s="517"/>
      <c r="Z192" s="517"/>
      <c r="AA192" s="517"/>
      <c r="AB192" s="517"/>
      <c r="AC192" s="517"/>
      <c r="AD192" s="517"/>
      <c r="AE192" s="517"/>
      <c r="AF192" s="517"/>
      <c r="AG192" s="517"/>
      <c r="AH192" s="517"/>
      <c r="AI192" s="517"/>
      <c r="AJ192" s="517"/>
      <c r="AK192" s="517"/>
      <c r="AL192" s="517"/>
      <c r="AM192" s="517"/>
      <c r="AN192" s="517"/>
      <c r="AO192" s="517"/>
      <c r="AP192" s="517"/>
      <c r="AQ192" s="517"/>
      <c r="AR192" s="517"/>
      <c r="AS192" s="517"/>
      <c r="AT192" s="517"/>
      <c r="AU192" s="517"/>
      <c r="AV192" s="517"/>
      <c r="AW192" s="517"/>
      <c r="AX192" s="517"/>
      <c r="AY192" s="517"/>
      <c r="AZ192" s="208"/>
      <c r="BA192" s="363"/>
      <c r="BB192" s="159"/>
      <c r="BC192" s="325"/>
      <c r="BD192" s="295"/>
      <c r="BE192" s="295"/>
      <c r="BF192" s="295"/>
      <c r="BG192" s="326"/>
      <c r="BH192" s="336"/>
      <c r="BI192" s="295"/>
      <c r="BJ192" s="295"/>
      <c r="BK192" s="295"/>
      <c r="BL192" s="326"/>
      <c r="BM192" s="336"/>
      <c r="BN192" s="295"/>
      <c r="BO192" s="295"/>
      <c r="BP192" s="295"/>
      <c r="BQ192" s="326"/>
      <c r="BR192" s="336"/>
      <c r="BS192" s="295"/>
      <c r="BT192" s="295"/>
      <c r="BU192" s="295"/>
      <c r="BV192" s="295"/>
      <c r="BW192" s="295"/>
      <c r="BX192" s="1397"/>
      <c r="BY192" s="1439"/>
      <c r="BZ192" s="1439"/>
      <c r="CA192" s="1439"/>
      <c r="CB192" s="1439"/>
      <c r="CC192" s="1439"/>
      <c r="CD192" s="1439"/>
      <c r="CE192" s="1439"/>
      <c r="CF192" s="1439"/>
      <c r="CG192" s="1439"/>
      <c r="CH192" s="1439"/>
      <c r="CI192" s="1439"/>
      <c r="CJ192" s="1439"/>
      <c r="CK192" s="1439"/>
      <c r="CL192" s="1439"/>
      <c r="CM192" s="1439"/>
      <c r="CN192" s="1439"/>
      <c r="CO192" s="1439"/>
      <c r="CP192" s="1439"/>
      <c r="CQ192" s="1439"/>
      <c r="CR192" s="1439"/>
      <c r="CS192" s="1439"/>
      <c r="CT192" s="1439"/>
      <c r="CU192" s="1439"/>
      <c r="CV192" s="1439"/>
      <c r="CW192" s="1439"/>
      <c r="CX192" s="1439"/>
      <c r="CY192" s="1439"/>
      <c r="CZ192" s="1439"/>
    </row>
    <row r="193" s="369" customFormat="true" ht="15" customHeight="true" x14ac:dyDescent="0.2">
      <c r="A193" s="691"/>
      <c r="B193" s="713"/>
      <c r="C193" s="875"/>
      <c r="D193" s="876"/>
      <c r="E193" s="876"/>
      <c r="F193" s="876"/>
      <c r="G193" s="877"/>
      <c r="H193" s="878"/>
      <c r="I193" s="876"/>
      <c r="J193" s="876"/>
      <c r="K193" s="876"/>
      <c r="L193" s="879"/>
      <c r="M193" s="880"/>
      <c r="N193" s="876"/>
      <c r="O193" s="876"/>
      <c r="P193" s="876"/>
      <c r="Q193" s="877"/>
      <c r="R193" s="878"/>
      <c r="S193" s="876"/>
      <c r="T193" s="876"/>
      <c r="U193" s="876"/>
      <c r="V193" s="876"/>
      <c r="W193" s="876"/>
      <c r="X193" s="1361"/>
      <c r="Y193" s="517"/>
      <c r="Z193" s="517"/>
      <c r="AA193" s="517"/>
      <c r="AB193" s="517"/>
      <c r="AC193" s="517"/>
      <c r="AD193" s="517"/>
      <c r="AE193" s="517"/>
      <c r="AF193" s="517"/>
      <c r="AG193" s="517"/>
      <c r="AH193" s="517"/>
      <c r="AI193" s="517"/>
      <c r="AJ193" s="517"/>
      <c r="AK193" s="517"/>
      <c r="AL193" s="517"/>
      <c r="AM193" s="517"/>
      <c r="AN193" s="517"/>
      <c r="AO193" s="517"/>
      <c r="AP193" s="517"/>
      <c r="AQ193" s="517"/>
      <c r="AR193" s="517"/>
      <c r="AS193" s="517"/>
      <c r="AT193" s="517"/>
      <c r="AU193" s="517"/>
      <c r="AV193" s="517"/>
      <c r="AW193" s="517"/>
      <c r="AX193" s="517"/>
      <c r="AY193" s="517"/>
      <c r="AZ193" s="208"/>
      <c r="BA193" s="363"/>
      <c r="BB193" s="159"/>
      <c r="BC193" s="325"/>
      <c r="BD193" s="295"/>
      <c r="BE193" s="295"/>
      <c r="BF193" s="295"/>
      <c r="BG193" s="326"/>
      <c r="BH193" s="336"/>
      <c r="BI193" s="295"/>
      <c r="BJ193" s="295"/>
      <c r="BK193" s="295"/>
      <c r="BL193" s="326"/>
      <c r="BM193" s="336"/>
      <c r="BN193" s="295"/>
      <c r="BO193" s="295"/>
      <c r="BP193" s="295"/>
      <c r="BQ193" s="326"/>
      <c r="BR193" s="336"/>
      <c r="BS193" s="295"/>
      <c r="BT193" s="295"/>
      <c r="BU193" s="295"/>
      <c r="BV193" s="295"/>
      <c r="BW193" s="295"/>
      <c r="BX193" s="1397"/>
      <c r="BY193" s="1439"/>
      <c r="BZ193" s="1439"/>
      <c r="CA193" s="1439"/>
      <c r="CB193" s="1439"/>
      <c r="CC193" s="1439"/>
      <c r="CD193" s="1439"/>
      <c r="CE193" s="1439"/>
      <c r="CF193" s="1439"/>
      <c r="CG193" s="1439"/>
      <c r="CH193" s="1439"/>
      <c r="CI193" s="1439"/>
      <c r="CJ193" s="1439"/>
      <c r="CK193" s="1439"/>
      <c r="CL193" s="1439"/>
      <c r="CM193" s="1439"/>
      <c r="CN193" s="1439"/>
      <c r="CO193" s="1439"/>
      <c r="CP193" s="1439"/>
      <c r="CQ193" s="1439"/>
      <c r="CR193" s="1439"/>
      <c r="CS193" s="1439"/>
      <c r="CT193" s="1439"/>
      <c r="CU193" s="1439"/>
      <c r="CV193" s="1439"/>
      <c r="CW193" s="1439"/>
      <c r="CX193" s="1439"/>
      <c r="CY193" s="1439"/>
      <c r="CZ193" s="1439"/>
    </row>
    <row r="194" s="369" customFormat="true" ht="15" customHeight="true" x14ac:dyDescent="0.2">
      <c r="A194" s="603"/>
      <c r="B194" s="708"/>
      <c r="C194" s="795"/>
      <c r="D194" s="757"/>
      <c r="E194" s="757"/>
      <c r="F194" s="757"/>
      <c r="G194" s="758"/>
      <c r="H194" s="796"/>
      <c r="I194" s="757"/>
      <c r="J194" s="757"/>
      <c r="K194" s="757"/>
      <c r="L194" s="797"/>
      <c r="M194" s="795"/>
      <c r="N194" s="757"/>
      <c r="O194" s="757"/>
      <c r="P194" s="757"/>
      <c r="Q194" s="758"/>
      <c r="R194" s="796"/>
      <c r="S194" s="757"/>
      <c r="T194" s="757"/>
      <c r="U194" s="757"/>
      <c r="V194" s="757"/>
      <c r="W194" s="757"/>
      <c r="X194" s="797"/>
      <c r="Y194" s="517"/>
      <c r="Z194" s="517"/>
      <c r="AA194" s="517"/>
      <c r="AB194" s="517"/>
      <c r="AC194" s="517"/>
      <c r="AD194" s="517"/>
      <c r="AE194" s="517"/>
      <c r="AF194" s="517"/>
      <c r="AG194" s="517"/>
      <c r="AH194" s="517"/>
      <c r="AI194" s="517"/>
      <c r="AJ194" s="517"/>
      <c r="AK194" s="517"/>
      <c r="AL194" s="517"/>
      <c r="AM194" s="517"/>
      <c r="AN194" s="517"/>
      <c r="AO194" s="517"/>
      <c r="AP194" s="517"/>
      <c r="AQ194" s="517"/>
      <c r="AR194" s="517"/>
      <c r="AS194" s="517"/>
      <c r="AT194" s="517"/>
      <c r="AU194" s="517"/>
      <c r="AV194" s="517"/>
      <c r="AW194" s="517"/>
      <c r="AX194" s="517"/>
      <c r="AY194" s="517"/>
      <c r="AZ194" s="208"/>
      <c r="BA194" s="363"/>
      <c r="BB194" s="159"/>
      <c r="BC194" s="325"/>
      <c r="BD194" s="295"/>
      <c r="BE194" s="295"/>
      <c r="BF194" s="295"/>
      <c r="BG194" s="326"/>
      <c r="BH194" s="336"/>
      <c r="BI194" s="295"/>
      <c r="BJ194" s="295"/>
      <c r="BK194" s="295"/>
      <c r="BL194" s="326"/>
      <c r="BM194" s="336"/>
      <c r="BN194" s="295"/>
      <c r="BO194" s="295"/>
      <c r="BP194" s="295"/>
      <c r="BQ194" s="326"/>
      <c r="BR194" s="336"/>
      <c r="BS194" s="295"/>
      <c r="BT194" s="295"/>
      <c r="BU194" s="295"/>
      <c r="BV194" s="295"/>
      <c r="BW194" s="295"/>
      <c r="BX194" s="1397"/>
      <c r="BY194" s="1439"/>
      <c r="BZ194" s="1439"/>
      <c r="CA194" s="1439"/>
      <c r="CB194" s="1439"/>
      <c r="CC194" s="1439"/>
      <c r="CD194" s="1439"/>
      <c r="CE194" s="1439"/>
      <c r="CF194" s="1439"/>
      <c r="CG194" s="1439"/>
      <c r="CH194" s="1439"/>
      <c r="CI194" s="1439"/>
      <c r="CJ194" s="1439"/>
      <c r="CK194" s="1439"/>
      <c r="CL194" s="1439"/>
      <c r="CM194" s="1439"/>
      <c r="CN194" s="1439"/>
      <c r="CO194" s="1439"/>
      <c r="CP194" s="1439"/>
      <c r="CQ194" s="1439"/>
      <c r="CR194" s="1439"/>
      <c r="CS194" s="1439"/>
      <c r="CT194" s="1439"/>
      <c r="CU194" s="1439"/>
      <c r="CV194" s="1439"/>
      <c r="CW194" s="1439"/>
      <c r="CX194" s="1439"/>
      <c r="CY194" s="1439"/>
      <c r="CZ194" s="1439"/>
    </row>
    <row r="195" s="131" customFormat="true" ht="15" customHeight="true" x14ac:dyDescent="0.2">
      <c r="A195" s="603"/>
      <c r="B195" s="708"/>
      <c r="C195" s="795"/>
      <c r="D195" s="757"/>
      <c r="E195" s="757"/>
      <c r="F195" s="757"/>
      <c r="G195" s="758"/>
      <c r="H195" s="796"/>
      <c r="I195" s="757"/>
      <c r="J195" s="757"/>
      <c r="K195" s="757"/>
      <c r="L195" s="797"/>
      <c r="M195" s="795"/>
      <c r="N195" s="757"/>
      <c r="O195" s="757"/>
      <c r="P195" s="757"/>
      <c r="Q195" s="758"/>
      <c r="R195" s="796"/>
      <c r="S195" s="757"/>
      <c r="T195" s="757"/>
      <c r="U195" s="757"/>
      <c r="V195" s="757"/>
      <c r="W195" s="757"/>
      <c r="X195" s="797"/>
      <c r="Y195" s="517"/>
      <c r="Z195" s="517"/>
      <c r="AA195" s="517"/>
      <c r="AB195" s="517"/>
      <c r="AC195" s="517"/>
      <c r="AD195" s="517"/>
      <c r="AE195" s="517"/>
      <c r="AF195" s="517"/>
      <c r="AG195" s="517"/>
      <c r="AH195" s="517"/>
      <c r="AI195" s="517"/>
      <c r="AJ195" s="517"/>
      <c r="AK195" s="517"/>
      <c r="AL195" s="517"/>
      <c r="AM195" s="517"/>
      <c r="AN195" s="517"/>
      <c r="AO195" s="517"/>
      <c r="AP195" s="517"/>
      <c r="AQ195" s="517"/>
      <c r="AR195" s="517"/>
      <c r="AS195" s="517"/>
      <c r="AT195" s="517"/>
      <c r="AU195" s="517"/>
      <c r="AV195" s="517"/>
      <c r="AW195" s="517"/>
      <c r="AX195" s="517"/>
      <c r="AY195" s="517"/>
      <c r="AZ195" s="208"/>
      <c r="BA195" s="363"/>
      <c r="BB195" s="159"/>
      <c r="BC195" s="325"/>
      <c r="BD195" s="295"/>
      <c r="BE195" s="295"/>
      <c r="BF195" s="295"/>
      <c r="BG195" s="326"/>
      <c r="BH195" s="336"/>
      <c r="BI195" s="295"/>
      <c r="BJ195" s="295"/>
      <c r="BK195" s="295"/>
      <c r="BL195" s="326"/>
      <c r="BM195" s="336"/>
      <c r="BN195" s="295"/>
      <c r="BO195" s="295"/>
      <c r="BP195" s="295"/>
      <c r="BQ195" s="326"/>
      <c r="BR195" s="336"/>
      <c r="BS195" s="295"/>
      <c r="BT195" s="295"/>
      <c r="BU195" s="295"/>
      <c r="BV195" s="295"/>
      <c r="BW195" s="295"/>
      <c r="BX195" s="1397"/>
      <c r="BY195" s="1439"/>
      <c r="BZ195" s="1439"/>
      <c r="CA195" s="1439"/>
      <c r="CB195" s="1439"/>
      <c r="CC195" s="1439"/>
      <c r="CD195" s="1439"/>
      <c r="CE195" s="1439"/>
      <c r="CF195" s="1439"/>
      <c r="CG195" s="1439"/>
      <c r="CH195" s="1439"/>
      <c r="CI195" s="1439"/>
      <c r="CJ195" s="1439"/>
      <c r="CK195" s="1439"/>
      <c r="CL195" s="1439"/>
      <c r="CM195" s="1439"/>
      <c r="CN195" s="1439"/>
      <c r="CO195" s="1439"/>
      <c r="CP195" s="1439"/>
      <c r="CQ195" s="1439"/>
      <c r="CR195" s="1439"/>
      <c r="CS195" s="1439"/>
      <c r="CT195" s="1439"/>
      <c r="CU195" s="1439"/>
      <c r="CV195" s="1439"/>
      <c r="CW195" s="1439"/>
      <c r="CX195" s="1439"/>
      <c r="CY195" s="1439"/>
      <c r="CZ195" s="1439"/>
    </row>
    <row r="196" s="131" customFormat="true" ht="15" customHeight="true" x14ac:dyDescent="0.2">
      <c r="A196" s="603"/>
      <c r="B196" s="708"/>
      <c r="C196" s="795"/>
      <c r="D196" s="757"/>
      <c r="E196" s="757"/>
      <c r="F196" s="757"/>
      <c r="G196" s="758"/>
      <c r="H196" s="796"/>
      <c r="I196" s="757"/>
      <c r="J196" s="757"/>
      <c r="K196" s="757"/>
      <c r="L196" s="797"/>
      <c r="M196" s="795"/>
      <c r="N196" s="757"/>
      <c r="O196" s="757"/>
      <c r="P196" s="757"/>
      <c r="Q196" s="758"/>
      <c r="R196" s="796"/>
      <c r="S196" s="757"/>
      <c r="T196" s="757"/>
      <c r="U196" s="757"/>
      <c r="V196" s="757"/>
      <c r="W196" s="757"/>
      <c r="X196" s="797"/>
      <c r="Y196" s="517"/>
      <c r="Z196" s="517"/>
      <c r="AA196" s="517"/>
      <c r="AB196" s="517"/>
      <c r="AC196" s="517"/>
      <c r="AD196" s="517"/>
      <c r="AE196" s="517"/>
      <c r="AF196" s="517"/>
      <c r="AG196" s="517"/>
      <c r="AH196" s="517"/>
      <c r="AI196" s="517"/>
      <c r="AJ196" s="517"/>
      <c r="AK196" s="517"/>
      <c r="AL196" s="517"/>
      <c r="AM196" s="517"/>
      <c r="AN196" s="517"/>
      <c r="AO196" s="517"/>
      <c r="AP196" s="517"/>
      <c r="AQ196" s="517"/>
      <c r="AR196" s="517"/>
      <c r="AS196" s="517"/>
      <c r="AT196" s="517"/>
      <c r="AU196" s="517"/>
      <c r="AV196" s="517"/>
      <c r="AW196" s="517"/>
      <c r="AX196" s="517"/>
      <c r="AY196" s="517"/>
      <c r="AZ196" s="208"/>
      <c r="BA196" s="363"/>
      <c r="BB196" s="159"/>
      <c r="BC196" s="325"/>
      <c r="BD196" s="295"/>
      <c r="BE196" s="295"/>
      <c r="BF196" s="295"/>
      <c r="BG196" s="326"/>
      <c r="BH196" s="336"/>
      <c r="BI196" s="295"/>
      <c r="BJ196" s="295"/>
      <c r="BK196" s="295"/>
      <c r="BL196" s="326"/>
      <c r="BM196" s="336"/>
      <c r="BN196" s="295"/>
      <c r="BO196" s="295"/>
      <c r="BP196" s="295"/>
      <c r="BQ196" s="326"/>
      <c r="BR196" s="336"/>
      <c r="BS196" s="295"/>
      <c r="BT196" s="295"/>
      <c r="BU196" s="295"/>
      <c r="BV196" s="295"/>
      <c r="BW196" s="295"/>
      <c r="BX196" s="1397"/>
      <c r="BY196" s="1439"/>
      <c r="BZ196" s="1439"/>
      <c r="CA196" s="1439"/>
      <c r="CB196" s="1439"/>
      <c r="CC196" s="1439"/>
      <c r="CD196" s="1439"/>
      <c r="CE196" s="1439"/>
      <c r="CF196" s="1439"/>
      <c r="CG196" s="1439"/>
      <c r="CH196" s="1439"/>
      <c r="CI196" s="1439"/>
      <c r="CJ196" s="1439"/>
      <c r="CK196" s="1439"/>
      <c r="CL196" s="1439"/>
      <c r="CM196" s="1439"/>
      <c r="CN196" s="1439"/>
      <c r="CO196" s="1439"/>
      <c r="CP196" s="1439"/>
      <c r="CQ196" s="1439"/>
      <c r="CR196" s="1439"/>
      <c r="CS196" s="1439"/>
      <c r="CT196" s="1439"/>
      <c r="CU196" s="1439"/>
      <c r="CV196" s="1439"/>
      <c r="CW196" s="1439"/>
      <c r="CX196" s="1439"/>
      <c r="CY196" s="1439"/>
      <c r="CZ196" s="1439"/>
    </row>
    <row r="197" s="131" customFormat="true" ht="15" customHeight="true" x14ac:dyDescent="0.2">
      <c r="A197" s="603"/>
      <c r="B197" s="708"/>
      <c r="C197" s="795"/>
      <c r="D197" s="757"/>
      <c r="E197" s="757"/>
      <c r="F197" s="757"/>
      <c r="G197" s="758"/>
      <c r="H197" s="796"/>
      <c r="I197" s="757"/>
      <c r="J197" s="757"/>
      <c r="K197" s="757"/>
      <c r="L197" s="797"/>
      <c r="M197" s="795"/>
      <c r="N197" s="757"/>
      <c r="O197" s="757"/>
      <c r="P197" s="757"/>
      <c r="Q197" s="758"/>
      <c r="R197" s="796"/>
      <c r="S197" s="757"/>
      <c r="T197" s="757"/>
      <c r="U197" s="757"/>
      <c r="V197" s="757"/>
      <c r="W197" s="757"/>
      <c r="X197" s="797"/>
      <c r="Y197" s="517"/>
      <c r="Z197" s="517"/>
      <c r="AA197" s="517"/>
      <c r="AB197" s="517"/>
      <c r="AC197" s="517"/>
      <c r="AD197" s="517"/>
      <c r="AE197" s="517"/>
      <c r="AF197" s="517"/>
      <c r="AG197" s="517"/>
      <c r="AH197" s="517"/>
      <c r="AI197" s="517"/>
      <c r="AJ197" s="517"/>
      <c r="AK197" s="517"/>
      <c r="AL197" s="517"/>
      <c r="AM197" s="517"/>
      <c r="AN197" s="517"/>
      <c r="AO197" s="517"/>
      <c r="AP197" s="517"/>
      <c r="AQ197" s="517"/>
      <c r="AR197" s="517"/>
      <c r="AS197" s="517"/>
      <c r="AT197" s="517"/>
      <c r="AU197" s="517"/>
      <c r="AV197" s="517"/>
      <c r="AW197" s="517"/>
      <c r="AX197" s="517"/>
      <c r="AY197" s="517"/>
      <c r="AZ197" s="208"/>
      <c r="BA197" s="363"/>
      <c r="BB197" s="159"/>
      <c r="BC197" s="325"/>
      <c r="BD197" s="295"/>
      <c r="BE197" s="295"/>
      <c r="BF197" s="295"/>
      <c r="BG197" s="326"/>
      <c r="BH197" s="336"/>
      <c r="BI197" s="295"/>
      <c r="BJ197" s="295"/>
      <c r="BK197" s="295"/>
      <c r="BL197" s="326"/>
      <c r="BM197" s="336"/>
      <c r="BN197" s="295"/>
      <c r="BO197" s="295"/>
      <c r="BP197" s="295"/>
      <c r="BQ197" s="326"/>
      <c r="BR197" s="336"/>
      <c r="BS197" s="295"/>
      <c r="BT197" s="295"/>
      <c r="BU197" s="295"/>
      <c r="BV197" s="295"/>
      <c r="BW197" s="295"/>
      <c r="BX197" s="1397"/>
      <c r="BY197" s="1439"/>
      <c r="BZ197" s="1439"/>
      <c r="CA197" s="1439"/>
      <c r="CB197" s="1439"/>
      <c r="CC197" s="1439"/>
      <c r="CD197" s="1439"/>
      <c r="CE197" s="1439"/>
      <c r="CF197" s="1439"/>
      <c r="CG197" s="1439"/>
      <c r="CH197" s="1439"/>
      <c r="CI197" s="1439"/>
      <c r="CJ197" s="1439"/>
      <c r="CK197" s="1439"/>
      <c r="CL197" s="1439"/>
      <c r="CM197" s="1439"/>
      <c r="CN197" s="1439"/>
      <c r="CO197" s="1439"/>
      <c r="CP197" s="1439"/>
      <c r="CQ197" s="1439"/>
      <c r="CR197" s="1439"/>
      <c r="CS197" s="1439"/>
      <c r="CT197" s="1439"/>
      <c r="CU197" s="1439"/>
      <c r="CV197" s="1439"/>
      <c r="CW197" s="1439"/>
      <c r="CX197" s="1439"/>
      <c r="CY197" s="1439"/>
      <c r="CZ197" s="1439"/>
    </row>
    <row r="198" s="131" customFormat="true" ht="15" customHeight="true" x14ac:dyDescent="0.2">
      <c r="A198" s="603"/>
      <c r="B198" s="708"/>
      <c r="C198" s="795"/>
      <c r="D198" s="757"/>
      <c r="E198" s="757"/>
      <c r="F198" s="757"/>
      <c r="G198" s="758"/>
      <c r="H198" s="796"/>
      <c r="I198" s="757"/>
      <c r="J198" s="757"/>
      <c r="K198" s="757"/>
      <c r="L198" s="797"/>
      <c r="M198" s="795"/>
      <c r="N198" s="757"/>
      <c r="O198" s="757"/>
      <c r="P198" s="757"/>
      <c r="Q198" s="758"/>
      <c r="R198" s="796"/>
      <c r="S198" s="757"/>
      <c r="T198" s="757"/>
      <c r="U198" s="757"/>
      <c r="V198" s="757"/>
      <c r="W198" s="757"/>
      <c r="X198" s="797"/>
      <c r="Y198" s="517"/>
      <c r="Z198" s="517"/>
      <c r="AA198" s="517"/>
      <c r="AB198" s="517"/>
      <c r="AC198" s="517"/>
      <c r="AD198" s="517"/>
      <c r="AE198" s="517"/>
      <c r="AF198" s="517"/>
      <c r="AG198" s="517"/>
      <c r="AH198" s="517"/>
      <c r="AI198" s="517"/>
      <c r="AJ198" s="517"/>
      <c r="AK198" s="517"/>
      <c r="AL198" s="517"/>
      <c r="AM198" s="517"/>
      <c r="AN198" s="517"/>
      <c r="AO198" s="517"/>
      <c r="AP198" s="517"/>
      <c r="AQ198" s="517"/>
      <c r="AR198" s="517"/>
      <c r="AS198" s="517"/>
      <c r="AT198" s="517"/>
      <c r="AU198" s="517"/>
      <c r="AV198" s="517"/>
      <c r="AW198" s="517"/>
      <c r="AX198" s="517"/>
      <c r="AY198" s="517"/>
      <c r="AZ198" s="208"/>
      <c r="BA198" s="363"/>
      <c r="BB198" s="159"/>
      <c r="BC198" s="325"/>
      <c r="BD198" s="295"/>
      <c r="BE198" s="295"/>
      <c r="BF198" s="295"/>
      <c r="BG198" s="326"/>
      <c r="BH198" s="336"/>
      <c r="BI198" s="295"/>
      <c r="BJ198" s="295"/>
      <c r="BK198" s="295"/>
      <c r="BL198" s="326"/>
      <c r="BM198" s="336"/>
      <c r="BN198" s="295"/>
      <c r="BO198" s="295"/>
      <c r="BP198" s="295"/>
      <c r="BQ198" s="326"/>
      <c r="BR198" s="336"/>
      <c r="BS198" s="295"/>
      <c r="BT198" s="295"/>
      <c r="BU198" s="295"/>
      <c r="BV198" s="295"/>
      <c r="BW198" s="295"/>
      <c r="BX198" s="1397"/>
      <c r="BY198" s="1439"/>
      <c r="BZ198" s="1439"/>
      <c r="CA198" s="1439"/>
      <c r="CB198" s="1439"/>
      <c r="CC198" s="1439"/>
      <c r="CD198" s="1439"/>
      <c r="CE198" s="1439"/>
      <c r="CF198" s="1439"/>
      <c r="CG198" s="1439"/>
      <c r="CH198" s="1439"/>
      <c r="CI198" s="1439"/>
      <c r="CJ198" s="1439"/>
      <c r="CK198" s="1439"/>
      <c r="CL198" s="1439"/>
      <c r="CM198" s="1439"/>
      <c r="CN198" s="1439"/>
      <c r="CO198" s="1439"/>
      <c r="CP198" s="1439"/>
      <c r="CQ198" s="1439"/>
      <c r="CR198" s="1439"/>
      <c r="CS198" s="1439"/>
      <c r="CT198" s="1439"/>
      <c r="CU198" s="1439"/>
      <c r="CV198" s="1439"/>
      <c r="CW198" s="1439"/>
      <c r="CX198" s="1439"/>
      <c r="CY198" s="1439"/>
      <c r="CZ198" s="1439"/>
    </row>
    <row r="199" s="131" customFormat="true" ht="15" customHeight="true" x14ac:dyDescent="0.2">
      <c r="A199" s="603"/>
      <c r="B199" s="708"/>
      <c r="C199" s="795"/>
      <c r="D199" s="757"/>
      <c r="E199" s="757"/>
      <c r="F199" s="757"/>
      <c r="G199" s="758"/>
      <c r="H199" s="796"/>
      <c r="I199" s="757"/>
      <c r="J199" s="757"/>
      <c r="K199" s="757"/>
      <c r="L199" s="797"/>
      <c r="M199" s="795"/>
      <c r="N199" s="757"/>
      <c r="O199" s="757"/>
      <c r="P199" s="757"/>
      <c r="Q199" s="758"/>
      <c r="R199" s="796"/>
      <c r="S199" s="757"/>
      <c r="T199" s="757"/>
      <c r="U199" s="757"/>
      <c r="V199" s="757"/>
      <c r="W199" s="757"/>
      <c r="X199" s="797"/>
      <c r="Y199" s="517"/>
      <c r="Z199" s="517"/>
      <c r="AA199" s="517"/>
      <c r="AB199" s="517"/>
      <c r="AC199" s="517"/>
      <c r="AD199" s="517"/>
      <c r="AE199" s="517"/>
      <c r="AF199" s="517"/>
      <c r="AG199" s="517"/>
      <c r="AH199" s="517"/>
      <c r="AI199" s="517"/>
      <c r="AJ199" s="517"/>
      <c r="AK199" s="517"/>
      <c r="AL199" s="517"/>
      <c r="AM199" s="517"/>
      <c r="AN199" s="517"/>
      <c r="AO199" s="517"/>
      <c r="AP199" s="517"/>
      <c r="AQ199" s="517"/>
      <c r="AR199" s="517"/>
      <c r="AS199" s="517"/>
      <c r="AT199" s="517"/>
      <c r="AU199" s="517"/>
      <c r="AV199" s="517"/>
      <c r="AW199" s="517"/>
      <c r="AX199" s="517"/>
      <c r="AY199" s="517"/>
      <c r="AZ199" s="208"/>
      <c r="BA199" s="363"/>
      <c r="BB199" s="159"/>
      <c r="BC199" s="325"/>
      <c r="BD199" s="295"/>
      <c r="BE199" s="295"/>
      <c r="BF199" s="295"/>
      <c r="BG199" s="326"/>
      <c r="BH199" s="336"/>
      <c r="BI199" s="295"/>
      <c r="BJ199" s="295"/>
      <c r="BK199" s="295"/>
      <c r="BL199" s="326"/>
      <c r="BM199" s="336"/>
      <c r="BN199" s="295"/>
      <c r="BO199" s="295"/>
      <c r="BP199" s="295"/>
      <c r="BQ199" s="326"/>
      <c r="BR199" s="336"/>
      <c r="BS199" s="295"/>
      <c r="BT199" s="295"/>
      <c r="BU199" s="295"/>
      <c r="BV199" s="295"/>
      <c r="BW199" s="295"/>
      <c r="BX199" s="1397"/>
      <c r="BY199" s="1439"/>
      <c r="BZ199" s="1439"/>
      <c r="CA199" s="1439"/>
      <c r="CB199" s="1439"/>
      <c r="CC199" s="1439"/>
      <c r="CD199" s="1439"/>
      <c r="CE199" s="1439"/>
      <c r="CF199" s="1439"/>
      <c r="CG199" s="1439"/>
      <c r="CH199" s="1439"/>
      <c r="CI199" s="1439"/>
      <c r="CJ199" s="1439"/>
      <c r="CK199" s="1439"/>
      <c r="CL199" s="1439"/>
      <c r="CM199" s="1439"/>
      <c r="CN199" s="1439"/>
      <c r="CO199" s="1439"/>
      <c r="CP199" s="1439"/>
      <c r="CQ199" s="1439"/>
      <c r="CR199" s="1439"/>
      <c r="CS199" s="1439"/>
      <c r="CT199" s="1439"/>
      <c r="CU199" s="1439"/>
      <c r="CV199" s="1439"/>
      <c r="CW199" s="1439"/>
      <c r="CX199" s="1439"/>
      <c r="CY199" s="1439"/>
      <c r="CZ199" s="1439"/>
    </row>
    <row r="200" s="131" customFormat="true" ht="15" customHeight="true" x14ac:dyDescent="0.2">
      <c r="A200" s="603"/>
      <c r="B200" s="708"/>
      <c r="C200" s="795"/>
      <c r="D200" s="757"/>
      <c r="E200" s="757"/>
      <c r="F200" s="757"/>
      <c r="G200" s="758"/>
      <c r="H200" s="796"/>
      <c r="I200" s="757"/>
      <c r="J200" s="757"/>
      <c r="K200" s="757"/>
      <c r="L200" s="797"/>
      <c r="M200" s="795"/>
      <c r="N200" s="757"/>
      <c r="O200" s="757"/>
      <c r="P200" s="757"/>
      <c r="Q200" s="758"/>
      <c r="R200" s="796"/>
      <c r="S200" s="757"/>
      <c r="T200" s="757"/>
      <c r="U200" s="757"/>
      <c r="V200" s="757"/>
      <c r="W200" s="757"/>
      <c r="X200" s="797"/>
      <c r="Y200" s="517"/>
      <c r="Z200" s="517"/>
      <c r="AA200" s="517"/>
      <c r="AB200" s="517"/>
      <c r="AC200" s="517"/>
      <c r="AD200" s="517"/>
      <c r="AE200" s="517"/>
      <c r="AF200" s="517"/>
      <c r="AG200" s="517"/>
      <c r="AH200" s="517"/>
      <c r="AI200" s="517"/>
      <c r="AJ200" s="517"/>
      <c r="AK200" s="517"/>
      <c r="AL200" s="517"/>
      <c r="AM200" s="517"/>
      <c r="AN200" s="517"/>
      <c r="AO200" s="517"/>
      <c r="AP200" s="517"/>
      <c r="AQ200" s="517"/>
      <c r="AR200" s="517"/>
      <c r="AS200" s="517"/>
      <c r="AT200" s="517"/>
      <c r="AU200" s="517"/>
      <c r="AV200" s="517"/>
      <c r="AW200" s="517"/>
      <c r="AX200" s="517"/>
      <c r="AY200" s="517"/>
      <c r="AZ200" s="208"/>
      <c r="BA200" s="363"/>
      <c r="BB200" s="159"/>
      <c r="BC200" s="325"/>
      <c r="BD200" s="295"/>
      <c r="BE200" s="295"/>
      <c r="BF200" s="295"/>
      <c r="BG200" s="326"/>
      <c r="BH200" s="336"/>
      <c r="BI200" s="295"/>
      <c r="BJ200" s="295"/>
      <c r="BK200" s="295"/>
      <c r="BL200" s="326"/>
      <c r="BM200" s="336"/>
      <c r="BN200" s="295"/>
      <c r="BO200" s="295"/>
      <c r="BP200" s="295"/>
      <c r="BQ200" s="326"/>
      <c r="BR200" s="336"/>
      <c r="BS200" s="295"/>
      <c r="BT200" s="295"/>
      <c r="BU200" s="295"/>
      <c r="BV200" s="295"/>
      <c r="BW200" s="295"/>
      <c r="BX200" s="1397"/>
      <c r="BY200" s="1439"/>
      <c r="BZ200" s="1439"/>
      <c r="CA200" s="1439"/>
      <c r="CB200" s="1439"/>
      <c r="CC200" s="1439"/>
      <c r="CD200" s="1439"/>
      <c r="CE200" s="1439"/>
      <c r="CF200" s="1439"/>
      <c r="CG200" s="1439"/>
      <c r="CH200" s="1439"/>
      <c r="CI200" s="1439"/>
      <c r="CJ200" s="1439"/>
      <c r="CK200" s="1439"/>
      <c r="CL200" s="1439"/>
      <c r="CM200" s="1439"/>
      <c r="CN200" s="1439"/>
      <c r="CO200" s="1439"/>
      <c r="CP200" s="1439"/>
      <c r="CQ200" s="1439"/>
      <c r="CR200" s="1439"/>
      <c r="CS200" s="1439"/>
      <c r="CT200" s="1439"/>
      <c r="CU200" s="1439"/>
      <c r="CV200" s="1439"/>
      <c r="CW200" s="1439"/>
      <c r="CX200" s="1439"/>
      <c r="CY200" s="1439"/>
      <c r="CZ200" s="1439"/>
    </row>
    <row r="201" s="131" customFormat="true" ht="15" customHeight="true" x14ac:dyDescent="0.2">
      <c r="A201" s="603"/>
      <c r="B201" s="708"/>
      <c r="C201" s="795"/>
      <c r="D201" s="757"/>
      <c r="E201" s="757"/>
      <c r="F201" s="757"/>
      <c r="G201" s="758"/>
      <c r="H201" s="796"/>
      <c r="I201" s="757"/>
      <c r="J201" s="757"/>
      <c r="K201" s="757"/>
      <c r="L201" s="797"/>
      <c r="M201" s="795"/>
      <c r="N201" s="757"/>
      <c r="O201" s="757"/>
      <c r="P201" s="757"/>
      <c r="Q201" s="758"/>
      <c r="R201" s="796"/>
      <c r="S201" s="757"/>
      <c r="T201" s="757"/>
      <c r="U201" s="757"/>
      <c r="V201" s="757"/>
      <c r="W201" s="757"/>
      <c r="X201" s="797"/>
      <c r="Y201" s="517"/>
      <c r="Z201" s="517"/>
      <c r="AA201" s="517"/>
      <c r="AB201" s="517"/>
      <c r="AC201" s="517"/>
      <c r="AD201" s="517"/>
      <c r="AE201" s="517"/>
      <c r="AF201" s="517"/>
      <c r="AG201" s="517"/>
      <c r="AH201" s="517"/>
      <c r="AI201" s="517"/>
      <c r="AJ201" s="517"/>
      <c r="AK201" s="517"/>
      <c r="AL201" s="517"/>
      <c r="AM201" s="517"/>
      <c r="AN201" s="517"/>
      <c r="AO201" s="517"/>
      <c r="AP201" s="517"/>
      <c r="AQ201" s="517"/>
      <c r="AR201" s="517"/>
      <c r="AS201" s="517"/>
      <c r="AT201" s="517"/>
      <c r="AU201" s="517"/>
      <c r="AV201" s="517"/>
      <c r="AW201" s="517"/>
      <c r="AX201" s="517"/>
      <c r="AY201" s="517"/>
      <c r="AZ201" s="208"/>
      <c r="BA201" s="363"/>
      <c r="BB201" s="159"/>
      <c r="BC201" s="325"/>
      <c r="BD201" s="295"/>
      <c r="BE201" s="295"/>
      <c r="BF201" s="295"/>
      <c r="BG201" s="326"/>
      <c r="BH201" s="336"/>
      <c r="BI201" s="295"/>
      <c r="BJ201" s="295"/>
      <c r="BK201" s="295"/>
      <c r="BL201" s="326"/>
      <c r="BM201" s="336"/>
      <c r="BN201" s="295"/>
      <c r="BO201" s="295"/>
      <c r="BP201" s="295"/>
      <c r="BQ201" s="326"/>
      <c r="BR201" s="336"/>
      <c r="BS201" s="295"/>
      <c r="BT201" s="295"/>
      <c r="BU201" s="295"/>
      <c r="BV201" s="295"/>
      <c r="BW201" s="295"/>
      <c r="BX201" s="1397"/>
      <c r="BY201" s="1439"/>
      <c r="BZ201" s="1439"/>
      <c r="CA201" s="1439"/>
      <c r="CB201" s="1439"/>
      <c r="CC201" s="1439"/>
      <c r="CD201" s="1439"/>
      <c r="CE201" s="1439"/>
      <c r="CF201" s="1439"/>
      <c r="CG201" s="1439"/>
      <c r="CH201" s="1439"/>
      <c r="CI201" s="1439"/>
      <c r="CJ201" s="1439"/>
      <c r="CK201" s="1439"/>
      <c r="CL201" s="1439"/>
      <c r="CM201" s="1439"/>
      <c r="CN201" s="1439"/>
      <c r="CO201" s="1439"/>
      <c r="CP201" s="1439"/>
      <c r="CQ201" s="1439"/>
      <c r="CR201" s="1439"/>
      <c r="CS201" s="1439"/>
      <c r="CT201" s="1439"/>
      <c r="CU201" s="1439"/>
      <c r="CV201" s="1439"/>
      <c r="CW201" s="1439"/>
      <c r="CX201" s="1439"/>
      <c r="CY201" s="1439"/>
      <c r="CZ201" s="1439"/>
    </row>
    <row r="202" s="131" customFormat="true" ht="15" customHeight="true" x14ac:dyDescent="0.2">
      <c r="A202" s="603"/>
      <c r="B202" s="708"/>
      <c r="C202" s="795"/>
      <c r="D202" s="757"/>
      <c r="E202" s="757"/>
      <c r="F202" s="757"/>
      <c r="G202" s="758"/>
      <c r="H202" s="796"/>
      <c r="I202" s="757"/>
      <c r="J202" s="757"/>
      <c r="K202" s="757"/>
      <c r="L202" s="797"/>
      <c r="M202" s="795"/>
      <c r="N202" s="757"/>
      <c r="O202" s="757"/>
      <c r="P202" s="757"/>
      <c r="Q202" s="758"/>
      <c r="R202" s="796"/>
      <c r="S202" s="757"/>
      <c r="T202" s="757"/>
      <c r="U202" s="757"/>
      <c r="V202" s="757"/>
      <c r="W202" s="757"/>
      <c r="X202" s="797"/>
      <c r="Y202" s="517"/>
      <c r="Z202" s="517"/>
      <c r="AA202" s="517"/>
      <c r="AB202" s="517"/>
      <c r="AC202" s="517"/>
      <c r="AD202" s="517"/>
      <c r="AE202" s="517"/>
      <c r="AF202" s="517"/>
      <c r="AG202" s="517"/>
      <c r="AH202" s="517"/>
      <c r="AI202" s="517"/>
      <c r="AJ202" s="517"/>
      <c r="AK202" s="517"/>
      <c r="AL202" s="517"/>
      <c r="AM202" s="517"/>
      <c r="AN202" s="517"/>
      <c r="AO202" s="517"/>
      <c r="AP202" s="517"/>
      <c r="AQ202" s="517"/>
      <c r="AR202" s="517"/>
      <c r="AS202" s="517"/>
      <c r="AT202" s="517"/>
      <c r="AU202" s="517"/>
      <c r="AV202" s="517"/>
      <c r="AW202" s="517"/>
      <c r="AX202" s="517"/>
      <c r="AY202" s="517"/>
      <c r="AZ202" s="208"/>
      <c r="BA202" s="363"/>
      <c r="BB202" s="159"/>
      <c r="BC202" s="325"/>
      <c r="BD202" s="295"/>
      <c r="BE202" s="295"/>
      <c r="BF202" s="295"/>
      <c r="BG202" s="326"/>
      <c r="BH202" s="336"/>
      <c r="BI202" s="295"/>
      <c r="BJ202" s="295"/>
      <c r="BK202" s="295"/>
      <c r="BL202" s="326"/>
      <c r="BM202" s="336"/>
      <c r="BN202" s="295"/>
      <c r="BO202" s="295"/>
      <c r="BP202" s="295"/>
      <c r="BQ202" s="326"/>
      <c r="BR202" s="336"/>
      <c r="BS202" s="295"/>
      <c r="BT202" s="295"/>
      <c r="BU202" s="295"/>
      <c r="BV202" s="295"/>
      <c r="BW202" s="295"/>
      <c r="BX202" s="1397"/>
      <c r="BY202" s="1439"/>
      <c r="BZ202" s="1439"/>
      <c r="CA202" s="1439"/>
      <c r="CB202" s="1439"/>
      <c r="CC202" s="1439"/>
      <c r="CD202" s="1439"/>
      <c r="CE202" s="1439"/>
      <c r="CF202" s="1439"/>
      <c r="CG202" s="1439"/>
      <c r="CH202" s="1439"/>
      <c r="CI202" s="1439"/>
      <c r="CJ202" s="1439"/>
      <c r="CK202" s="1439"/>
      <c r="CL202" s="1439"/>
      <c r="CM202" s="1439"/>
      <c r="CN202" s="1439"/>
      <c r="CO202" s="1439"/>
      <c r="CP202" s="1439"/>
      <c r="CQ202" s="1439"/>
      <c r="CR202" s="1439"/>
      <c r="CS202" s="1439"/>
      <c r="CT202" s="1439"/>
      <c r="CU202" s="1439"/>
      <c r="CV202" s="1439"/>
      <c r="CW202" s="1439"/>
      <c r="CX202" s="1439"/>
      <c r="CY202" s="1439"/>
      <c r="CZ202" s="1439"/>
    </row>
    <row r="203" s="531" customFormat="true" ht="15" customHeight="true" x14ac:dyDescent="0.2">
      <c r="A203" s="689"/>
      <c r="B203" s="950"/>
      <c r="C203" s="839"/>
      <c r="D203" s="840"/>
      <c r="E203" s="840"/>
      <c r="F203" s="840"/>
      <c r="G203" s="841"/>
      <c r="H203" s="842"/>
      <c r="I203" s="840"/>
      <c r="J203" s="840"/>
      <c r="K203" s="840"/>
      <c r="L203" s="843"/>
      <c r="M203" s="844"/>
      <c r="N203" s="840"/>
      <c r="O203" s="840"/>
      <c r="P203" s="840"/>
      <c r="Q203" s="841"/>
      <c r="R203" s="842"/>
      <c r="S203" s="840"/>
      <c r="T203" s="840"/>
      <c r="U203" s="840"/>
      <c r="V203" s="840"/>
      <c r="W203" s="840"/>
      <c r="X203" s="1350"/>
      <c r="Y203" s="517"/>
      <c r="Z203" s="517"/>
      <c r="AA203" s="517"/>
      <c r="AB203" s="517"/>
      <c r="AC203" s="517"/>
      <c r="AD203" s="517"/>
      <c r="AE203" s="517"/>
      <c r="AF203" s="517"/>
      <c r="AG203" s="517"/>
      <c r="AH203" s="517"/>
      <c r="AI203" s="517"/>
      <c r="AJ203" s="517"/>
      <c r="AK203" s="517"/>
      <c r="AL203" s="517"/>
      <c r="AM203" s="517"/>
      <c r="AN203" s="517"/>
      <c r="AO203" s="517"/>
      <c r="AP203" s="517"/>
      <c r="AQ203" s="517"/>
      <c r="AR203" s="517"/>
      <c r="AS203" s="517"/>
      <c r="AT203" s="517"/>
      <c r="AU203" s="517"/>
      <c r="AV203" s="517"/>
      <c r="AW203" s="517"/>
      <c r="AX203" s="517"/>
      <c r="AY203" s="517"/>
      <c r="AZ203" s="208"/>
      <c r="BA203" s="363"/>
      <c r="BB203" s="159"/>
      <c r="BC203" s="325"/>
      <c r="BD203" s="295"/>
      <c r="BE203" s="295"/>
      <c r="BF203" s="295"/>
      <c r="BG203" s="326"/>
      <c r="BH203" s="336"/>
      <c r="BI203" s="295"/>
      <c r="BJ203" s="295"/>
      <c r="BK203" s="295"/>
      <c r="BL203" s="326"/>
      <c r="BM203" s="336"/>
      <c r="BN203" s="295"/>
      <c r="BO203" s="295"/>
      <c r="BP203" s="295"/>
      <c r="BQ203" s="326"/>
      <c r="BR203" s="336"/>
      <c r="BS203" s="295"/>
      <c r="BT203" s="295"/>
      <c r="BU203" s="295"/>
      <c r="BV203" s="295"/>
      <c r="BW203" s="295"/>
      <c r="BX203" s="1397"/>
      <c r="BY203" s="1439"/>
      <c r="BZ203" s="1439"/>
      <c r="CA203" s="1439"/>
      <c r="CB203" s="1439"/>
      <c r="CC203" s="1439"/>
      <c r="CD203" s="1439"/>
      <c r="CE203" s="1439"/>
      <c r="CF203" s="1439"/>
      <c r="CG203" s="1439"/>
      <c r="CH203" s="1439"/>
      <c r="CI203" s="1439"/>
      <c r="CJ203" s="1439"/>
      <c r="CK203" s="1439"/>
      <c r="CL203" s="1439"/>
      <c r="CM203" s="1439"/>
      <c r="CN203" s="1439"/>
      <c r="CO203" s="1439"/>
      <c r="CP203" s="1439"/>
      <c r="CQ203" s="1439"/>
      <c r="CR203" s="1439"/>
      <c r="CS203" s="1439"/>
      <c r="CT203" s="1439"/>
      <c r="CU203" s="1439"/>
      <c r="CV203" s="1439"/>
      <c r="CW203" s="1439"/>
      <c r="CX203" s="1439"/>
      <c r="CY203" s="1439"/>
      <c r="CZ203" s="1439"/>
    </row>
    <row r="204" s="531" customFormat="true" ht="15" customHeight="true" x14ac:dyDescent="0.2">
      <c r="A204" s="689"/>
      <c r="B204" s="950"/>
      <c r="C204" s="839"/>
      <c r="D204" s="840"/>
      <c r="E204" s="840"/>
      <c r="F204" s="840"/>
      <c r="G204" s="841"/>
      <c r="H204" s="842"/>
      <c r="I204" s="840"/>
      <c r="J204" s="840"/>
      <c r="K204" s="840"/>
      <c r="L204" s="843"/>
      <c r="M204" s="844"/>
      <c r="N204" s="840"/>
      <c r="O204" s="840"/>
      <c r="P204" s="840"/>
      <c r="Q204" s="841"/>
      <c r="R204" s="842"/>
      <c r="S204" s="840"/>
      <c r="T204" s="840"/>
      <c r="U204" s="840"/>
      <c r="V204" s="840"/>
      <c r="W204" s="840"/>
      <c r="X204" s="1350"/>
      <c r="Y204" s="517"/>
      <c r="Z204" s="517"/>
      <c r="AA204" s="517"/>
      <c r="AB204" s="517"/>
      <c r="AC204" s="517"/>
      <c r="AD204" s="517"/>
      <c r="AE204" s="517"/>
      <c r="AF204" s="517"/>
      <c r="AG204" s="517"/>
      <c r="AH204" s="517"/>
      <c r="AI204" s="517"/>
      <c r="AJ204" s="517"/>
      <c r="AK204" s="517"/>
      <c r="AL204" s="517"/>
      <c r="AM204" s="517"/>
      <c r="AN204" s="517"/>
      <c r="AO204" s="517"/>
      <c r="AP204" s="517"/>
      <c r="AQ204" s="517"/>
      <c r="AR204" s="517"/>
      <c r="AS204" s="517"/>
      <c r="AT204" s="517"/>
      <c r="AU204" s="517"/>
      <c r="AV204" s="517"/>
      <c r="AW204" s="517"/>
      <c r="AX204" s="517"/>
      <c r="AY204" s="517"/>
      <c r="AZ204" s="208"/>
      <c r="BA204" s="363"/>
      <c r="BB204" s="159"/>
      <c r="BC204" s="325"/>
      <c r="BD204" s="295"/>
      <c r="BE204" s="295"/>
      <c r="BF204" s="295"/>
      <c r="BG204" s="326"/>
      <c r="BH204" s="336"/>
      <c r="BI204" s="295"/>
      <c r="BJ204" s="295"/>
      <c r="BK204" s="295"/>
      <c r="BL204" s="326"/>
      <c r="BM204" s="336"/>
      <c r="BN204" s="295"/>
      <c r="BO204" s="295"/>
      <c r="BP204" s="295"/>
      <c r="BQ204" s="326"/>
      <c r="BR204" s="336"/>
      <c r="BS204" s="295"/>
      <c r="BT204" s="295"/>
      <c r="BU204" s="295"/>
      <c r="BV204" s="295"/>
      <c r="BW204" s="295"/>
      <c r="BX204" s="1397"/>
      <c r="BY204" s="1439"/>
      <c r="BZ204" s="1439"/>
      <c r="CA204" s="1439"/>
      <c r="CB204" s="1439"/>
      <c r="CC204" s="1439"/>
      <c r="CD204" s="1439"/>
      <c r="CE204" s="1439"/>
      <c r="CF204" s="1439"/>
      <c r="CG204" s="1439"/>
      <c r="CH204" s="1439"/>
      <c r="CI204" s="1439"/>
      <c r="CJ204" s="1439"/>
      <c r="CK204" s="1439"/>
      <c r="CL204" s="1439"/>
      <c r="CM204" s="1439"/>
      <c r="CN204" s="1439"/>
      <c r="CO204" s="1439"/>
      <c r="CP204" s="1439"/>
      <c r="CQ204" s="1439"/>
      <c r="CR204" s="1439"/>
      <c r="CS204" s="1439"/>
      <c r="CT204" s="1439"/>
      <c r="CU204" s="1439"/>
      <c r="CV204" s="1439"/>
      <c r="CW204" s="1439"/>
      <c r="CX204" s="1439"/>
      <c r="CY204" s="1439"/>
      <c r="CZ204" s="1439"/>
    </row>
    <row r="205" s="531" customFormat="true" ht="15" customHeight="true" x14ac:dyDescent="0.2">
      <c r="A205" s="705"/>
      <c r="B205" s="952"/>
      <c r="C205" s="881"/>
      <c r="D205" s="882"/>
      <c r="E205" s="882"/>
      <c r="F205" s="882"/>
      <c r="G205" s="883"/>
      <c r="H205" s="884"/>
      <c r="I205" s="882"/>
      <c r="J205" s="882"/>
      <c r="K205" s="882"/>
      <c r="L205" s="885"/>
      <c r="M205" s="886"/>
      <c r="N205" s="882"/>
      <c r="O205" s="882"/>
      <c r="P205" s="882"/>
      <c r="Q205" s="883"/>
      <c r="R205" s="884"/>
      <c r="S205" s="882"/>
      <c r="T205" s="882"/>
      <c r="U205" s="882"/>
      <c r="V205" s="882"/>
      <c r="W205" s="882"/>
      <c r="X205" s="1362"/>
      <c r="Y205" s="517"/>
      <c r="Z205" s="517"/>
      <c r="AA205" s="517"/>
      <c r="AB205" s="517"/>
      <c r="AC205" s="517"/>
      <c r="AD205" s="517"/>
      <c r="AE205" s="517"/>
      <c r="AF205" s="517"/>
      <c r="AG205" s="517"/>
      <c r="AH205" s="517"/>
      <c r="AI205" s="517"/>
      <c r="AJ205" s="517"/>
      <c r="AK205" s="517"/>
      <c r="AL205" s="517"/>
      <c r="AM205" s="517"/>
      <c r="AN205" s="517"/>
      <c r="AO205" s="517"/>
      <c r="AP205" s="517"/>
      <c r="AQ205" s="517"/>
      <c r="AR205" s="517"/>
      <c r="AS205" s="517"/>
      <c r="AT205" s="517"/>
      <c r="AU205" s="517"/>
      <c r="AV205" s="517"/>
      <c r="AW205" s="517"/>
      <c r="AX205" s="517"/>
      <c r="AY205" s="517"/>
      <c r="AZ205" s="208"/>
      <c r="BA205" s="363"/>
      <c r="BB205" s="159"/>
      <c r="BC205" s="343"/>
      <c r="BD205" s="341"/>
      <c r="BE205" s="341"/>
      <c r="BF205" s="341"/>
      <c r="BG205" s="342"/>
      <c r="BH205" s="340"/>
      <c r="BI205" s="341"/>
      <c r="BJ205" s="341"/>
      <c r="BK205" s="341"/>
      <c r="BL205" s="342"/>
      <c r="BM205" s="340"/>
      <c r="BN205" s="341"/>
      <c r="BO205" s="341"/>
      <c r="BP205" s="341"/>
      <c r="BQ205" s="342"/>
      <c r="BR205" s="340"/>
      <c r="BS205" s="341"/>
      <c r="BT205" s="341"/>
      <c r="BU205" s="341"/>
      <c r="BV205" s="341"/>
      <c r="BW205" s="341"/>
      <c r="BX205" s="1398"/>
      <c r="BY205" s="1439"/>
      <c r="BZ205" s="1439"/>
      <c r="CA205" s="1439"/>
      <c r="CB205" s="1439"/>
      <c r="CC205" s="1439"/>
      <c r="CD205" s="1439"/>
      <c r="CE205" s="1439"/>
      <c r="CF205" s="1439"/>
      <c r="CG205" s="1439"/>
      <c r="CH205" s="1439"/>
      <c r="CI205" s="1439"/>
      <c r="CJ205" s="1439"/>
      <c r="CK205" s="1439"/>
      <c r="CL205" s="1439"/>
      <c r="CM205" s="1439"/>
      <c r="CN205" s="1439"/>
      <c r="CO205" s="1439"/>
      <c r="CP205" s="1439"/>
      <c r="CQ205" s="1439"/>
      <c r="CR205" s="1439"/>
      <c r="CS205" s="1439"/>
      <c r="CT205" s="1439"/>
      <c r="CU205" s="1439"/>
      <c r="CV205" s="1439"/>
      <c r="CW205" s="1439"/>
      <c r="CX205" s="1439"/>
      <c r="CY205" s="1439"/>
      <c r="CZ205" s="1439"/>
    </row>
    <row r="206" s="531" customFormat="true" ht="250.15" customHeight="true" x14ac:dyDescent="0.2">
      <c r="B206" s="541"/>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2"/>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1618" t="str">
        <f>A1026</f>
        <v>Belarus</v>
      </c>
      <c r="B208" s="1619"/>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2005</v>
      </c>
      <c r="B209" s="139"/>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64" t="s">
        <v>111</v>
      </c>
      <c r="B210" s="141"/>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65" t="s">
        <v>97</v>
      </c>
      <c r="B212" s="214"/>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MICS05</v>
      </c>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536"/>
      <c r="B216" s="534"/>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536"/>
      <c r="B217" s="535"/>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536"/>
      <c r="B218" s="534"/>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537"/>
      <c r="B219" s="538"/>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369" customFormat="true" ht="15" customHeight="true" x14ac:dyDescent="0.2">
      <c r="A220" s="114" t="s">
        <v>86</v>
      </c>
      <c r="B220" s="198"/>
      <c r="C220" s="1645" t="s">
        <v>114</v>
      </c>
      <c r="D220" s="1646"/>
      <c r="E220" s="1646"/>
      <c r="F220" s="1646"/>
      <c r="G220" s="1647"/>
      <c r="H220" s="1648" t="s">
        <v>38</v>
      </c>
      <c r="I220" s="1649"/>
      <c r="J220" s="1649"/>
      <c r="K220" s="1649"/>
      <c r="L220" s="1650"/>
      <c r="M220" s="1651" t="s">
        <v>37</v>
      </c>
      <c r="N220" s="1652"/>
      <c r="O220" s="1652"/>
      <c r="P220" s="1652"/>
      <c r="Q220" s="1653"/>
      <c r="R220" s="1298" t="s">
        <v>137</v>
      </c>
      <c r="S220" s="1330"/>
      <c r="T220" s="1330"/>
      <c r="U220" s="1330"/>
      <c r="V220" s="1330"/>
      <c r="W220" s="1330"/>
      <c r="X220" s="1331"/>
      <c r="Y220" s="517"/>
      <c r="Z220" s="517"/>
      <c r="AA220" s="517"/>
      <c r="AB220" s="517"/>
      <c r="AC220" s="517"/>
      <c r="AD220" s="517"/>
      <c r="AE220" s="517"/>
      <c r="AF220" s="517"/>
      <c r="AG220" s="517"/>
      <c r="AH220" s="517"/>
      <c r="AI220" s="517"/>
      <c r="AJ220" s="517"/>
      <c r="AK220" s="517"/>
      <c r="AL220" s="517"/>
      <c r="AM220" s="517"/>
      <c r="AN220" s="517"/>
      <c r="AO220" s="517"/>
      <c r="AP220" s="517"/>
      <c r="AQ220" s="517"/>
      <c r="AR220" s="517"/>
      <c r="AS220" s="517"/>
      <c r="AT220" s="517"/>
      <c r="AU220" s="517"/>
      <c r="AV220" s="517"/>
      <c r="AW220" s="517"/>
      <c r="AX220" s="517"/>
      <c r="AY220" s="517"/>
      <c r="AZ220" s="208"/>
      <c r="BA220" s="209" t="s">
        <v>128</v>
      </c>
      <c r="BB220" s="114" t="s">
        <v>86</v>
      </c>
      <c r="BC220" s="1752" t="s">
        <v>114</v>
      </c>
      <c r="BD220" s="1753"/>
      <c r="BE220" s="1753"/>
      <c r="BF220" s="1753"/>
      <c r="BG220" s="1754"/>
      <c r="BH220" s="1755" t="s">
        <v>38</v>
      </c>
      <c r="BI220" s="1753"/>
      <c r="BJ220" s="1753"/>
      <c r="BK220" s="1753"/>
      <c r="BL220" s="1754"/>
      <c r="BM220" s="1755" t="s">
        <v>37</v>
      </c>
      <c r="BN220" s="1753"/>
      <c r="BO220" s="1753"/>
      <c r="BP220" s="1753"/>
      <c r="BQ220" s="1756"/>
      <c r="BR220" s="1314" t="s">
        <v>137</v>
      </c>
      <c r="BS220" s="1315"/>
      <c r="BT220" s="1315"/>
      <c r="BU220" s="1315"/>
      <c r="BV220" s="1315"/>
      <c r="BW220" s="1315"/>
      <c r="BX220" s="1315"/>
      <c r="BY220" s="1440"/>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369" customFormat="true" ht="12.75" x14ac:dyDescent="0.2">
      <c r="A221" s="182" t="s">
        <v>87</v>
      </c>
      <c r="B221" s="239"/>
      <c r="C221" s="277" t="s">
        <v>0</v>
      </c>
      <c r="D221" s="278" t="s">
        <v>1</v>
      </c>
      <c r="E221" s="278" t="s">
        <v>2</v>
      </c>
      <c r="F221" s="278" t="s">
        <v>3</v>
      </c>
      <c r="G221" s="279" t="s">
        <v>4</v>
      </c>
      <c r="H221" s="659" t="s">
        <v>0</v>
      </c>
      <c r="I221" s="600" t="s">
        <v>1</v>
      </c>
      <c r="J221" s="600" t="s">
        <v>2</v>
      </c>
      <c r="K221" s="600" t="s">
        <v>3</v>
      </c>
      <c r="L221" s="601" t="s">
        <v>4</v>
      </c>
      <c r="M221" s="644" t="s">
        <v>0</v>
      </c>
      <c r="N221" s="600" t="s">
        <v>1</v>
      </c>
      <c r="O221" s="600" t="s">
        <v>2</v>
      </c>
      <c r="P221" s="600" t="s">
        <v>3</v>
      </c>
      <c r="Q221" s="679" t="s">
        <v>4</v>
      </c>
      <c r="R221" s="659" t="s">
        <v>146</v>
      </c>
      <c r="S221" s="600" t="s">
        <v>147</v>
      </c>
      <c r="T221" s="600" t="s">
        <v>148</v>
      </c>
      <c r="U221" s="600" t="s">
        <v>149</v>
      </c>
      <c r="V221" s="600" t="s">
        <v>150</v>
      </c>
      <c r="W221" s="600" t="s">
        <v>151</v>
      </c>
      <c r="X221" s="602" t="s">
        <v>152</v>
      </c>
      <c r="Y221" s="517"/>
      <c r="Z221" s="517"/>
      <c r="AA221" s="517"/>
      <c r="AB221" s="517"/>
      <c r="AC221" s="517"/>
      <c r="AD221" s="517"/>
      <c r="AE221" s="517"/>
      <c r="AF221" s="517"/>
      <c r="AG221" s="517"/>
      <c r="AH221" s="517"/>
      <c r="AI221" s="517"/>
      <c r="AJ221" s="517"/>
      <c r="AK221" s="517"/>
      <c r="AL221" s="517"/>
      <c r="AM221" s="517"/>
      <c r="AN221" s="517"/>
      <c r="AO221" s="517"/>
      <c r="AP221" s="517"/>
      <c r="AQ221" s="517"/>
      <c r="AR221" s="517"/>
      <c r="AS221" s="517"/>
      <c r="AT221" s="517"/>
      <c r="AU221" s="517"/>
      <c r="AV221" s="517"/>
      <c r="AW221" s="517"/>
      <c r="AX221" s="517"/>
      <c r="AY221" s="517"/>
      <c r="AZ221" s="208"/>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146</v>
      </c>
      <c r="BS221" s="171" t="s">
        <v>147</v>
      </c>
      <c r="BT221" s="171" t="s">
        <v>148</v>
      </c>
      <c r="BU221" s="171" t="s">
        <v>149</v>
      </c>
      <c r="BV221" s="171" t="s">
        <v>150</v>
      </c>
      <c r="BW221" s="171" t="s">
        <v>151</v>
      </c>
      <c r="BX221" s="1399" t="s">
        <v>152</v>
      </c>
      <c r="BY221" s="1441"/>
      <c r="BZ221" s="1441"/>
      <c r="CA221" s="1441"/>
      <c r="CB221" s="1441"/>
      <c r="CC221" s="1441"/>
      <c r="CD221" s="1441"/>
      <c r="CE221" s="1441"/>
      <c r="CF221" s="1441"/>
      <c r="CG221" s="1441"/>
      <c r="CH221" s="1441"/>
      <c r="CI221" s="1441"/>
      <c r="CJ221" s="1441"/>
      <c r="CK221" s="1441"/>
      <c r="CL221" s="1441"/>
      <c r="CM221" s="1441"/>
      <c r="CN221" s="1441"/>
      <c r="CO221" s="1441"/>
      <c r="CP221" s="1441"/>
      <c r="CQ221" s="1441"/>
      <c r="CR221" s="1441"/>
      <c r="CS221" s="1441"/>
      <c r="CT221" s="1441"/>
      <c r="CU221" s="1441"/>
      <c r="CV221" s="1441"/>
      <c r="CW221" s="1441"/>
      <c r="CX221" s="1441"/>
      <c r="CY221" s="1441"/>
      <c r="CZ221" s="1441"/>
    </row>
    <row r="222" s="369" customFormat="true" ht="15" customHeight="true" x14ac:dyDescent="0.2">
      <c r="A222" s="1642" t="s">
        <v>36</v>
      </c>
      <c r="B222" s="953" t="s">
        <v>15</v>
      </c>
      <c r="C222" s="965" t="s">
        <v>35</v>
      </c>
      <c r="D222" s="972" t="s">
        <v>35</v>
      </c>
      <c r="E222" s="972" t="s">
        <v>35</v>
      </c>
      <c r="F222" s="972" t="s">
        <v>35</v>
      </c>
      <c r="G222" s="979" t="s">
        <v>35</v>
      </c>
      <c r="H222" s="986" t="s">
        <v>35</v>
      </c>
      <c r="I222" s="972" t="s">
        <v>35</v>
      </c>
      <c r="J222" s="972" t="s">
        <v>35</v>
      </c>
      <c r="K222" s="972" t="s">
        <v>35</v>
      </c>
      <c r="L222" s="993" t="s">
        <v>35</v>
      </c>
      <c r="M222" s="965" t="s">
        <v>35</v>
      </c>
      <c r="N222" s="972" t="s">
        <v>35</v>
      </c>
      <c r="O222" s="972" t="s">
        <v>35</v>
      </c>
      <c r="P222" s="972" t="s">
        <v>35</v>
      </c>
      <c r="Q222" s="979" t="s">
        <v>35</v>
      </c>
      <c r="R222" s="986" t="s">
        <v>35</v>
      </c>
      <c r="S222" s="972" t="s">
        <v>35</v>
      </c>
      <c r="T222" s="972" t="s">
        <v>35</v>
      </c>
      <c r="U222" s="972" t="s">
        <v>35</v>
      </c>
      <c r="V222" s="972" t="s">
        <v>35</v>
      </c>
      <c r="W222" s="972" t="s">
        <v>35</v>
      </c>
      <c r="X222" s="993" t="s">
        <v>35</v>
      </c>
      <c r="Y222" s="517"/>
      <c r="Z222" s="517"/>
      <c r="AA222" s="517"/>
      <c r="AB222" s="517"/>
      <c r="AC222" s="517"/>
      <c r="AD222" s="517"/>
      <c r="AE222" s="517"/>
      <c r="AF222" s="517"/>
      <c r="AG222" s="517"/>
      <c r="AH222" s="517"/>
      <c r="AI222" s="517"/>
      <c r="AJ222" s="517"/>
      <c r="AK222" s="517"/>
      <c r="AL222" s="517"/>
      <c r="AM222" s="517"/>
      <c r="AN222" s="517"/>
      <c r="AO222" s="517"/>
      <c r="AP222" s="517"/>
      <c r="AQ222" s="517"/>
      <c r="AR222" s="517"/>
      <c r="AS222" s="517"/>
      <c r="AT222" s="517"/>
      <c r="AU222" s="517"/>
      <c r="AV222" s="517"/>
      <c r="AW222" s="517"/>
      <c r="AX222" s="517"/>
      <c r="AY222" s="517"/>
      <c r="AZ222" s="208"/>
      <c r="BA222" s="1757" t="s">
        <v>36</v>
      </c>
      <c r="BB222" s="160" t="s">
        <v>15</v>
      </c>
      <c r="BC222" s="1010" t="s">
        <v>35</v>
      </c>
      <c r="BD222" s="1029" t="s">
        <v>35</v>
      </c>
      <c r="BE222" s="1029" t="s">
        <v>35</v>
      </c>
      <c r="BF222" s="1029" t="s">
        <v>35</v>
      </c>
      <c r="BG222" s="1049" t="s">
        <v>35</v>
      </c>
      <c r="BH222" s="1069" t="s">
        <v>35</v>
      </c>
      <c r="BI222" s="1029" t="s">
        <v>35</v>
      </c>
      <c r="BJ222" s="1029" t="s">
        <v>35</v>
      </c>
      <c r="BK222" s="1029" t="s">
        <v>35</v>
      </c>
      <c r="BL222" s="1049" t="s">
        <v>35</v>
      </c>
      <c r="BM222" s="1069" t="s">
        <v>35</v>
      </c>
      <c r="BN222" s="1029" t="s">
        <v>35</v>
      </c>
      <c r="BO222" s="1029" t="s">
        <v>35</v>
      </c>
      <c r="BP222" s="1029" t="s">
        <v>35</v>
      </c>
      <c r="BQ222" s="1049" t="s">
        <v>35</v>
      </c>
      <c r="BR222" s="1069" t="s">
        <v>35</v>
      </c>
      <c r="BS222" s="1029" t="s">
        <v>35</v>
      </c>
      <c r="BT222" s="1029" t="s">
        <v>35</v>
      </c>
      <c r="BU222" s="1029" t="s">
        <v>35</v>
      </c>
      <c r="BV222" s="1029" t="s">
        <v>35</v>
      </c>
      <c r="BW222" s="1029" t="s">
        <v>35</v>
      </c>
      <c r="BX222" s="1400" t="s">
        <v>35</v>
      </c>
      <c r="BY222" s="1442"/>
      <c r="BZ222" s="1442"/>
      <c r="CA222" s="1442"/>
      <c r="CB222" s="1442"/>
      <c r="CC222" s="1442"/>
      <c r="CD222" s="1442"/>
      <c r="CE222" s="1442"/>
      <c r="CF222" s="1442"/>
      <c r="CG222" s="1442"/>
      <c r="CH222" s="1442"/>
      <c r="CI222" s="1442"/>
      <c r="CJ222" s="1442"/>
      <c r="CK222" s="1442"/>
      <c r="CL222" s="1442"/>
      <c r="CM222" s="1442"/>
      <c r="CN222" s="1442"/>
      <c r="CO222" s="1442"/>
      <c r="CP222" s="1442"/>
      <c r="CQ222" s="1442"/>
      <c r="CR222" s="1442"/>
      <c r="CS222" s="1442"/>
      <c r="CT222" s="1442"/>
      <c r="CU222" s="1442"/>
      <c r="CV222" s="1442"/>
      <c r="CW222" s="1442"/>
      <c r="CX222" s="1442"/>
      <c r="CY222" s="1442"/>
      <c r="CZ222" s="1443"/>
    </row>
    <row r="223" s="369" customFormat="true" ht="15" customHeight="true" x14ac:dyDescent="0.2">
      <c r="A223" s="1643"/>
      <c r="B223" s="954" t="s">
        <v>16</v>
      </c>
      <c r="C223" s="966" t="s">
        <v>35</v>
      </c>
      <c r="D223" s="973" t="s">
        <v>35</v>
      </c>
      <c r="E223" s="973" t="s">
        <v>35</v>
      </c>
      <c r="F223" s="973" t="s">
        <v>35</v>
      </c>
      <c r="G223" s="980" t="s">
        <v>35</v>
      </c>
      <c r="H223" s="987" t="s">
        <v>35</v>
      </c>
      <c r="I223" s="973" t="s">
        <v>35</v>
      </c>
      <c r="J223" s="973" t="s">
        <v>35</v>
      </c>
      <c r="K223" s="973" t="s">
        <v>35</v>
      </c>
      <c r="L223" s="994" t="s">
        <v>35</v>
      </c>
      <c r="M223" s="966" t="s">
        <v>35</v>
      </c>
      <c r="N223" s="973" t="s">
        <v>35</v>
      </c>
      <c r="O223" s="973" t="s">
        <v>35</v>
      </c>
      <c r="P223" s="973" t="s">
        <v>35</v>
      </c>
      <c r="Q223" s="980" t="s">
        <v>35</v>
      </c>
      <c r="R223" s="987" t="s">
        <v>35</v>
      </c>
      <c r="S223" s="973" t="s">
        <v>35</v>
      </c>
      <c r="T223" s="973" t="s">
        <v>35</v>
      </c>
      <c r="U223" s="973" t="s">
        <v>35</v>
      </c>
      <c r="V223" s="973" t="s">
        <v>35</v>
      </c>
      <c r="W223" s="973" t="s">
        <v>35</v>
      </c>
      <c r="X223" s="994" t="s">
        <v>35</v>
      </c>
      <c r="Y223" s="517"/>
      <c r="Z223" s="517"/>
      <c r="AA223" s="517"/>
      <c r="AB223" s="517"/>
      <c r="AC223" s="517"/>
      <c r="AD223" s="517"/>
      <c r="AE223" s="517"/>
      <c r="AF223" s="517"/>
      <c r="AG223" s="517"/>
      <c r="AH223" s="517"/>
      <c r="AI223" s="517"/>
      <c r="AJ223" s="517"/>
      <c r="AK223" s="517"/>
      <c r="AL223" s="517"/>
      <c r="AM223" s="517"/>
      <c r="AN223" s="517"/>
      <c r="AO223" s="517"/>
      <c r="AP223" s="517"/>
      <c r="AQ223" s="517"/>
      <c r="AR223" s="517"/>
      <c r="AS223" s="517"/>
      <c r="AT223" s="517"/>
      <c r="AU223" s="517"/>
      <c r="AV223" s="517"/>
      <c r="AW223" s="517"/>
      <c r="AX223" s="517"/>
      <c r="AY223" s="517"/>
      <c r="AZ223" s="208"/>
      <c r="BA223" s="1758"/>
      <c r="BB223" s="161" t="s">
        <v>16</v>
      </c>
      <c r="BC223" s="1011" t="s">
        <v>35</v>
      </c>
      <c r="BD223" s="1030" t="s">
        <v>35</v>
      </c>
      <c r="BE223" s="1030" t="s">
        <v>35</v>
      </c>
      <c r="BF223" s="1030" t="s">
        <v>35</v>
      </c>
      <c r="BG223" s="1050" t="s">
        <v>35</v>
      </c>
      <c r="BH223" s="1070" t="s">
        <v>35</v>
      </c>
      <c r="BI223" s="1030" t="s">
        <v>35</v>
      </c>
      <c r="BJ223" s="1030" t="s">
        <v>35</v>
      </c>
      <c r="BK223" s="1030" t="s">
        <v>35</v>
      </c>
      <c r="BL223" s="1050" t="s">
        <v>35</v>
      </c>
      <c r="BM223" s="1070" t="s">
        <v>35</v>
      </c>
      <c r="BN223" s="1030" t="s">
        <v>35</v>
      </c>
      <c r="BO223" s="1030" t="s">
        <v>35</v>
      </c>
      <c r="BP223" s="1030" t="s">
        <v>35</v>
      </c>
      <c r="BQ223" s="1050" t="s">
        <v>35</v>
      </c>
      <c r="BR223" s="1070" t="s">
        <v>35</v>
      </c>
      <c r="BS223" s="1030" t="s">
        <v>35</v>
      </c>
      <c r="BT223" s="1030" t="s">
        <v>35</v>
      </c>
      <c r="BU223" s="1030" t="s">
        <v>35</v>
      </c>
      <c r="BV223" s="1030" t="s">
        <v>35</v>
      </c>
      <c r="BW223" s="1030" t="s">
        <v>35</v>
      </c>
      <c r="BX223" s="1401" t="s">
        <v>35</v>
      </c>
      <c r="BY223" s="1444"/>
      <c r="BZ223" s="1444"/>
      <c r="CA223" s="1444"/>
      <c r="CB223" s="1444"/>
      <c r="CC223" s="1444"/>
      <c r="CD223" s="1444"/>
      <c r="CE223" s="1444"/>
      <c r="CF223" s="1444"/>
      <c r="CG223" s="1444"/>
      <c r="CH223" s="1444"/>
      <c r="CI223" s="1444"/>
      <c r="CJ223" s="1444"/>
      <c r="CK223" s="1444"/>
      <c r="CL223" s="1444"/>
      <c r="CM223" s="1444"/>
      <c r="CN223" s="1444"/>
      <c r="CO223" s="1444"/>
      <c r="CP223" s="1444"/>
      <c r="CQ223" s="1444"/>
      <c r="CR223" s="1444"/>
      <c r="CS223" s="1444"/>
      <c r="CT223" s="1444"/>
      <c r="CU223" s="1444"/>
      <c r="CV223" s="1444"/>
      <c r="CW223" s="1444"/>
      <c r="CX223" s="1444"/>
      <c r="CY223" s="1444"/>
      <c r="CZ223" s="1445"/>
    </row>
    <row r="224" s="369" customFormat="true" ht="15" customHeight="true" x14ac:dyDescent="0.2">
      <c r="A224" s="1644"/>
      <c r="B224" s="955" t="s">
        <v>20</v>
      </c>
      <c r="C224" s="967" t="s">
        <v>35</v>
      </c>
      <c r="D224" s="974" t="s">
        <v>35</v>
      </c>
      <c r="E224" s="974" t="s">
        <v>35</v>
      </c>
      <c r="F224" s="974" t="s">
        <v>35</v>
      </c>
      <c r="G224" s="981" t="s">
        <v>35</v>
      </c>
      <c r="H224" s="988" t="s">
        <v>35</v>
      </c>
      <c r="I224" s="974" t="s">
        <v>35</v>
      </c>
      <c r="J224" s="974" t="s">
        <v>35</v>
      </c>
      <c r="K224" s="974" t="s">
        <v>35</v>
      </c>
      <c r="L224" s="995" t="s">
        <v>35</v>
      </c>
      <c r="M224" s="967" t="s">
        <v>35</v>
      </c>
      <c r="N224" s="974" t="s">
        <v>35</v>
      </c>
      <c r="O224" s="974" t="s">
        <v>35</v>
      </c>
      <c r="P224" s="974" t="s">
        <v>35</v>
      </c>
      <c r="Q224" s="981" t="s">
        <v>35</v>
      </c>
      <c r="R224" s="988" t="s">
        <v>35</v>
      </c>
      <c r="S224" s="974" t="s">
        <v>35</v>
      </c>
      <c r="T224" s="974" t="s">
        <v>35</v>
      </c>
      <c r="U224" s="974" t="s">
        <v>35</v>
      </c>
      <c r="V224" s="974" t="s">
        <v>35</v>
      </c>
      <c r="W224" s="974" t="s">
        <v>35</v>
      </c>
      <c r="X224" s="995" t="s">
        <v>35</v>
      </c>
      <c r="Y224" s="517"/>
      <c r="Z224" s="517"/>
      <c r="AA224" s="517"/>
      <c r="AB224" s="517"/>
      <c r="AC224" s="517"/>
      <c r="AD224" s="517"/>
      <c r="AE224" s="517"/>
      <c r="AF224" s="517"/>
      <c r="AG224" s="517"/>
      <c r="AH224" s="517"/>
      <c r="AI224" s="517"/>
      <c r="AJ224" s="517"/>
      <c r="AK224" s="517"/>
      <c r="AL224" s="517"/>
      <c r="AM224" s="517"/>
      <c r="AN224" s="517"/>
      <c r="AO224" s="517"/>
      <c r="AP224" s="517"/>
      <c r="AQ224" s="517"/>
      <c r="AR224" s="517"/>
      <c r="AS224" s="517"/>
      <c r="AT224" s="517"/>
      <c r="AU224" s="517"/>
      <c r="AV224" s="517"/>
      <c r="AW224" s="517"/>
      <c r="AX224" s="517"/>
      <c r="AY224" s="517"/>
      <c r="AZ224" s="208"/>
      <c r="BA224" s="1758"/>
      <c r="BB224" s="161" t="s">
        <v>20</v>
      </c>
      <c r="BC224" s="1011" t="s">
        <v>35</v>
      </c>
      <c r="BD224" s="1030" t="s">
        <v>35</v>
      </c>
      <c r="BE224" s="1030" t="s">
        <v>35</v>
      </c>
      <c r="BF224" s="1030" t="s">
        <v>35</v>
      </c>
      <c r="BG224" s="1050" t="s">
        <v>35</v>
      </c>
      <c r="BH224" s="1070" t="s">
        <v>35</v>
      </c>
      <c r="BI224" s="1030" t="s">
        <v>35</v>
      </c>
      <c r="BJ224" s="1030" t="s">
        <v>35</v>
      </c>
      <c r="BK224" s="1030" t="s">
        <v>35</v>
      </c>
      <c r="BL224" s="1050" t="s">
        <v>35</v>
      </c>
      <c r="BM224" s="1070" t="s">
        <v>35</v>
      </c>
      <c r="BN224" s="1030" t="s">
        <v>35</v>
      </c>
      <c r="BO224" s="1030" t="s">
        <v>35</v>
      </c>
      <c r="BP224" s="1030" t="s">
        <v>35</v>
      </c>
      <c r="BQ224" s="1050" t="s">
        <v>35</v>
      </c>
      <c r="BR224" s="1070" t="s">
        <v>35</v>
      </c>
      <c r="BS224" s="1030" t="s">
        <v>35</v>
      </c>
      <c r="BT224" s="1030" t="s">
        <v>35</v>
      </c>
      <c r="BU224" s="1030" t="s">
        <v>35</v>
      </c>
      <c r="BV224" s="1030" t="s">
        <v>35</v>
      </c>
      <c r="BW224" s="1030" t="s">
        <v>35</v>
      </c>
      <c r="BX224" s="1401" t="s">
        <v>35</v>
      </c>
      <c r="BY224" s="1444"/>
      <c r="BZ224" s="1444"/>
      <c r="CA224" s="1444"/>
      <c r="CB224" s="1444"/>
      <c r="CC224" s="1444"/>
      <c r="CD224" s="1444"/>
      <c r="CE224" s="1444"/>
      <c r="CF224" s="1444"/>
      <c r="CG224" s="1444"/>
      <c r="CH224" s="1444"/>
      <c r="CI224" s="1444"/>
      <c r="CJ224" s="1444"/>
      <c r="CK224" s="1444"/>
      <c r="CL224" s="1444"/>
      <c r="CM224" s="1444"/>
      <c r="CN224" s="1444"/>
      <c r="CO224" s="1444"/>
      <c r="CP224" s="1444"/>
      <c r="CQ224" s="1444"/>
      <c r="CR224" s="1444"/>
      <c r="CS224" s="1444"/>
      <c r="CT224" s="1444"/>
      <c r="CU224" s="1444"/>
      <c r="CV224" s="1444"/>
      <c r="CW224" s="1444"/>
      <c r="CX224" s="1444"/>
      <c r="CY224" s="1444"/>
      <c r="CZ224" s="1445"/>
    </row>
    <row r="225" s="369" customFormat="true" ht="15" customHeight="true" x14ac:dyDescent="0.2">
      <c r="A225" s="703"/>
      <c r="B225" s="714"/>
      <c r="C225" s="897"/>
      <c r="D225" s="898"/>
      <c r="E225" s="898"/>
      <c r="F225" s="898"/>
      <c r="G225" s="899"/>
      <c r="H225" s="900"/>
      <c r="I225" s="898"/>
      <c r="J225" s="898"/>
      <c r="K225" s="898"/>
      <c r="L225" s="901"/>
      <c r="M225" s="902"/>
      <c r="N225" s="898"/>
      <c r="O225" s="898"/>
      <c r="P225" s="898"/>
      <c r="Q225" s="899"/>
      <c r="R225" s="900"/>
      <c r="S225" s="898"/>
      <c r="T225" s="898"/>
      <c r="U225" s="898"/>
      <c r="V225" s="898"/>
      <c r="W225" s="898"/>
      <c r="X225" s="1363"/>
      <c r="Y225" s="517"/>
      <c r="Z225" s="517"/>
      <c r="AA225" s="517"/>
      <c r="AB225" s="517"/>
      <c r="AC225" s="517"/>
      <c r="AD225" s="517"/>
      <c r="AE225" s="517"/>
      <c r="AF225" s="517"/>
      <c r="AG225" s="517"/>
      <c r="AH225" s="517"/>
      <c r="AI225" s="517"/>
      <c r="AJ225" s="517"/>
      <c r="AK225" s="517"/>
      <c r="AL225" s="517"/>
      <c r="AM225" s="517"/>
      <c r="AN225" s="517"/>
      <c r="AO225" s="517"/>
      <c r="AP225" s="517"/>
      <c r="AQ225" s="517"/>
      <c r="AR225" s="517"/>
      <c r="AS225" s="517"/>
      <c r="AT225" s="517"/>
      <c r="AU225" s="517"/>
      <c r="AV225" s="517"/>
      <c r="AW225" s="517"/>
      <c r="AX225" s="517"/>
      <c r="AY225" s="517"/>
      <c r="AZ225" s="208"/>
      <c r="BA225" s="1758" t="s">
        <v>70</v>
      </c>
      <c r="BB225" s="161" t="s">
        <v>71</v>
      </c>
      <c r="BC225" s="1011" t="s">
        <v>35</v>
      </c>
      <c r="BD225" s="1030" t="s">
        <v>35</v>
      </c>
      <c r="BE225" s="1030" t="s">
        <v>35</v>
      </c>
      <c r="BF225" s="1030" t="s">
        <v>35</v>
      </c>
      <c r="BG225" s="1050" t="s">
        <v>35</v>
      </c>
      <c r="BH225" s="1070" t="s">
        <v>35</v>
      </c>
      <c r="BI225" s="1030" t="s">
        <v>35</v>
      </c>
      <c r="BJ225" s="1030" t="s">
        <v>35</v>
      </c>
      <c r="BK225" s="1030" t="s">
        <v>35</v>
      </c>
      <c r="BL225" s="1050" t="s">
        <v>35</v>
      </c>
      <c r="BM225" s="1070" t="s">
        <v>35</v>
      </c>
      <c r="BN225" s="1030" t="s">
        <v>35</v>
      </c>
      <c r="BO225" s="1030" t="s">
        <v>35</v>
      </c>
      <c r="BP225" s="1030" t="s">
        <v>35</v>
      </c>
      <c r="BQ225" s="1050" t="s">
        <v>35</v>
      </c>
      <c r="BR225" s="1070" t="s">
        <v>35</v>
      </c>
      <c r="BS225" s="1030" t="s">
        <v>35</v>
      </c>
      <c r="BT225" s="1030" t="s">
        <v>35</v>
      </c>
      <c r="BU225" s="1030" t="s">
        <v>35</v>
      </c>
      <c r="BV225" s="1030" t="s">
        <v>35</v>
      </c>
      <c r="BW225" s="1030" t="s">
        <v>35</v>
      </c>
      <c r="BX225" s="1401" t="s">
        <v>35</v>
      </c>
      <c r="BY225" s="1445"/>
      <c r="BZ225" s="1445"/>
      <c r="CA225" s="1445"/>
      <c r="CB225" s="1445"/>
      <c r="CC225" s="1445"/>
      <c r="CD225" s="1445"/>
      <c r="CE225" s="1445"/>
      <c r="CF225" s="1445"/>
      <c r="CG225" s="1445"/>
      <c r="CH225" s="1445"/>
      <c r="CI225" s="1445"/>
      <c r="CJ225" s="1445"/>
      <c r="CK225" s="1445"/>
      <c r="CL225" s="1445"/>
      <c r="CM225" s="1445"/>
      <c r="CN225" s="1445"/>
      <c r="CO225" s="1445"/>
      <c r="CP225" s="1445"/>
      <c r="CQ225" s="1445"/>
      <c r="CR225" s="1445"/>
      <c r="CS225" s="1445"/>
      <c r="CT225" s="1445"/>
      <c r="CU225" s="1445"/>
      <c r="CV225" s="1445"/>
      <c r="CW225" s="1445"/>
      <c r="CX225" s="1445"/>
      <c r="CY225" s="1445"/>
      <c r="CZ225" s="1445"/>
    </row>
    <row r="226" s="369" customFormat="true" ht="15" customHeight="true" x14ac:dyDescent="0.2">
      <c r="A226" s="692"/>
      <c r="B226" s="956"/>
      <c r="C226" s="617"/>
      <c r="D226" s="618"/>
      <c r="E226" s="618"/>
      <c r="F226" s="618"/>
      <c r="G226" s="675"/>
      <c r="H226" s="660"/>
      <c r="I226" s="618"/>
      <c r="J226" s="618"/>
      <c r="K226" s="618"/>
      <c r="L226" s="631"/>
      <c r="M226" s="645"/>
      <c r="N226" s="618"/>
      <c r="O226" s="618"/>
      <c r="P226" s="618"/>
      <c r="Q226" s="675"/>
      <c r="R226" s="660"/>
      <c r="S226" s="618"/>
      <c r="T226" s="618"/>
      <c r="U226" s="618"/>
      <c r="V226" s="618"/>
      <c r="W226" s="618"/>
      <c r="X226" s="1364"/>
      <c r="Y226" s="517"/>
      <c r="Z226" s="517"/>
      <c r="AA226" s="517"/>
      <c r="AB226" s="517"/>
      <c r="AC226" s="517"/>
      <c r="AD226" s="517"/>
      <c r="AE226" s="517"/>
      <c r="AF226" s="517"/>
      <c r="AG226" s="517"/>
      <c r="AH226" s="517"/>
      <c r="AI226" s="517"/>
      <c r="AJ226" s="517"/>
      <c r="AK226" s="517"/>
      <c r="AL226" s="517"/>
      <c r="AM226" s="517"/>
      <c r="AN226" s="517"/>
      <c r="AO226" s="517"/>
      <c r="AP226" s="517"/>
      <c r="AQ226" s="517"/>
      <c r="AR226" s="517"/>
      <c r="AS226" s="517"/>
      <c r="AT226" s="517"/>
      <c r="AU226" s="517"/>
      <c r="AV226" s="517"/>
      <c r="AW226" s="517"/>
      <c r="AX226" s="517"/>
      <c r="AY226" s="517"/>
      <c r="AZ226" s="208"/>
      <c r="BA226" s="1758"/>
      <c r="BB226" s="161" t="s">
        <v>72</v>
      </c>
      <c r="BC226" s="1011" t="s">
        <v>35</v>
      </c>
      <c r="BD226" s="1030" t="s">
        <v>35</v>
      </c>
      <c r="BE226" s="1030" t="s">
        <v>35</v>
      </c>
      <c r="BF226" s="1030" t="s">
        <v>35</v>
      </c>
      <c r="BG226" s="1050" t="s">
        <v>35</v>
      </c>
      <c r="BH226" s="1070" t="s">
        <v>35</v>
      </c>
      <c r="BI226" s="1030" t="s">
        <v>35</v>
      </c>
      <c r="BJ226" s="1030" t="s">
        <v>35</v>
      </c>
      <c r="BK226" s="1030" t="s">
        <v>35</v>
      </c>
      <c r="BL226" s="1050" t="s">
        <v>35</v>
      </c>
      <c r="BM226" s="1070" t="s">
        <v>35</v>
      </c>
      <c r="BN226" s="1030" t="s">
        <v>35</v>
      </c>
      <c r="BO226" s="1030" t="s">
        <v>35</v>
      </c>
      <c r="BP226" s="1030" t="s">
        <v>35</v>
      </c>
      <c r="BQ226" s="1050" t="s">
        <v>35</v>
      </c>
      <c r="BR226" s="1070" t="s">
        <v>35</v>
      </c>
      <c r="BS226" s="1030" t="s">
        <v>35</v>
      </c>
      <c r="BT226" s="1030" t="s">
        <v>35</v>
      </c>
      <c r="BU226" s="1030" t="s">
        <v>35</v>
      </c>
      <c r="BV226" s="1030" t="s">
        <v>35</v>
      </c>
      <c r="BW226" s="1030" t="s">
        <v>35</v>
      </c>
      <c r="BX226" s="1401" t="s">
        <v>35</v>
      </c>
      <c r="BY226" s="1445"/>
      <c r="BZ226" s="1445"/>
      <c r="CA226" s="1445"/>
      <c r="CB226" s="1445"/>
      <c r="CC226" s="1445"/>
      <c r="CD226" s="1445"/>
      <c r="CE226" s="1445"/>
      <c r="CF226" s="1445"/>
      <c r="CG226" s="1445"/>
      <c r="CH226" s="1445"/>
      <c r="CI226" s="1445"/>
      <c r="CJ226" s="1445"/>
      <c r="CK226" s="1445"/>
      <c r="CL226" s="1445"/>
      <c r="CM226" s="1445"/>
      <c r="CN226" s="1445"/>
      <c r="CO226" s="1445"/>
      <c r="CP226" s="1445"/>
      <c r="CQ226" s="1445"/>
      <c r="CR226" s="1445"/>
      <c r="CS226" s="1445"/>
      <c r="CT226" s="1445"/>
      <c r="CU226" s="1445"/>
      <c r="CV226" s="1445"/>
      <c r="CW226" s="1445"/>
      <c r="CX226" s="1445"/>
      <c r="CY226" s="1445"/>
      <c r="CZ226" s="1445"/>
    </row>
    <row r="227" s="369" customFormat="true" ht="15" customHeight="true" x14ac:dyDescent="0.2">
      <c r="A227" s="693"/>
      <c r="B227" s="957"/>
      <c r="C227" s="619"/>
      <c r="D227" s="620"/>
      <c r="E227" s="620"/>
      <c r="F227" s="620"/>
      <c r="G227" s="676"/>
      <c r="H227" s="661"/>
      <c r="I227" s="620"/>
      <c r="J227" s="620"/>
      <c r="K227" s="620"/>
      <c r="L227" s="632"/>
      <c r="M227" s="646"/>
      <c r="N227" s="620"/>
      <c r="O227" s="620"/>
      <c r="P227" s="620"/>
      <c r="Q227" s="676"/>
      <c r="R227" s="661"/>
      <c r="S227" s="620"/>
      <c r="T227" s="620"/>
      <c r="U227" s="620"/>
      <c r="V227" s="620"/>
      <c r="W227" s="620"/>
      <c r="X227" s="1365"/>
      <c r="Y227" s="517"/>
      <c r="Z227" s="517"/>
      <c r="AA227" s="517"/>
      <c r="AB227" s="517"/>
      <c r="AC227" s="517"/>
      <c r="AD227" s="517"/>
      <c r="AE227" s="517"/>
      <c r="AF227" s="517"/>
      <c r="AG227" s="517"/>
      <c r="AH227" s="517"/>
      <c r="AI227" s="517"/>
      <c r="AJ227" s="517"/>
      <c r="AK227" s="517"/>
      <c r="AL227" s="517"/>
      <c r="AM227" s="517"/>
      <c r="AN227" s="517"/>
      <c r="AO227" s="517"/>
      <c r="AP227" s="517"/>
      <c r="AQ227" s="517"/>
      <c r="AR227" s="517"/>
      <c r="AS227" s="517"/>
      <c r="AT227" s="517"/>
      <c r="AU227" s="517"/>
      <c r="AV227" s="517"/>
      <c r="AW227" s="517"/>
      <c r="AX227" s="517"/>
      <c r="AY227" s="517"/>
      <c r="AZ227" s="208"/>
      <c r="BA227" s="1758" t="s">
        <v>94</v>
      </c>
      <c r="BB227" s="161" t="s">
        <v>61</v>
      </c>
      <c r="BC227" s="1011" t="s">
        <v>35</v>
      </c>
      <c r="BD227" s="1030" t="s">
        <v>35</v>
      </c>
      <c r="BE227" s="1030" t="s">
        <v>35</v>
      </c>
      <c r="BF227" s="1030" t="s">
        <v>35</v>
      </c>
      <c r="BG227" s="1050" t="s">
        <v>35</v>
      </c>
      <c r="BH227" s="1070" t="s">
        <v>35</v>
      </c>
      <c r="BI227" s="1030" t="s">
        <v>35</v>
      </c>
      <c r="BJ227" s="1030" t="s">
        <v>35</v>
      </c>
      <c r="BK227" s="1030" t="s">
        <v>35</v>
      </c>
      <c r="BL227" s="1050" t="s">
        <v>35</v>
      </c>
      <c r="BM227" s="1070" t="s">
        <v>35</v>
      </c>
      <c r="BN227" s="1030" t="s">
        <v>35</v>
      </c>
      <c r="BO227" s="1030" t="s">
        <v>35</v>
      </c>
      <c r="BP227" s="1030" t="s">
        <v>35</v>
      </c>
      <c r="BQ227" s="1050" t="s">
        <v>35</v>
      </c>
      <c r="BR227" s="1070" t="s">
        <v>35</v>
      </c>
      <c r="BS227" s="1030" t="s">
        <v>35</v>
      </c>
      <c r="BT227" s="1030" t="s">
        <v>35</v>
      </c>
      <c r="BU227" s="1030" t="s">
        <v>35</v>
      </c>
      <c r="BV227" s="1030" t="s">
        <v>35</v>
      </c>
      <c r="BW227" s="1030" t="s">
        <v>35</v>
      </c>
      <c r="BX227" s="1401" t="s">
        <v>35</v>
      </c>
      <c r="BY227" s="1445"/>
      <c r="BZ227" s="1445"/>
      <c r="CA227" s="1445"/>
      <c r="CB227" s="1445"/>
      <c r="CC227" s="1445"/>
      <c r="CD227" s="1445"/>
      <c r="CE227" s="1445"/>
      <c r="CF227" s="1445"/>
      <c r="CG227" s="1445"/>
      <c r="CH227" s="1445"/>
      <c r="CI227" s="1445"/>
      <c r="CJ227" s="1445"/>
      <c r="CK227" s="1445"/>
      <c r="CL227" s="1445"/>
      <c r="CM227" s="1445"/>
      <c r="CN227" s="1445"/>
      <c r="CO227" s="1445"/>
      <c r="CP227" s="1445"/>
      <c r="CQ227" s="1445"/>
      <c r="CR227" s="1445"/>
      <c r="CS227" s="1445"/>
      <c r="CT227" s="1445"/>
      <c r="CU227" s="1445"/>
      <c r="CV227" s="1445"/>
      <c r="CW227" s="1445"/>
      <c r="CX227" s="1445"/>
      <c r="CY227" s="1445"/>
      <c r="CZ227" s="1445"/>
    </row>
    <row r="228" s="369" customFormat="true" ht="15" customHeight="true" x14ac:dyDescent="0.2">
      <c r="A228" s="694"/>
      <c r="B228" s="958"/>
      <c r="C228" s="903"/>
      <c r="D228" s="904"/>
      <c r="E228" s="904"/>
      <c r="F228" s="904"/>
      <c r="G228" s="905"/>
      <c r="H228" s="906"/>
      <c r="I228" s="904"/>
      <c r="J228" s="904"/>
      <c r="K228" s="904"/>
      <c r="L228" s="907"/>
      <c r="M228" s="903"/>
      <c r="N228" s="904"/>
      <c r="O228" s="904"/>
      <c r="P228" s="904"/>
      <c r="Q228" s="905"/>
      <c r="R228" s="906"/>
      <c r="S228" s="904"/>
      <c r="T228" s="904"/>
      <c r="U228" s="904"/>
      <c r="V228" s="904"/>
      <c r="W228" s="904"/>
      <c r="X228" s="907"/>
      <c r="Y228" s="517"/>
      <c r="Z228" s="517"/>
      <c r="AA228" s="517"/>
      <c r="AB228" s="517"/>
      <c r="AC228" s="517"/>
      <c r="AD228" s="517"/>
      <c r="AE228" s="517"/>
      <c r="AF228" s="517"/>
      <c r="AG228" s="517"/>
      <c r="AH228" s="517"/>
      <c r="AI228" s="517"/>
      <c r="AJ228" s="517"/>
      <c r="AK228" s="517"/>
      <c r="AL228" s="517"/>
      <c r="AM228" s="517"/>
      <c r="AN228" s="517"/>
      <c r="AO228" s="517"/>
      <c r="AP228" s="517"/>
      <c r="AQ228" s="517"/>
      <c r="AR228" s="517"/>
      <c r="AS228" s="517"/>
      <c r="AT228" s="517"/>
      <c r="AU228" s="517"/>
      <c r="AV228" s="517"/>
      <c r="AW228" s="517"/>
      <c r="AX228" s="517"/>
      <c r="AY228" s="517"/>
      <c r="AZ228" s="208"/>
      <c r="BA228" s="1758"/>
      <c r="BB228" s="161" t="s">
        <v>91</v>
      </c>
      <c r="BC228" s="1011" t="s">
        <v>35</v>
      </c>
      <c r="BD228" s="1030" t="s">
        <v>35</v>
      </c>
      <c r="BE228" s="1030" t="s">
        <v>35</v>
      </c>
      <c r="BF228" s="1030" t="s">
        <v>35</v>
      </c>
      <c r="BG228" s="1050" t="s">
        <v>35</v>
      </c>
      <c r="BH228" s="1070" t="s">
        <v>35</v>
      </c>
      <c r="BI228" s="1030" t="s">
        <v>35</v>
      </c>
      <c r="BJ228" s="1030" t="s">
        <v>35</v>
      </c>
      <c r="BK228" s="1030" t="s">
        <v>35</v>
      </c>
      <c r="BL228" s="1050" t="s">
        <v>35</v>
      </c>
      <c r="BM228" s="1070" t="s">
        <v>35</v>
      </c>
      <c r="BN228" s="1030" t="s">
        <v>35</v>
      </c>
      <c r="BO228" s="1030" t="s">
        <v>35</v>
      </c>
      <c r="BP228" s="1030" t="s">
        <v>35</v>
      </c>
      <c r="BQ228" s="1050" t="s">
        <v>35</v>
      </c>
      <c r="BR228" s="1070" t="s">
        <v>35</v>
      </c>
      <c r="BS228" s="1030" t="s">
        <v>35</v>
      </c>
      <c r="BT228" s="1030" t="s">
        <v>35</v>
      </c>
      <c r="BU228" s="1030" t="s">
        <v>35</v>
      </c>
      <c r="BV228" s="1030" t="s">
        <v>35</v>
      </c>
      <c r="BW228" s="1030" t="s">
        <v>35</v>
      </c>
      <c r="BX228" s="1401" t="s">
        <v>35</v>
      </c>
      <c r="BY228" s="1445"/>
      <c r="BZ228" s="1445"/>
      <c r="CA228" s="1445"/>
      <c r="CB228" s="1445"/>
      <c r="CC228" s="1445"/>
      <c r="CD228" s="1445"/>
      <c r="CE228" s="1445"/>
      <c r="CF228" s="1445"/>
      <c r="CG228" s="1445"/>
      <c r="CH228" s="1445"/>
      <c r="CI228" s="1445"/>
      <c r="CJ228" s="1445"/>
      <c r="CK228" s="1445"/>
      <c r="CL228" s="1445"/>
      <c r="CM228" s="1445"/>
      <c r="CN228" s="1445"/>
      <c r="CO228" s="1445"/>
      <c r="CP228" s="1445"/>
      <c r="CQ228" s="1445"/>
      <c r="CR228" s="1445"/>
      <c r="CS228" s="1445"/>
      <c r="CT228" s="1445"/>
      <c r="CU228" s="1445"/>
      <c r="CV228" s="1445"/>
      <c r="CW228" s="1445"/>
      <c r="CX228" s="1445"/>
      <c r="CY228" s="1445"/>
      <c r="CZ228" s="1445"/>
    </row>
    <row r="229" s="369" customFormat="true" ht="15" customHeight="true" x14ac:dyDescent="0.2">
      <c r="A229" s="695"/>
      <c r="B229" s="959"/>
      <c r="C229" s="887"/>
      <c r="D229" s="888"/>
      <c r="E229" s="888"/>
      <c r="F229" s="888"/>
      <c r="G229" s="889"/>
      <c r="H229" s="890"/>
      <c r="I229" s="888"/>
      <c r="J229" s="888"/>
      <c r="K229" s="888"/>
      <c r="L229" s="891"/>
      <c r="M229" s="887"/>
      <c r="N229" s="888"/>
      <c r="O229" s="888"/>
      <c r="P229" s="888"/>
      <c r="Q229" s="889"/>
      <c r="R229" s="890"/>
      <c r="S229" s="888"/>
      <c r="T229" s="888"/>
      <c r="U229" s="888"/>
      <c r="V229" s="888"/>
      <c r="W229" s="888"/>
      <c r="X229" s="891"/>
      <c r="Y229" s="517"/>
      <c r="Z229" s="517"/>
      <c r="AA229" s="517"/>
      <c r="AB229" s="517"/>
      <c r="AC229" s="517"/>
      <c r="AD229" s="517"/>
      <c r="AE229" s="517"/>
      <c r="AF229" s="517"/>
      <c r="AG229" s="517"/>
      <c r="AH229" s="517"/>
      <c r="AI229" s="517"/>
      <c r="AJ229" s="517"/>
      <c r="AK229" s="517"/>
      <c r="AL229" s="517"/>
      <c r="AM229" s="517"/>
      <c r="AN229" s="517"/>
      <c r="AO229" s="517"/>
      <c r="AP229" s="517"/>
      <c r="AQ229" s="517"/>
      <c r="AR229" s="517"/>
      <c r="AS229" s="517"/>
      <c r="AT229" s="517"/>
      <c r="AU229" s="517"/>
      <c r="AV229" s="517"/>
      <c r="AW229" s="517"/>
      <c r="AX229" s="517"/>
      <c r="AY229" s="517"/>
      <c r="AZ229" s="208"/>
      <c r="BA229" s="1758"/>
      <c r="BB229" s="161" t="s">
        <v>92</v>
      </c>
      <c r="BC229" s="1011" t="s">
        <v>35</v>
      </c>
      <c r="BD229" s="1030" t="s">
        <v>35</v>
      </c>
      <c r="BE229" s="1030" t="s">
        <v>35</v>
      </c>
      <c r="BF229" s="1030" t="s">
        <v>35</v>
      </c>
      <c r="BG229" s="1050" t="s">
        <v>35</v>
      </c>
      <c r="BH229" s="1070" t="s">
        <v>35</v>
      </c>
      <c r="BI229" s="1030" t="s">
        <v>35</v>
      </c>
      <c r="BJ229" s="1030" t="s">
        <v>35</v>
      </c>
      <c r="BK229" s="1030" t="s">
        <v>35</v>
      </c>
      <c r="BL229" s="1050" t="s">
        <v>35</v>
      </c>
      <c r="BM229" s="1070" t="s">
        <v>35</v>
      </c>
      <c r="BN229" s="1030" t="s">
        <v>35</v>
      </c>
      <c r="BO229" s="1030" t="s">
        <v>35</v>
      </c>
      <c r="BP229" s="1030" t="s">
        <v>35</v>
      </c>
      <c r="BQ229" s="1050" t="s">
        <v>35</v>
      </c>
      <c r="BR229" s="1070" t="s">
        <v>35</v>
      </c>
      <c r="BS229" s="1030" t="s">
        <v>35</v>
      </c>
      <c r="BT229" s="1030" t="s">
        <v>35</v>
      </c>
      <c r="BU229" s="1030" t="s">
        <v>35</v>
      </c>
      <c r="BV229" s="1030" t="s">
        <v>35</v>
      </c>
      <c r="BW229" s="1030" t="s">
        <v>35</v>
      </c>
      <c r="BX229" s="1401" t="s">
        <v>35</v>
      </c>
      <c r="BY229" s="1445"/>
      <c r="BZ229" s="1445"/>
      <c r="CA229" s="1445"/>
      <c r="CB229" s="1445"/>
      <c r="CC229" s="1445"/>
      <c r="CD229" s="1445"/>
      <c r="CE229" s="1445"/>
      <c r="CF229" s="1445"/>
      <c r="CG229" s="1445"/>
      <c r="CH229" s="1445"/>
      <c r="CI229" s="1445"/>
      <c r="CJ229" s="1445"/>
      <c r="CK229" s="1445"/>
      <c r="CL229" s="1445"/>
      <c r="CM229" s="1445"/>
      <c r="CN229" s="1445"/>
      <c r="CO229" s="1445"/>
      <c r="CP229" s="1445"/>
      <c r="CQ229" s="1445"/>
      <c r="CR229" s="1445"/>
      <c r="CS229" s="1445"/>
      <c r="CT229" s="1445"/>
      <c r="CU229" s="1445"/>
      <c r="CV229" s="1445"/>
      <c r="CW229" s="1445"/>
      <c r="CX229" s="1445"/>
      <c r="CY229" s="1445"/>
      <c r="CZ229" s="1445"/>
    </row>
    <row r="230" s="369" customFormat="true" ht="15" customHeight="true" x14ac:dyDescent="0.2">
      <c r="A230" s="696"/>
      <c r="B230" s="960"/>
      <c r="C230" s="892"/>
      <c r="D230" s="893"/>
      <c r="E230" s="893"/>
      <c r="F230" s="893"/>
      <c r="G230" s="894"/>
      <c r="H230" s="895"/>
      <c r="I230" s="893"/>
      <c r="J230" s="893"/>
      <c r="K230" s="893"/>
      <c r="L230" s="896"/>
      <c r="M230" s="892"/>
      <c r="N230" s="893"/>
      <c r="O230" s="893"/>
      <c r="P230" s="893"/>
      <c r="Q230" s="894"/>
      <c r="R230" s="895"/>
      <c r="S230" s="893"/>
      <c r="T230" s="893"/>
      <c r="U230" s="893"/>
      <c r="V230" s="893"/>
      <c r="W230" s="893"/>
      <c r="X230" s="896"/>
      <c r="Y230" s="517"/>
      <c r="Z230" s="517"/>
      <c r="AA230" s="517"/>
      <c r="AB230" s="517"/>
      <c r="AC230" s="517"/>
      <c r="AD230" s="517"/>
      <c r="AE230" s="517"/>
      <c r="AF230" s="517"/>
      <c r="AG230" s="517"/>
      <c r="AH230" s="517"/>
      <c r="AI230" s="517"/>
      <c r="AJ230" s="517"/>
      <c r="AK230" s="517"/>
      <c r="AL230" s="517"/>
      <c r="AM230" s="517"/>
      <c r="AN230" s="517"/>
      <c r="AO230" s="517"/>
      <c r="AP230" s="517"/>
      <c r="AQ230" s="517"/>
      <c r="AR230" s="517"/>
      <c r="AS230" s="517"/>
      <c r="AT230" s="517"/>
      <c r="AU230" s="517"/>
      <c r="AV230" s="517"/>
      <c r="AW230" s="517"/>
      <c r="AX230" s="517"/>
      <c r="AY230" s="517"/>
      <c r="AZ230" s="208"/>
      <c r="BA230" s="1758"/>
      <c r="BB230" s="161" t="s">
        <v>93</v>
      </c>
      <c r="BC230" s="1011" t="s">
        <v>35</v>
      </c>
      <c r="BD230" s="1030" t="s">
        <v>35</v>
      </c>
      <c r="BE230" s="1030" t="s">
        <v>35</v>
      </c>
      <c r="BF230" s="1030" t="s">
        <v>35</v>
      </c>
      <c r="BG230" s="1050" t="s">
        <v>35</v>
      </c>
      <c r="BH230" s="1070" t="s">
        <v>35</v>
      </c>
      <c r="BI230" s="1030" t="s">
        <v>35</v>
      </c>
      <c r="BJ230" s="1030" t="s">
        <v>35</v>
      </c>
      <c r="BK230" s="1030" t="s">
        <v>35</v>
      </c>
      <c r="BL230" s="1050" t="s">
        <v>35</v>
      </c>
      <c r="BM230" s="1070" t="s">
        <v>35</v>
      </c>
      <c r="BN230" s="1030" t="s">
        <v>35</v>
      </c>
      <c r="BO230" s="1030" t="s">
        <v>35</v>
      </c>
      <c r="BP230" s="1030" t="s">
        <v>35</v>
      </c>
      <c r="BQ230" s="1050" t="s">
        <v>35</v>
      </c>
      <c r="BR230" s="1070" t="s">
        <v>35</v>
      </c>
      <c r="BS230" s="1030" t="s">
        <v>35</v>
      </c>
      <c r="BT230" s="1030" t="s">
        <v>35</v>
      </c>
      <c r="BU230" s="1030" t="s">
        <v>35</v>
      </c>
      <c r="BV230" s="1030" t="s">
        <v>35</v>
      </c>
      <c r="BW230" s="1030" t="s">
        <v>35</v>
      </c>
      <c r="BX230" s="1401" t="s">
        <v>35</v>
      </c>
      <c r="BY230" s="1445"/>
      <c r="BZ230" s="1445"/>
      <c r="CA230" s="1445"/>
      <c r="CB230" s="1445"/>
      <c r="CC230" s="1445"/>
      <c r="CD230" s="1445"/>
      <c r="CE230" s="1445"/>
      <c r="CF230" s="1445"/>
      <c r="CG230" s="1445"/>
      <c r="CH230" s="1445"/>
      <c r="CI230" s="1445"/>
      <c r="CJ230" s="1445"/>
      <c r="CK230" s="1445"/>
      <c r="CL230" s="1445"/>
      <c r="CM230" s="1445"/>
      <c r="CN230" s="1445"/>
      <c r="CO230" s="1445"/>
      <c r="CP230" s="1445"/>
      <c r="CQ230" s="1445"/>
      <c r="CR230" s="1445"/>
      <c r="CS230" s="1445"/>
      <c r="CT230" s="1445"/>
      <c r="CU230" s="1445"/>
      <c r="CV230" s="1445"/>
      <c r="CW230" s="1445"/>
      <c r="CX230" s="1445"/>
      <c r="CY230" s="1445"/>
      <c r="CZ230" s="1445"/>
    </row>
    <row r="231" s="369" customFormat="true" ht="15" customHeight="true" x14ac:dyDescent="0.2">
      <c r="A231" s="697"/>
      <c r="B231" s="715"/>
      <c r="C231" s="621"/>
      <c r="D231" s="622"/>
      <c r="E231" s="622"/>
      <c r="F231" s="622"/>
      <c r="G231" s="677"/>
      <c r="H231" s="662"/>
      <c r="I231" s="622"/>
      <c r="J231" s="622"/>
      <c r="K231" s="622"/>
      <c r="L231" s="633"/>
      <c r="M231" s="647"/>
      <c r="N231" s="622"/>
      <c r="O231" s="622"/>
      <c r="P231" s="622"/>
      <c r="Q231" s="677"/>
      <c r="R231" s="662"/>
      <c r="S231" s="622"/>
      <c r="T231" s="622"/>
      <c r="U231" s="622"/>
      <c r="V231" s="622"/>
      <c r="W231" s="622"/>
      <c r="X231" s="1366"/>
      <c r="Y231" s="517"/>
      <c r="Z231" s="517"/>
      <c r="AA231" s="517"/>
      <c r="AB231" s="517"/>
      <c r="AC231" s="517"/>
      <c r="AD231" s="517"/>
      <c r="AE231" s="517"/>
      <c r="AF231" s="517"/>
      <c r="AG231" s="517"/>
      <c r="AH231" s="517"/>
      <c r="AI231" s="517"/>
      <c r="AJ231" s="517"/>
      <c r="AK231" s="517"/>
      <c r="AL231" s="517"/>
      <c r="AM231" s="517"/>
      <c r="AN231" s="517"/>
      <c r="AO231" s="517"/>
      <c r="AP231" s="517"/>
      <c r="AQ231" s="517"/>
      <c r="AR231" s="517"/>
      <c r="AS231" s="517"/>
      <c r="AT231" s="517"/>
      <c r="AU231" s="517"/>
      <c r="AV231" s="517"/>
      <c r="AW231" s="517"/>
      <c r="AX231" s="517"/>
      <c r="AY231" s="517"/>
      <c r="AZ231" s="208"/>
      <c r="BA231" s="371"/>
      <c r="BB231" s="161"/>
      <c r="BC231" s="329"/>
      <c r="BD231" s="296"/>
      <c r="BE231" s="296"/>
      <c r="BF231" s="296"/>
      <c r="BG231" s="330"/>
      <c r="BH231" s="338"/>
      <c r="BI231" s="296"/>
      <c r="BJ231" s="296"/>
      <c r="BK231" s="296"/>
      <c r="BL231" s="330"/>
      <c r="BM231" s="338"/>
      <c r="BN231" s="296"/>
      <c r="BO231" s="296"/>
      <c r="BP231" s="296"/>
      <c r="BQ231" s="330"/>
      <c r="BR231" s="338"/>
      <c r="BS231" s="296"/>
      <c r="BT231" s="296"/>
      <c r="BU231" s="296"/>
      <c r="BV231" s="296"/>
      <c r="BW231" s="296"/>
      <c r="BX231" s="1402"/>
      <c r="BY231" s="1446"/>
      <c r="BZ231" s="1446"/>
      <c r="CA231" s="1446"/>
      <c r="CB231" s="1446"/>
      <c r="CC231" s="1446"/>
      <c r="CD231" s="1446"/>
      <c r="CE231" s="1446"/>
      <c r="CF231" s="1446"/>
      <c r="CG231" s="1446"/>
      <c r="CH231" s="1446"/>
      <c r="CI231" s="1446"/>
      <c r="CJ231" s="1446"/>
      <c r="CK231" s="1446"/>
      <c r="CL231" s="1446"/>
      <c r="CM231" s="1446"/>
      <c r="CN231" s="1446"/>
      <c r="CO231" s="1446"/>
      <c r="CP231" s="1446"/>
      <c r="CQ231" s="1446"/>
      <c r="CR231" s="1446"/>
      <c r="CS231" s="1446"/>
      <c r="CT231" s="1446"/>
      <c r="CU231" s="1446"/>
      <c r="CV231" s="1446"/>
      <c r="CW231" s="1446"/>
      <c r="CX231" s="1446"/>
      <c r="CY231" s="1446"/>
      <c r="CZ231" s="1446"/>
    </row>
    <row r="232" s="369" customFormat="true" ht="15" customHeight="true" x14ac:dyDescent="0.2">
      <c r="A232" s="698"/>
      <c r="B232" s="716"/>
      <c r="C232" s="623"/>
      <c r="D232" s="624"/>
      <c r="E232" s="624"/>
      <c r="F232" s="624"/>
      <c r="G232" s="678"/>
      <c r="H232" s="663"/>
      <c r="I232" s="624"/>
      <c r="J232" s="624"/>
      <c r="K232" s="624"/>
      <c r="L232" s="634"/>
      <c r="M232" s="648"/>
      <c r="N232" s="624"/>
      <c r="O232" s="624"/>
      <c r="P232" s="624"/>
      <c r="Q232" s="678"/>
      <c r="R232" s="663"/>
      <c r="S232" s="624"/>
      <c r="T232" s="624"/>
      <c r="U232" s="624"/>
      <c r="V232" s="624"/>
      <c r="W232" s="624"/>
      <c r="X232" s="1367"/>
      <c r="Y232" s="517"/>
      <c r="Z232" s="517"/>
      <c r="AA232" s="517"/>
      <c r="AB232" s="517"/>
      <c r="AC232" s="517"/>
      <c r="AD232" s="517"/>
      <c r="AE232" s="517"/>
      <c r="AF232" s="517"/>
      <c r="AG232" s="517"/>
      <c r="AH232" s="517"/>
      <c r="AI232" s="517"/>
      <c r="AJ232" s="517"/>
      <c r="AK232" s="517"/>
      <c r="AL232" s="517"/>
      <c r="AM232" s="517"/>
      <c r="AN232" s="517"/>
      <c r="AO232" s="517"/>
      <c r="AP232" s="517"/>
      <c r="AQ232" s="517"/>
      <c r="AR232" s="517"/>
      <c r="AS232" s="517"/>
      <c r="AT232" s="517"/>
      <c r="AU232" s="517"/>
      <c r="AV232" s="517"/>
      <c r="AW232" s="517"/>
      <c r="AX232" s="517"/>
      <c r="AY232" s="517"/>
      <c r="AZ232" s="208"/>
      <c r="BA232" s="366"/>
      <c r="BB232" s="161"/>
      <c r="BC232" s="329"/>
      <c r="BD232" s="296"/>
      <c r="BE232" s="296"/>
      <c r="BF232" s="296"/>
      <c r="BG232" s="330"/>
      <c r="BH232" s="338"/>
      <c r="BI232" s="296"/>
      <c r="BJ232" s="296"/>
      <c r="BK232" s="296"/>
      <c r="BL232" s="330"/>
      <c r="BM232" s="338"/>
      <c r="BN232" s="296"/>
      <c r="BO232" s="296"/>
      <c r="BP232" s="296"/>
      <c r="BQ232" s="330"/>
      <c r="BR232" s="338"/>
      <c r="BS232" s="296"/>
      <c r="BT232" s="296"/>
      <c r="BU232" s="296"/>
      <c r="BV232" s="296"/>
      <c r="BW232" s="296"/>
      <c r="BX232" s="1402"/>
      <c r="BY232" s="1446"/>
      <c r="BZ232" s="1446"/>
      <c r="CA232" s="1446"/>
      <c r="CB232" s="1446"/>
      <c r="CC232" s="1446"/>
      <c r="CD232" s="1446"/>
      <c r="CE232" s="1446"/>
      <c r="CF232" s="1446"/>
      <c r="CG232" s="1446"/>
      <c r="CH232" s="1446"/>
      <c r="CI232" s="1446"/>
      <c r="CJ232" s="1446"/>
      <c r="CK232" s="1446"/>
      <c r="CL232" s="1446"/>
      <c r="CM232" s="1446"/>
      <c r="CN232" s="1446"/>
      <c r="CO232" s="1446"/>
      <c r="CP232" s="1446"/>
      <c r="CQ232" s="1446"/>
      <c r="CR232" s="1446"/>
      <c r="CS232" s="1446"/>
      <c r="CT232" s="1446"/>
      <c r="CU232" s="1446"/>
      <c r="CV232" s="1446"/>
      <c r="CW232" s="1446"/>
      <c r="CX232" s="1446"/>
      <c r="CY232" s="1446"/>
      <c r="CZ232" s="1446"/>
    </row>
    <row r="233" s="369" customFormat="true" ht="15" customHeight="true" x14ac:dyDescent="0.2">
      <c r="A233" s="699"/>
      <c r="B233" s="717"/>
      <c r="C233" s="908"/>
      <c r="D233" s="909"/>
      <c r="E233" s="909"/>
      <c r="F233" s="909"/>
      <c r="G233" s="910"/>
      <c r="H233" s="911"/>
      <c r="I233" s="909"/>
      <c r="J233" s="909"/>
      <c r="K233" s="909"/>
      <c r="L233" s="912"/>
      <c r="M233" s="913"/>
      <c r="N233" s="909"/>
      <c r="O233" s="909"/>
      <c r="P233" s="909"/>
      <c r="Q233" s="910"/>
      <c r="R233" s="911"/>
      <c r="S233" s="909"/>
      <c r="T233" s="909"/>
      <c r="U233" s="909"/>
      <c r="V233" s="909"/>
      <c r="W233" s="909"/>
      <c r="X233" s="1368"/>
      <c r="Y233" s="517"/>
      <c r="Z233" s="517"/>
      <c r="AA233" s="517"/>
      <c r="AB233" s="517"/>
      <c r="AC233" s="517"/>
      <c r="AD233" s="517"/>
      <c r="AE233" s="517"/>
      <c r="AF233" s="517"/>
      <c r="AG233" s="517"/>
      <c r="AH233" s="517"/>
      <c r="AI233" s="517"/>
      <c r="AJ233" s="517"/>
      <c r="AK233" s="517"/>
      <c r="AL233" s="517"/>
      <c r="AM233" s="517"/>
      <c r="AN233" s="517"/>
      <c r="AO233" s="517"/>
      <c r="AP233" s="517"/>
      <c r="AQ233" s="517"/>
      <c r="AR233" s="517"/>
      <c r="AS233" s="517"/>
      <c r="AT233" s="517"/>
      <c r="AU233" s="517"/>
      <c r="AV233" s="517"/>
      <c r="AW233" s="517"/>
      <c r="AX233" s="517"/>
      <c r="AY233" s="517"/>
      <c r="AZ233" s="208"/>
      <c r="BA233" s="366"/>
      <c r="BB233" s="161"/>
      <c r="BC233" s="329"/>
      <c r="BD233" s="296"/>
      <c r="BE233" s="296"/>
      <c r="BF233" s="296"/>
      <c r="BG233" s="330"/>
      <c r="BH233" s="338"/>
      <c r="BI233" s="296"/>
      <c r="BJ233" s="296"/>
      <c r="BK233" s="296"/>
      <c r="BL233" s="330"/>
      <c r="BM233" s="338"/>
      <c r="BN233" s="296"/>
      <c r="BO233" s="296"/>
      <c r="BP233" s="296"/>
      <c r="BQ233" s="330"/>
      <c r="BR233" s="338"/>
      <c r="BS233" s="296"/>
      <c r="BT233" s="296"/>
      <c r="BU233" s="296"/>
      <c r="BV233" s="296"/>
      <c r="BW233" s="296"/>
      <c r="BX233" s="1402"/>
      <c r="BY233" s="1446"/>
      <c r="BZ233" s="1446"/>
      <c r="CA233" s="1446"/>
      <c r="CB233" s="1446"/>
      <c r="CC233" s="1446"/>
      <c r="CD233" s="1446"/>
      <c r="CE233" s="1446"/>
      <c r="CF233" s="1446"/>
      <c r="CG233" s="1446"/>
      <c r="CH233" s="1446"/>
      <c r="CI233" s="1446"/>
      <c r="CJ233" s="1446"/>
      <c r="CK233" s="1446"/>
      <c r="CL233" s="1446"/>
      <c r="CM233" s="1446"/>
      <c r="CN233" s="1446"/>
      <c r="CO233" s="1446"/>
      <c r="CP233" s="1446"/>
      <c r="CQ233" s="1446"/>
      <c r="CR233" s="1446"/>
      <c r="CS233" s="1446"/>
      <c r="CT233" s="1446"/>
      <c r="CU233" s="1446"/>
      <c r="CV233" s="1446"/>
      <c r="CW233" s="1446"/>
      <c r="CX233" s="1446"/>
      <c r="CY233" s="1446"/>
      <c r="CZ233" s="1446"/>
    </row>
    <row r="234" s="369" customFormat="true" ht="15" customHeight="true" x14ac:dyDescent="0.2">
      <c r="A234" s="700"/>
      <c r="B234" s="718"/>
      <c r="C234" s="914"/>
      <c r="D234" s="915"/>
      <c r="E234" s="915"/>
      <c r="F234" s="915"/>
      <c r="G234" s="916"/>
      <c r="H234" s="917"/>
      <c r="I234" s="915"/>
      <c r="J234" s="915"/>
      <c r="K234" s="915"/>
      <c r="L234" s="918"/>
      <c r="M234" s="919"/>
      <c r="N234" s="915"/>
      <c r="O234" s="915"/>
      <c r="P234" s="915"/>
      <c r="Q234" s="916"/>
      <c r="R234" s="917"/>
      <c r="S234" s="915"/>
      <c r="T234" s="915"/>
      <c r="U234" s="915"/>
      <c r="V234" s="915"/>
      <c r="W234" s="915"/>
      <c r="X234" s="1369"/>
      <c r="Y234" s="517"/>
      <c r="Z234" s="517"/>
      <c r="AA234" s="517"/>
      <c r="AB234" s="517"/>
      <c r="AC234" s="517"/>
      <c r="AD234" s="517"/>
      <c r="AE234" s="517"/>
      <c r="AF234" s="517"/>
      <c r="AG234" s="517"/>
      <c r="AH234" s="517"/>
      <c r="AI234" s="517"/>
      <c r="AJ234" s="517"/>
      <c r="AK234" s="517"/>
      <c r="AL234" s="517"/>
      <c r="AM234" s="517"/>
      <c r="AN234" s="517"/>
      <c r="AO234" s="517"/>
      <c r="AP234" s="517"/>
      <c r="AQ234" s="517"/>
      <c r="AR234" s="517"/>
      <c r="AS234" s="517"/>
      <c r="AT234" s="517"/>
      <c r="AU234" s="517"/>
      <c r="AV234" s="517"/>
      <c r="AW234" s="517"/>
      <c r="AX234" s="517"/>
      <c r="AY234" s="517"/>
      <c r="AZ234" s="208"/>
      <c r="BA234" s="366"/>
      <c r="BB234" s="161"/>
      <c r="BC234" s="329"/>
      <c r="BD234" s="296"/>
      <c r="BE234" s="296"/>
      <c r="BF234" s="296"/>
      <c r="BG234" s="330"/>
      <c r="BH234" s="338"/>
      <c r="BI234" s="296"/>
      <c r="BJ234" s="296"/>
      <c r="BK234" s="296"/>
      <c r="BL234" s="330"/>
      <c r="BM234" s="338"/>
      <c r="BN234" s="296"/>
      <c r="BO234" s="296"/>
      <c r="BP234" s="296"/>
      <c r="BQ234" s="330"/>
      <c r="BR234" s="338"/>
      <c r="BS234" s="296"/>
      <c r="BT234" s="296"/>
      <c r="BU234" s="296"/>
      <c r="BV234" s="296"/>
      <c r="BW234" s="296"/>
      <c r="BX234" s="1402"/>
      <c r="BY234" s="1446"/>
      <c r="BZ234" s="1446"/>
      <c r="CA234" s="1446"/>
      <c r="CB234" s="1446"/>
      <c r="CC234" s="1446"/>
      <c r="CD234" s="1446"/>
      <c r="CE234" s="1446"/>
      <c r="CF234" s="1446"/>
      <c r="CG234" s="1446"/>
      <c r="CH234" s="1446"/>
      <c r="CI234" s="1446"/>
      <c r="CJ234" s="1446"/>
      <c r="CK234" s="1446"/>
      <c r="CL234" s="1446"/>
      <c r="CM234" s="1446"/>
      <c r="CN234" s="1446"/>
      <c r="CO234" s="1446"/>
      <c r="CP234" s="1446"/>
      <c r="CQ234" s="1446"/>
      <c r="CR234" s="1446"/>
      <c r="CS234" s="1446"/>
      <c r="CT234" s="1446"/>
      <c r="CU234" s="1446"/>
      <c r="CV234" s="1446"/>
      <c r="CW234" s="1446"/>
      <c r="CX234" s="1446"/>
      <c r="CY234" s="1446"/>
      <c r="CZ234" s="1446"/>
    </row>
    <row r="235" s="369" customFormat="true" ht="15" customHeight="true" x14ac:dyDescent="0.2">
      <c r="A235" s="700"/>
      <c r="B235" s="718"/>
      <c r="C235" s="914"/>
      <c r="D235" s="915"/>
      <c r="E235" s="915"/>
      <c r="F235" s="915"/>
      <c r="G235" s="916"/>
      <c r="H235" s="917"/>
      <c r="I235" s="915"/>
      <c r="J235" s="915"/>
      <c r="K235" s="915"/>
      <c r="L235" s="918"/>
      <c r="M235" s="919"/>
      <c r="N235" s="915"/>
      <c r="O235" s="915"/>
      <c r="P235" s="915"/>
      <c r="Q235" s="916"/>
      <c r="R235" s="917"/>
      <c r="S235" s="915"/>
      <c r="T235" s="915"/>
      <c r="U235" s="915"/>
      <c r="V235" s="915"/>
      <c r="W235" s="915"/>
      <c r="X235" s="1369"/>
      <c r="Y235" s="517"/>
      <c r="Z235" s="517"/>
      <c r="AA235" s="517"/>
      <c r="AB235" s="517"/>
      <c r="AC235" s="517"/>
      <c r="AD235" s="517"/>
      <c r="AE235" s="517"/>
      <c r="AF235" s="517"/>
      <c r="AG235" s="517"/>
      <c r="AH235" s="517"/>
      <c r="AI235" s="517"/>
      <c r="AJ235" s="517"/>
      <c r="AK235" s="517"/>
      <c r="AL235" s="517"/>
      <c r="AM235" s="517"/>
      <c r="AN235" s="517"/>
      <c r="AO235" s="517"/>
      <c r="AP235" s="517"/>
      <c r="AQ235" s="517"/>
      <c r="AR235" s="517"/>
      <c r="AS235" s="517"/>
      <c r="AT235" s="517"/>
      <c r="AU235" s="517"/>
      <c r="AV235" s="517"/>
      <c r="AW235" s="517"/>
      <c r="AX235" s="517"/>
      <c r="AY235" s="517"/>
      <c r="AZ235" s="208"/>
      <c r="BA235" s="366"/>
      <c r="BB235" s="161"/>
      <c r="BC235" s="329"/>
      <c r="BD235" s="296"/>
      <c r="BE235" s="296"/>
      <c r="BF235" s="296"/>
      <c r="BG235" s="330"/>
      <c r="BH235" s="338"/>
      <c r="BI235" s="296"/>
      <c r="BJ235" s="296"/>
      <c r="BK235" s="296"/>
      <c r="BL235" s="330"/>
      <c r="BM235" s="338"/>
      <c r="BN235" s="296"/>
      <c r="BO235" s="296"/>
      <c r="BP235" s="296"/>
      <c r="BQ235" s="330"/>
      <c r="BR235" s="338"/>
      <c r="BS235" s="296"/>
      <c r="BT235" s="296"/>
      <c r="BU235" s="296"/>
      <c r="BV235" s="296"/>
      <c r="BW235" s="296"/>
      <c r="BX235" s="1402"/>
      <c r="BY235" s="1446"/>
      <c r="BZ235" s="1446"/>
      <c r="CA235" s="1446"/>
      <c r="CB235" s="1446"/>
      <c r="CC235" s="1446"/>
      <c r="CD235" s="1446"/>
      <c r="CE235" s="1446"/>
      <c r="CF235" s="1446"/>
      <c r="CG235" s="1446"/>
      <c r="CH235" s="1446"/>
      <c r="CI235" s="1446"/>
      <c r="CJ235" s="1446"/>
      <c r="CK235" s="1446"/>
      <c r="CL235" s="1446"/>
      <c r="CM235" s="1446"/>
      <c r="CN235" s="1446"/>
      <c r="CO235" s="1446"/>
      <c r="CP235" s="1446"/>
      <c r="CQ235" s="1446"/>
      <c r="CR235" s="1446"/>
      <c r="CS235" s="1446"/>
      <c r="CT235" s="1446"/>
      <c r="CU235" s="1446"/>
      <c r="CV235" s="1446"/>
      <c r="CW235" s="1446"/>
      <c r="CX235" s="1446"/>
      <c r="CY235" s="1446"/>
      <c r="CZ235" s="1446"/>
    </row>
    <row r="236" s="369" customFormat="true" ht="15" customHeight="true" x14ac:dyDescent="0.2">
      <c r="A236" s="700"/>
      <c r="B236" s="718"/>
      <c r="C236" s="914"/>
      <c r="D236" s="915"/>
      <c r="E236" s="915"/>
      <c r="F236" s="915"/>
      <c r="G236" s="916"/>
      <c r="H236" s="917"/>
      <c r="I236" s="915"/>
      <c r="J236" s="915"/>
      <c r="K236" s="915"/>
      <c r="L236" s="918"/>
      <c r="M236" s="919"/>
      <c r="N236" s="915"/>
      <c r="O236" s="915"/>
      <c r="P236" s="915"/>
      <c r="Q236" s="916"/>
      <c r="R236" s="917"/>
      <c r="S236" s="915"/>
      <c r="T236" s="915"/>
      <c r="U236" s="915"/>
      <c r="V236" s="915"/>
      <c r="W236" s="915"/>
      <c r="X236" s="1369"/>
      <c r="Y236" s="517"/>
      <c r="Z236" s="517"/>
      <c r="AA236" s="517"/>
      <c r="AB236" s="517"/>
      <c r="AC236" s="517"/>
      <c r="AD236" s="517"/>
      <c r="AE236" s="517"/>
      <c r="AF236" s="517"/>
      <c r="AG236" s="517"/>
      <c r="AH236" s="517"/>
      <c r="AI236" s="517"/>
      <c r="AJ236" s="517"/>
      <c r="AK236" s="517"/>
      <c r="AL236" s="517"/>
      <c r="AM236" s="517"/>
      <c r="AN236" s="517"/>
      <c r="AO236" s="517"/>
      <c r="AP236" s="517"/>
      <c r="AQ236" s="517"/>
      <c r="AR236" s="517"/>
      <c r="AS236" s="517"/>
      <c r="AT236" s="517"/>
      <c r="AU236" s="517"/>
      <c r="AV236" s="517"/>
      <c r="AW236" s="517"/>
      <c r="AX236" s="517"/>
      <c r="AY236" s="517"/>
      <c r="AZ236" s="208"/>
      <c r="BA236" s="366"/>
      <c r="BB236" s="161"/>
      <c r="BC236" s="329"/>
      <c r="BD236" s="296"/>
      <c r="BE236" s="296"/>
      <c r="BF236" s="296"/>
      <c r="BG236" s="330"/>
      <c r="BH236" s="338"/>
      <c r="BI236" s="296"/>
      <c r="BJ236" s="296"/>
      <c r="BK236" s="296"/>
      <c r="BL236" s="330"/>
      <c r="BM236" s="338"/>
      <c r="BN236" s="296"/>
      <c r="BO236" s="296"/>
      <c r="BP236" s="296"/>
      <c r="BQ236" s="330"/>
      <c r="BR236" s="338"/>
      <c r="BS236" s="296"/>
      <c r="BT236" s="296"/>
      <c r="BU236" s="296"/>
      <c r="BV236" s="296"/>
      <c r="BW236" s="296"/>
      <c r="BX236" s="1402"/>
      <c r="BY236" s="1446"/>
      <c r="BZ236" s="1446"/>
      <c r="CA236" s="1446"/>
      <c r="CB236" s="1446"/>
      <c r="CC236" s="1446"/>
      <c r="CD236" s="1446"/>
      <c r="CE236" s="1446"/>
      <c r="CF236" s="1446"/>
      <c r="CG236" s="1446"/>
      <c r="CH236" s="1446"/>
      <c r="CI236" s="1446"/>
      <c r="CJ236" s="1446"/>
      <c r="CK236" s="1446"/>
      <c r="CL236" s="1446"/>
      <c r="CM236" s="1446"/>
      <c r="CN236" s="1446"/>
      <c r="CO236" s="1446"/>
      <c r="CP236" s="1446"/>
      <c r="CQ236" s="1446"/>
      <c r="CR236" s="1446"/>
      <c r="CS236" s="1446"/>
      <c r="CT236" s="1446"/>
      <c r="CU236" s="1446"/>
      <c r="CV236" s="1446"/>
      <c r="CW236" s="1446"/>
      <c r="CX236" s="1446"/>
      <c r="CY236" s="1446"/>
      <c r="CZ236" s="1446"/>
    </row>
    <row r="237" s="369" customFormat="true" ht="15" customHeight="true" x14ac:dyDescent="0.2">
      <c r="A237" s="700"/>
      <c r="B237" s="718"/>
      <c r="C237" s="914"/>
      <c r="D237" s="915"/>
      <c r="E237" s="915"/>
      <c r="F237" s="915"/>
      <c r="G237" s="916"/>
      <c r="H237" s="917"/>
      <c r="I237" s="915"/>
      <c r="J237" s="915"/>
      <c r="K237" s="915"/>
      <c r="L237" s="918"/>
      <c r="M237" s="919"/>
      <c r="N237" s="915"/>
      <c r="O237" s="915"/>
      <c r="P237" s="915"/>
      <c r="Q237" s="916"/>
      <c r="R237" s="917"/>
      <c r="S237" s="915"/>
      <c r="T237" s="915"/>
      <c r="U237" s="915"/>
      <c r="V237" s="915"/>
      <c r="W237" s="915"/>
      <c r="X237" s="1369"/>
      <c r="Y237" s="517"/>
      <c r="Z237" s="517"/>
      <c r="AA237" s="517"/>
      <c r="AB237" s="517"/>
      <c r="AC237" s="517"/>
      <c r="AD237" s="517"/>
      <c r="AE237" s="517"/>
      <c r="AF237" s="517"/>
      <c r="AG237" s="517"/>
      <c r="AH237" s="517"/>
      <c r="AI237" s="517"/>
      <c r="AJ237" s="517"/>
      <c r="AK237" s="517"/>
      <c r="AL237" s="517"/>
      <c r="AM237" s="517"/>
      <c r="AN237" s="517"/>
      <c r="AO237" s="517"/>
      <c r="AP237" s="517"/>
      <c r="AQ237" s="517"/>
      <c r="AR237" s="517"/>
      <c r="AS237" s="517"/>
      <c r="AT237" s="517"/>
      <c r="AU237" s="517"/>
      <c r="AV237" s="517"/>
      <c r="AW237" s="517"/>
      <c r="AX237" s="517"/>
      <c r="AY237" s="517"/>
      <c r="AZ237" s="208"/>
      <c r="BA237" s="366"/>
      <c r="BB237" s="161"/>
      <c r="BC237" s="329"/>
      <c r="BD237" s="296"/>
      <c r="BE237" s="296"/>
      <c r="BF237" s="296"/>
      <c r="BG237" s="330"/>
      <c r="BH237" s="338"/>
      <c r="BI237" s="296"/>
      <c r="BJ237" s="296"/>
      <c r="BK237" s="296"/>
      <c r="BL237" s="330"/>
      <c r="BM237" s="338"/>
      <c r="BN237" s="296"/>
      <c r="BO237" s="296"/>
      <c r="BP237" s="296"/>
      <c r="BQ237" s="330"/>
      <c r="BR237" s="338"/>
      <c r="BS237" s="296"/>
      <c r="BT237" s="296"/>
      <c r="BU237" s="296"/>
      <c r="BV237" s="296"/>
      <c r="BW237" s="296"/>
      <c r="BX237" s="1402"/>
      <c r="BY237" s="1446"/>
      <c r="BZ237" s="1446"/>
      <c r="CA237" s="1446"/>
      <c r="CB237" s="1446"/>
      <c r="CC237" s="1446"/>
      <c r="CD237" s="1446"/>
      <c r="CE237" s="1446"/>
      <c r="CF237" s="1446"/>
      <c r="CG237" s="1446"/>
      <c r="CH237" s="1446"/>
      <c r="CI237" s="1446"/>
      <c r="CJ237" s="1446"/>
      <c r="CK237" s="1446"/>
      <c r="CL237" s="1446"/>
      <c r="CM237" s="1446"/>
      <c r="CN237" s="1446"/>
      <c r="CO237" s="1446"/>
      <c r="CP237" s="1446"/>
      <c r="CQ237" s="1446"/>
      <c r="CR237" s="1446"/>
      <c r="CS237" s="1446"/>
      <c r="CT237" s="1446"/>
      <c r="CU237" s="1446"/>
      <c r="CV237" s="1446"/>
      <c r="CW237" s="1446"/>
      <c r="CX237" s="1446"/>
      <c r="CY237" s="1446"/>
      <c r="CZ237" s="1446"/>
    </row>
    <row r="238" s="369" customFormat="true" ht="15" customHeight="true" x14ac:dyDescent="0.2">
      <c r="A238" s="700"/>
      <c r="B238" s="718"/>
      <c r="C238" s="914"/>
      <c r="D238" s="915"/>
      <c r="E238" s="915"/>
      <c r="F238" s="915"/>
      <c r="G238" s="916"/>
      <c r="H238" s="917"/>
      <c r="I238" s="915"/>
      <c r="J238" s="915"/>
      <c r="K238" s="915"/>
      <c r="L238" s="918"/>
      <c r="M238" s="919"/>
      <c r="N238" s="915"/>
      <c r="O238" s="915"/>
      <c r="P238" s="915"/>
      <c r="Q238" s="916"/>
      <c r="R238" s="917"/>
      <c r="S238" s="915"/>
      <c r="T238" s="915"/>
      <c r="U238" s="915"/>
      <c r="V238" s="915"/>
      <c r="W238" s="915"/>
      <c r="X238" s="1369"/>
      <c r="Y238" s="517"/>
      <c r="Z238" s="517"/>
      <c r="AA238" s="517"/>
      <c r="AB238" s="517"/>
      <c r="AC238" s="517"/>
      <c r="AD238" s="517"/>
      <c r="AE238" s="517"/>
      <c r="AF238" s="517"/>
      <c r="AG238" s="517"/>
      <c r="AH238" s="517"/>
      <c r="AI238" s="517"/>
      <c r="AJ238" s="517"/>
      <c r="AK238" s="517"/>
      <c r="AL238" s="517"/>
      <c r="AM238" s="517"/>
      <c r="AN238" s="517"/>
      <c r="AO238" s="517"/>
      <c r="AP238" s="517"/>
      <c r="AQ238" s="517"/>
      <c r="AR238" s="517"/>
      <c r="AS238" s="517"/>
      <c r="AT238" s="517"/>
      <c r="AU238" s="517"/>
      <c r="AV238" s="517"/>
      <c r="AW238" s="517"/>
      <c r="AX238" s="517"/>
      <c r="AY238" s="517"/>
      <c r="AZ238" s="208"/>
      <c r="BA238" s="366"/>
      <c r="BB238" s="161"/>
      <c r="BC238" s="329"/>
      <c r="BD238" s="296"/>
      <c r="BE238" s="296"/>
      <c r="BF238" s="296"/>
      <c r="BG238" s="330"/>
      <c r="BH238" s="338"/>
      <c r="BI238" s="296"/>
      <c r="BJ238" s="296"/>
      <c r="BK238" s="296"/>
      <c r="BL238" s="330"/>
      <c r="BM238" s="338"/>
      <c r="BN238" s="296"/>
      <c r="BO238" s="296"/>
      <c r="BP238" s="296"/>
      <c r="BQ238" s="330"/>
      <c r="BR238" s="338"/>
      <c r="BS238" s="296"/>
      <c r="BT238" s="296"/>
      <c r="BU238" s="296"/>
      <c r="BV238" s="296"/>
      <c r="BW238" s="296"/>
      <c r="BX238" s="1402"/>
      <c r="BY238" s="1446"/>
      <c r="BZ238" s="1446"/>
      <c r="CA238" s="1446"/>
      <c r="CB238" s="1446"/>
      <c r="CC238" s="1446"/>
      <c r="CD238" s="1446"/>
      <c r="CE238" s="1446"/>
      <c r="CF238" s="1446"/>
      <c r="CG238" s="1446"/>
      <c r="CH238" s="1446"/>
      <c r="CI238" s="1446"/>
      <c r="CJ238" s="1446"/>
      <c r="CK238" s="1446"/>
      <c r="CL238" s="1446"/>
      <c r="CM238" s="1446"/>
      <c r="CN238" s="1446"/>
      <c r="CO238" s="1446"/>
      <c r="CP238" s="1446"/>
      <c r="CQ238" s="1446"/>
      <c r="CR238" s="1446"/>
      <c r="CS238" s="1446"/>
      <c r="CT238" s="1446"/>
      <c r="CU238" s="1446"/>
      <c r="CV238" s="1446"/>
      <c r="CW238" s="1446"/>
      <c r="CX238" s="1446"/>
      <c r="CY238" s="1446"/>
      <c r="CZ238" s="1446"/>
    </row>
    <row r="239" s="369" customFormat="true" ht="15" customHeight="true" x14ac:dyDescent="0.2">
      <c r="A239" s="700"/>
      <c r="B239" s="718"/>
      <c r="C239" s="914"/>
      <c r="D239" s="915"/>
      <c r="E239" s="915"/>
      <c r="F239" s="915"/>
      <c r="G239" s="916"/>
      <c r="H239" s="917"/>
      <c r="I239" s="915"/>
      <c r="J239" s="915"/>
      <c r="K239" s="915"/>
      <c r="L239" s="918"/>
      <c r="M239" s="919"/>
      <c r="N239" s="915"/>
      <c r="O239" s="915"/>
      <c r="P239" s="915"/>
      <c r="Q239" s="916"/>
      <c r="R239" s="917"/>
      <c r="S239" s="915"/>
      <c r="T239" s="915"/>
      <c r="U239" s="915"/>
      <c r="V239" s="915"/>
      <c r="W239" s="915"/>
      <c r="X239" s="1369"/>
      <c r="Y239" s="517"/>
      <c r="Z239" s="517"/>
      <c r="AA239" s="517"/>
      <c r="AB239" s="517"/>
      <c r="AC239" s="517"/>
      <c r="AD239" s="517"/>
      <c r="AE239" s="517"/>
      <c r="AF239" s="517"/>
      <c r="AG239" s="517"/>
      <c r="AH239" s="517"/>
      <c r="AI239" s="517"/>
      <c r="AJ239" s="517"/>
      <c r="AK239" s="517"/>
      <c r="AL239" s="517"/>
      <c r="AM239" s="517"/>
      <c r="AN239" s="517"/>
      <c r="AO239" s="517"/>
      <c r="AP239" s="517"/>
      <c r="AQ239" s="517"/>
      <c r="AR239" s="517"/>
      <c r="AS239" s="517"/>
      <c r="AT239" s="517"/>
      <c r="AU239" s="517"/>
      <c r="AV239" s="517"/>
      <c r="AW239" s="517"/>
      <c r="AX239" s="517"/>
      <c r="AY239" s="517"/>
      <c r="AZ239" s="208"/>
      <c r="BA239" s="366"/>
      <c r="BB239" s="161"/>
      <c r="BC239" s="329"/>
      <c r="BD239" s="296"/>
      <c r="BE239" s="296"/>
      <c r="BF239" s="296"/>
      <c r="BG239" s="330"/>
      <c r="BH239" s="338"/>
      <c r="BI239" s="296"/>
      <c r="BJ239" s="296"/>
      <c r="BK239" s="296"/>
      <c r="BL239" s="330"/>
      <c r="BM239" s="338"/>
      <c r="BN239" s="296"/>
      <c r="BO239" s="296"/>
      <c r="BP239" s="296"/>
      <c r="BQ239" s="330"/>
      <c r="BR239" s="338"/>
      <c r="BS239" s="296"/>
      <c r="BT239" s="296"/>
      <c r="BU239" s="296"/>
      <c r="BV239" s="296"/>
      <c r="BW239" s="296"/>
      <c r="BX239" s="1402"/>
      <c r="BY239" s="1446"/>
      <c r="BZ239" s="1446"/>
      <c r="CA239" s="1446"/>
      <c r="CB239" s="1446"/>
      <c r="CC239" s="1446"/>
      <c r="CD239" s="1446"/>
      <c r="CE239" s="1446"/>
      <c r="CF239" s="1446"/>
      <c r="CG239" s="1446"/>
      <c r="CH239" s="1446"/>
      <c r="CI239" s="1446"/>
      <c r="CJ239" s="1446"/>
      <c r="CK239" s="1446"/>
      <c r="CL239" s="1446"/>
      <c r="CM239" s="1446"/>
      <c r="CN239" s="1446"/>
      <c r="CO239" s="1446"/>
      <c r="CP239" s="1446"/>
      <c r="CQ239" s="1446"/>
      <c r="CR239" s="1446"/>
      <c r="CS239" s="1446"/>
      <c r="CT239" s="1446"/>
      <c r="CU239" s="1446"/>
      <c r="CV239" s="1446"/>
      <c r="CW239" s="1446"/>
      <c r="CX239" s="1446"/>
      <c r="CY239" s="1446"/>
      <c r="CZ239" s="1446"/>
    </row>
    <row r="240" s="369" customFormat="true" ht="15" customHeight="true" x14ac:dyDescent="0.2">
      <c r="A240" s="700"/>
      <c r="B240" s="719"/>
      <c r="C240" s="914"/>
      <c r="D240" s="915"/>
      <c r="E240" s="915"/>
      <c r="F240" s="915"/>
      <c r="G240" s="916"/>
      <c r="H240" s="917"/>
      <c r="I240" s="915"/>
      <c r="J240" s="915"/>
      <c r="K240" s="915"/>
      <c r="L240" s="918"/>
      <c r="M240" s="919"/>
      <c r="N240" s="915"/>
      <c r="O240" s="915"/>
      <c r="P240" s="915"/>
      <c r="Q240" s="916"/>
      <c r="R240" s="917"/>
      <c r="S240" s="915"/>
      <c r="T240" s="915"/>
      <c r="U240" s="915"/>
      <c r="V240" s="915"/>
      <c r="W240" s="915"/>
      <c r="X240" s="1369"/>
      <c r="Y240" s="517"/>
      <c r="Z240" s="517"/>
      <c r="AA240" s="517"/>
      <c r="AB240" s="517"/>
      <c r="AC240" s="517"/>
      <c r="AD240" s="517"/>
      <c r="AE240" s="517"/>
      <c r="AF240" s="517"/>
      <c r="AG240" s="517"/>
      <c r="AH240" s="517"/>
      <c r="AI240" s="517"/>
      <c r="AJ240" s="517"/>
      <c r="AK240" s="517"/>
      <c r="AL240" s="517"/>
      <c r="AM240" s="517"/>
      <c r="AN240" s="517"/>
      <c r="AO240" s="517"/>
      <c r="AP240" s="517"/>
      <c r="AQ240" s="517"/>
      <c r="AR240" s="517"/>
      <c r="AS240" s="517"/>
      <c r="AT240" s="517"/>
      <c r="AU240" s="517"/>
      <c r="AV240" s="517"/>
      <c r="AW240" s="517"/>
      <c r="AX240" s="517"/>
      <c r="AY240" s="517"/>
      <c r="AZ240" s="208"/>
      <c r="BA240" s="366"/>
      <c r="BB240" s="161"/>
      <c r="BC240" s="329"/>
      <c r="BD240" s="296"/>
      <c r="BE240" s="296"/>
      <c r="BF240" s="296"/>
      <c r="BG240" s="330"/>
      <c r="BH240" s="338"/>
      <c r="BI240" s="296"/>
      <c r="BJ240" s="296"/>
      <c r="BK240" s="296"/>
      <c r="BL240" s="330"/>
      <c r="BM240" s="338"/>
      <c r="BN240" s="296"/>
      <c r="BO240" s="296"/>
      <c r="BP240" s="296"/>
      <c r="BQ240" s="330"/>
      <c r="BR240" s="338"/>
      <c r="BS240" s="296"/>
      <c r="BT240" s="296"/>
      <c r="BU240" s="296"/>
      <c r="BV240" s="296"/>
      <c r="BW240" s="296"/>
      <c r="BX240" s="1402"/>
      <c r="BY240" s="1446"/>
      <c r="BZ240" s="1446"/>
      <c r="CA240" s="1446"/>
      <c r="CB240" s="1446"/>
      <c r="CC240" s="1446"/>
      <c r="CD240" s="1446"/>
      <c r="CE240" s="1446"/>
      <c r="CF240" s="1446"/>
      <c r="CG240" s="1446"/>
      <c r="CH240" s="1446"/>
      <c r="CI240" s="1446"/>
      <c r="CJ240" s="1446"/>
      <c r="CK240" s="1446"/>
      <c r="CL240" s="1446"/>
      <c r="CM240" s="1446"/>
      <c r="CN240" s="1446"/>
      <c r="CO240" s="1446"/>
      <c r="CP240" s="1446"/>
      <c r="CQ240" s="1446"/>
      <c r="CR240" s="1446"/>
      <c r="CS240" s="1446"/>
      <c r="CT240" s="1446"/>
      <c r="CU240" s="1446"/>
      <c r="CV240" s="1446"/>
      <c r="CW240" s="1446"/>
      <c r="CX240" s="1446"/>
      <c r="CY240" s="1446"/>
      <c r="CZ240" s="1446"/>
    </row>
    <row r="241" s="369" customFormat="true" ht="15" customHeight="true" x14ac:dyDescent="0.2">
      <c r="A241" s="701"/>
      <c r="B241" s="720"/>
      <c r="C241" s="920"/>
      <c r="D241" s="921"/>
      <c r="E241" s="921"/>
      <c r="F241" s="921"/>
      <c r="G241" s="922"/>
      <c r="H241" s="923"/>
      <c r="I241" s="921"/>
      <c r="J241" s="921"/>
      <c r="K241" s="921"/>
      <c r="L241" s="924"/>
      <c r="M241" s="925"/>
      <c r="N241" s="921"/>
      <c r="O241" s="921"/>
      <c r="P241" s="921"/>
      <c r="Q241" s="922"/>
      <c r="R241" s="923"/>
      <c r="S241" s="921"/>
      <c r="T241" s="921"/>
      <c r="U241" s="921"/>
      <c r="V241" s="921"/>
      <c r="W241" s="921"/>
      <c r="X241" s="1370"/>
      <c r="Y241" s="517"/>
      <c r="Z241" s="517"/>
      <c r="AA241" s="517"/>
      <c r="AB241" s="517"/>
      <c r="AC241" s="517"/>
      <c r="AD241" s="517"/>
      <c r="AE241" s="517"/>
      <c r="AF241" s="517"/>
      <c r="AG241" s="517"/>
      <c r="AH241" s="517"/>
      <c r="AI241" s="517"/>
      <c r="AJ241" s="517"/>
      <c r="AK241" s="517"/>
      <c r="AL241" s="517"/>
      <c r="AM241" s="517"/>
      <c r="AN241" s="517"/>
      <c r="AO241" s="517"/>
      <c r="AP241" s="517"/>
      <c r="AQ241" s="517"/>
      <c r="AR241" s="517"/>
      <c r="AS241" s="517"/>
      <c r="AT241" s="517"/>
      <c r="AU241" s="517"/>
      <c r="AV241" s="517"/>
      <c r="AW241" s="517"/>
      <c r="AX241" s="517"/>
      <c r="AY241" s="517"/>
      <c r="AZ241" s="208"/>
      <c r="BA241" s="366"/>
      <c r="BB241" s="161"/>
      <c r="BC241" s="329"/>
      <c r="BD241" s="296"/>
      <c r="BE241" s="296"/>
      <c r="BF241" s="296"/>
      <c r="BG241" s="330"/>
      <c r="BH241" s="338"/>
      <c r="BI241" s="296"/>
      <c r="BJ241" s="296"/>
      <c r="BK241" s="296"/>
      <c r="BL241" s="330"/>
      <c r="BM241" s="338"/>
      <c r="BN241" s="296"/>
      <c r="BO241" s="296"/>
      <c r="BP241" s="296"/>
      <c r="BQ241" s="330"/>
      <c r="BR241" s="338"/>
      <c r="BS241" s="296"/>
      <c r="BT241" s="296"/>
      <c r="BU241" s="296"/>
      <c r="BV241" s="296"/>
      <c r="BW241" s="296"/>
      <c r="BX241" s="1402"/>
      <c r="BY241" s="1446"/>
      <c r="BZ241" s="1446"/>
      <c r="CA241" s="1446"/>
      <c r="CB241" s="1446"/>
      <c r="CC241" s="1446"/>
      <c r="CD241" s="1446"/>
      <c r="CE241" s="1446"/>
      <c r="CF241" s="1446"/>
      <c r="CG241" s="1446"/>
      <c r="CH241" s="1446"/>
      <c r="CI241" s="1446"/>
      <c r="CJ241" s="1446"/>
      <c r="CK241" s="1446"/>
      <c r="CL241" s="1446"/>
      <c r="CM241" s="1446"/>
      <c r="CN241" s="1446"/>
      <c r="CO241" s="1446"/>
      <c r="CP241" s="1446"/>
      <c r="CQ241" s="1446"/>
      <c r="CR241" s="1446"/>
      <c r="CS241" s="1446"/>
      <c r="CT241" s="1446"/>
      <c r="CU241" s="1446"/>
      <c r="CV241" s="1446"/>
      <c r="CW241" s="1446"/>
      <c r="CX241" s="1446"/>
      <c r="CY241" s="1446"/>
      <c r="CZ241" s="1446"/>
    </row>
    <row r="242" s="369" customFormat="true" ht="15" customHeight="true" x14ac:dyDescent="0.2">
      <c r="A242" s="603"/>
      <c r="B242" s="708"/>
      <c r="C242" s="795"/>
      <c r="D242" s="757"/>
      <c r="E242" s="757"/>
      <c r="F242" s="757"/>
      <c r="G242" s="758"/>
      <c r="H242" s="796"/>
      <c r="I242" s="757"/>
      <c r="J242" s="757"/>
      <c r="K242" s="757"/>
      <c r="L242" s="797"/>
      <c r="M242" s="795"/>
      <c r="N242" s="757"/>
      <c r="O242" s="757"/>
      <c r="P242" s="757"/>
      <c r="Q242" s="758"/>
      <c r="R242" s="796"/>
      <c r="S242" s="757"/>
      <c r="T242" s="757"/>
      <c r="U242" s="757"/>
      <c r="V242" s="757"/>
      <c r="W242" s="757"/>
      <c r="X242" s="797"/>
      <c r="Y242" s="517"/>
      <c r="Z242" s="517"/>
      <c r="AA242" s="517"/>
      <c r="AB242" s="517"/>
      <c r="AC242" s="517"/>
      <c r="AD242" s="517"/>
      <c r="AE242" s="517"/>
      <c r="AF242" s="517"/>
      <c r="AG242" s="517"/>
      <c r="AH242" s="517"/>
      <c r="AI242" s="517"/>
      <c r="AJ242" s="517"/>
      <c r="AK242" s="517"/>
      <c r="AL242" s="517"/>
      <c r="AM242" s="517"/>
      <c r="AN242" s="517"/>
      <c r="AO242" s="517"/>
      <c r="AP242" s="517"/>
      <c r="AQ242" s="517"/>
      <c r="AR242" s="517"/>
      <c r="AS242" s="517"/>
      <c r="AT242" s="517"/>
      <c r="AU242" s="517"/>
      <c r="AV242" s="517"/>
      <c r="AW242" s="517"/>
      <c r="AX242" s="517"/>
      <c r="AY242" s="517"/>
      <c r="AZ242" s="208"/>
      <c r="BA242" s="366"/>
      <c r="BB242" s="161"/>
      <c r="BC242" s="329"/>
      <c r="BD242" s="296"/>
      <c r="BE242" s="296"/>
      <c r="BF242" s="296"/>
      <c r="BG242" s="330"/>
      <c r="BH242" s="338"/>
      <c r="BI242" s="296"/>
      <c r="BJ242" s="296"/>
      <c r="BK242" s="296"/>
      <c r="BL242" s="330"/>
      <c r="BM242" s="338"/>
      <c r="BN242" s="296"/>
      <c r="BO242" s="296"/>
      <c r="BP242" s="296"/>
      <c r="BQ242" s="330"/>
      <c r="BR242" s="338"/>
      <c r="BS242" s="296"/>
      <c r="BT242" s="296"/>
      <c r="BU242" s="296"/>
      <c r="BV242" s="296"/>
      <c r="BW242" s="296"/>
      <c r="BX242" s="1402"/>
      <c r="BY242" s="1446"/>
      <c r="BZ242" s="1446"/>
      <c r="CA242" s="1446"/>
      <c r="CB242" s="1446"/>
      <c r="CC242" s="1446"/>
      <c r="CD242" s="1446"/>
      <c r="CE242" s="1446"/>
      <c r="CF242" s="1446"/>
      <c r="CG242" s="1446"/>
      <c r="CH242" s="1446"/>
      <c r="CI242" s="1446"/>
      <c r="CJ242" s="1446"/>
      <c r="CK242" s="1446"/>
      <c r="CL242" s="1446"/>
      <c r="CM242" s="1446"/>
      <c r="CN242" s="1446"/>
      <c r="CO242" s="1446"/>
      <c r="CP242" s="1446"/>
      <c r="CQ242" s="1446"/>
      <c r="CR242" s="1446"/>
      <c r="CS242" s="1446"/>
      <c r="CT242" s="1446"/>
      <c r="CU242" s="1446"/>
      <c r="CV242" s="1446"/>
      <c r="CW242" s="1446"/>
      <c r="CX242" s="1446"/>
      <c r="CY242" s="1446"/>
      <c r="CZ242" s="1446"/>
    </row>
    <row r="243" s="369" customFormat="true" ht="15" customHeight="true" x14ac:dyDescent="0.2">
      <c r="A243" s="603"/>
      <c r="B243" s="708"/>
      <c r="C243" s="795"/>
      <c r="D243" s="757"/>
      <c r="E243" s="757"/>
      <c r="F243" s="757"/>
      <c r="G243" s="758"/>
      <c r="H243" s="796"/>
      <c r="I243" s="757"/>
      <c r="J243" s="757"/>
      <c r="K243" s="757"/>
      <c r="L243" s="797"/>
      <c r="M243" s="795"/>
      <c r="N243" s="757"/>
      <c r="O243" s="757"/>
      <c r="P243" s="757"/>
      <c r="Q243" s="758"/>
      <c r="R243" s="796"/>
      <c r="S243" s="757"/>
      <c r="T243" s="757"/>
      <c r="U243" s="757"/>
      <c r="V243" s="757"/>
      <c r="W243" s="757"/>
      <c r="X243" s="797"/>
      <c r="Y243" s="517"/>
      <c r="Z243" s="517"/>
      <c r="AA243" s="517"/>
      <c r="AB243" s="517"/>
      <c r="AC243" s="517"/>
      <c r="AD243" s="517"/>
      <c r="AE243" s="517"/>
      <c r="AF243" s="517"/>
      <c r="AG243" s="517"/>
      <c r="AH243" s="517"/>
      <c r="AI243" s="517"/>
      <c r="AJ243" s="517"/>
      <c r="AK243" s="517"/>
      <c r="AL243" s="517"/>
      <c r="AM243" s="517"/>
      <c r="AN243" s="517"/>
      <c r="AO243" s="517"/>
      <c r="AP243" s="517"/>
      <c r="AQ243" s="517"/>
      <c r="AR243" s="517"/>
      <c r="AS243" s="517"/>
      <c r="AT243" s="517"/>
      <c r="AU243" s="517"/>
      <c r="AV243" s="517"/>
      <c r="AW243" s="517"/>
      <c r="AX243" s="517"/>
      <c r="AY243" s="517"/>
      <c r="AZ243" s="208"/>
      <c r="BA243" s="366"/>
      <c r="BB243" s="161"/>
      <c r="BC243" s="329"/>
      <c r="BD243" s="296"/>
      <c r="BE243" s="296"/>
      <c r="BF243" s="296"/>
      <c r="BG243" s="330"/>
      <c r="BH243" s="338"/>
      <c r="BI243" s="296"/>
      <c r="BJ243" s="296"/>
      <c r="BK243" s="296"/>
      <c r="BL243" s="330"/>
      <c r="BM243" s="338"/>
      <c r="BN243" s="296"/>
      <c r="BO243" s="296"/>
      <c r="BP243" s="296"/>
      <c r="BQ243" s="330"/>
      <c r="BR243" s="338"/>
      <c r="BS243" s="296"/>
      <c r="BT243" s="296"/>
      <c r="BU243" s="296"/>
      <c r="BV243" s="296"/>
      <c r="BW243" s="296"/>
      <c r="BX243" s="1402"/>
      <c r="BY243" s="1446"/>
      <c r="BZ243" s="1446"/>
      <c r="CA243" s="1446"/>
      <c r="CB243" s="1446"/>
      <c r="CC243" s="1446"/>
      <c r="CD243" s="1446"/>
      <c r="CE243" s="1446"/>
      <c r="CF243" s="1446"/>
      <c r="CG243" s="1446"/>
      <c r="CH243" s="1446"/>
      <c r="CI243" s="1446"/>
      <c r="CJ243" s="1446"/>
      <c r="CK243" s="1446"/>
      <c r="CL243" s="1446"/>
      <c r="CM243" s="1446"/>
      <c r="CN243" s="1446"/>
      <c r="CO243" s="1446"/>
      <c r="CP243" s="1446"/>
      <c r="CQ243" s="1446"/>
      <c r="CR243" s="1446"/>
      <c r="CS243" s="1446"/>
      <c r="CT243" s="1446"/>
      <c r="CU243" s="1446"/>
      <c r="CV243" s="1446"/>
      <c r="CW243" s="1446"/>
      <c r="CX243" s="1446"/>
      <c r="CY243" s="1446"/>
      <c r="CZ243" s="1446"/>
    </row>
    <row r="244" s="369" customFormat="true" ht="15" customHeight="true" x14ac:dyDescent="0.2">
      <c r="A244" s="603"/>
      <c r="B244" s="708"/>
      <c r="C244" s="795"/>
      <c r="D244" s="757"/>
      <c r="E244" s="757"/>
      <c r="F244" s="757"/>
      <c r="G244" s="758"/>
      <c r="H244" s="796"/>
      <c r="I244" s="757"/>
      <c r="J244" s="757"/>
      <c r="K244" s="757"/>
      <c r="L244" s="797"/>
      <c r="M244" s="795"/>
      <c r="N244" s="757"/>
      <c r="O244" s="757"/>
      <c r="P244" s="757"/>
      <c r="Q244" s="758"/>
      <c r="R244" s="796"/>
      <c r="S244" s="757"/>
      <c r="T244" s="757"/>
      <c r="U244" s="757"/>
      <c r="V244" s="757"/>
      <c r="W244" s="757"/>
      <c r="X244" s="797"/>
      <c r="Y244" s="517"/>
      <c r="Z244" s="517"/>
      <c r="AA244" s="517"/>
      <c r="AB244" s="517"/>
      <c r="AC244" s="517"/>
      <c r="AD244" s="517"/>
      <c r="AE244" s="517"/>
      <c r="AF244" s="517"/>
      <c r="AG244" s="517"/>
      <c r="AH244" s="517"/>
      <c r="AI244" s="517"/>
      <c r="AJ244" s="517"/>
      <c r="AK244" s="517"/>
      <c r="AL244" s="517"/>
      <c r="AM244" s="517"/>
      <c r="AN244" s="517"/>
      <c r="AO244" s="517"/>
      <c r="AP244" s="517"/>
      <c r="AQ244" s="517"/>
      <c r="AR244" s="517"/>
      <c r="AS244" s="517"/>
      <c r="AT244" s="517"/>
      <c r="AU244" s="517"/>
      <c r="AV244" s="517"/>
      <c r="AW244" s="517"/>
      <c r="AX244" s="517"/>
      <c r="AY244" s="517"/>
      <c r="AZ244" s="208"/>
      <c r="BA244" s="366"/>
      <c r="BB244" s="161"/>
      <c r="BC244" s="329"/>
      <c r="BD244" s="296"/>
      <c r="BE244" s="296"/>
      <c r="BF244" s="296"/>
      <c r="BG244" s="330"/>
      <c r="BH244" s="338"/>
      <c r="BI244" s="296"/>
      <c r="BJ244" s="296"/>
      <c r="BK244" s="296"/>
      <c r="BL244" s="330"/>
      <c r="BM244" s="338"/>
      <c r="BN244" s="296"/>
      <c r="BO244" s="296"/>
      <c r="BP244" s="296"/>
      <c r="BQ244" s="330"/>
      <c r="BR244" s="338"/>
      <c r="BS244" s="296"/>
      <c r="BT244" s="296"/>
      <c r="BU244" s="296"/>
      <c r="BV244" s="296"/>
      <c r="BW244" s="296"/>
      <c r="BX244" s="1402"/>
      <c r="BY244" s="1446"/>
      <c r="BZ244" s="1446"/>
      <c r="CA244" s="1446"/>
      <c r="CB244" s="1446"/>
      <c r="CC244" s="1446"/>
      <c r="CD244" s="1446"/>
      <c r="CE244" s="1446"/>
      <c r="CF244" s="1446"/>
      <c r="CG244" s="1446"/>
      <c r="CH244" s="1446"/>
      <c r="CI244" s="1446"/>
      <c r="CJ244" s="1446"/>
      <c r="CK244" s="1446"/>
      <c r="CL244" s="1446"/>
      <c r="CM244" s="1446"/>
      <c r="CN244" s="1446"/>
      <c r="CO244" s="1446"/>
      <c r="CP244" s="1446"/>
      <c r="CQ244" s="1446"/>
      <c r="CR244" s="1446"/>
      <c r="CS244" s="1446"/>
      <c r="CT244" s="1446"/>
      <c r="CU244" s="1446"/>
      <c r="CV244" s="1446"/>
      <c r="CW244" s="1446"/>
      <c r="CX244" s="1446"/>
      <c r="CY244" s="1446"/>
      <c r="CZ244" s="1446"/>
    </row>
    <row r="245" s="369" customFormat="true" ht="15" customHeight="true" x14ac:dyDescent="0.2">
      <c r="A245" s="603"/>
      <c r="B245" s="708"/>
      <c r="C245" s="795"/>
      <c r="D245" s="757"/>
      <c r="E245" s="757"/>
      <c r="F245" s="757"/>
      <c r="G245" s="758"/>
      <c r="H245" s="796"/>
      <c r="I245" s="757"/>
      <c r="J245" s="757"/>
      <c r="K245" s="757"/>
      <c r="L245" s="797"/>
      <c r="M245" s="795"/>
      <c r="N245" s="757"/>
      <c r="O245" s="757"/>
      <c r="P245" s="757"/>
      <c r="Q245" s="758"/>
      <c r="R245" s="796"/>
      <c r="S245" s="757"/>
      <c r="T245" s="757"/>
      <c r="U245" s="757"/>
      <c r="V245" s="757"/>
      <c r="W245" s="757"/>
      <c r="X245" s="797"/>
      <c r="Y245" s="517"/>
      <c r="Z245" s="517"/>
      <c r="AA245" s="517"/>
      <c r="AB245" s="517"/>
      <c r="AC245" s="517"/>
      <c r="AD245" s="517"/>
      <c r="AE245" s="517"/>
      <c r="AF245" s="517"/>
      <c r="AG245" s="517"/>
      <c r="AH245" s="517"/>
      <c r="AI245" s="517"/>
      <c r="AJ245" s="517"/>
      <c r="AK245" s="517"/>
      <c r="AL245" s="517"/>
      <c r="AM245" s="517"/>
      <c r="AN245" s="517"/>
      <c r="AO245" s="517"/>
      <c r="AP245" s="517"/>
      <c r="AQ245" s="517"/>
      <c r="AR245" s="517"/>
      <c r="AS245" s="517"/>
      <c r="AT245" s="517"/>
      <c r="AU245" s="517"/>
      <c r="AV245" s="517"/>
      <c r="AW245" s="517"/>
      <c r="AX245" s="517"/>
      <c r="AY245" s="517"/>
      <c r="AZ245" s="208"/>
      <c r="BA245" s="366"/>
      <c r="BB245" s="161"/>
      <c r="BC245" s="329"/>
      <c r="BD245" s="296"/>
      <c r="BE245" s="296"/>
      <c r="BF245" s="296"/>
      <c r="BG245" s="330"/>
      <c r="BH245" s="338"/>
      <c r="BI245" s="296"/>
      <c r="BJ245" s="296"/>
      <c r="BK245" s="296"/>
      <c r="BL245" s="330"/>
      <c r="BM245" s="338"/>
      <c r="BN245" s="296"/>
      <c r="BO245" s="296"/>
      <c r="BP245" s="296"/>
      <c r="BQ245" s="330"/>
      <c r="BR245" s="338"/>
      <c r="BS245" s="296"/>
      <c r="BT245" s="296"/>
      <c r="BU245" s="296"/>
      <c r="BV245" s="296"/>
      <c r="BW245" s="296"/>
      <c r="BX245" s="1402"/>
      <c r="BY245" s="1446"/>
      <c r="BZ245" s="1446"/>
      <c r="CA245" s="1446"/>
      <c r="CB245" s="1446"/>
      <c r="CC245" s="1446"/>
      <c r="CD245" s="1446"/>
      <c r="CE245" s="1446"/>
      <c r="CF245" s="1446"/>
      <c r="CG245" s="1446"/>
      <c r="CH245" s="1446"/>
      <c r="CI245" s="1446"/>
      <c r="CJ245" s="1446"/>
      <c r="CK245" s="1446"/>
      <c r="CL245" s="1446"/>
      <c r="CM245" s="1446"/>
      <c r="CN245" s="1446"/>
      <c r="CO245" s="1446"/>
      <c r="CP245" s="1446"/>
      <c r="CQ245" s="1446"/>
      <c r="CR245" s="1446"/>
      <c r="CS245" s="1446"/>
      <c r="CT245" s="1446"/>
      <c r="CU245" s="1446"/>
      <c r="CV245" s="1446"/>
      <c r="CW245" s="1446"/>
      <c r="CX245" s="1446"/>
      <c r="CY245" s="1446"/>
      <c r="CZ245" s="1446"/>
    </row>
    <row r="246" s="369" customFormat="true" ht="15" customHeight="true" x14ac:dyDescent="0.2">
      <c r="A246" s="603"/>
      <c r="B246" s="708"/>
      <c r="C246" s="795"/>
      <c r="D246" s="757"/>
      <c r="E246" s="757"/>
      <c r="F246" s="757"/>
      <c r="G246" s="758"/>
      <c r="H246" s="796"/>
      <c r="I246" s="757"/>
      <c r="J246" s="757"/>
      <c r="K246" s="757"/>
      <c r="L246" s="797"/>
      <c r="M246" s="795"/>
      <c r="N246" s="757"/>
      <c r="O246" s="757"/>
      <c r="P246" s="757"/>
      <c r="Q246" s="758"/>
      <c r="R246" s="796"/>
      <c r="S246" s="757"/>
      <c r="T246" s="757"/>
      <c r="U246" s="757"/>
      <c r="V246" s="757"/>
      <c r="W246" s="757"/>
      <c r="X246" s="797"/>
      <c r="Y246" s="517"/>
      <c r="Z246" s="517"/>
      <c r="AA246" s="517"/>
      <c r="AB246" s="517"/>
      <c r="AC246" s="517"/>
      <c r="AD246" s="517"/>
      <c r="AE246" s="517"/>
      <c r="AF246" s="517"/>
      <c r="AG246" s="517"/>
      <c r="AH246" s="517"/>
      <c r="AI246" s="517"/>
      <c r="AJ246" s="517"/>
      <c r="AK246" s="517"/>
      <c r="AL246" s="517"/>
      <c r="AM246" s="517"/>
      <c r="AN246" s="517"/>
      <c r="AO246" s="517"/>
      <c r="AP246" s="517"/>
      <c r="AQ246" s="517"/>
      <c r="AR246" s="517"/>
      <c r="AS246" s="517"/>
      <c r="AT246" s="517"/>
      <c r="AU246" s="517"/>
      <c r="AV246" s="517"/>
      <c r="AW246" s="517"/>
      <c r="AX246" s="517"/>
      <c r="AY246" s="517"/>
      <c r="AZ246" s="208"/>
      <c r="BA246" s="366"/>
      <c r="BB246" s="161"/>
      <c r="BC246" s="329"/>
      <c r="BD246" s="296"/>
      <c r="BE246" s="296"/>
      <c r="BF246" s="296"/>
      <c r="BG246" s="330"/>
      <c r="BH246" s="338"/>
      <c r="BI246" s="296"/>
      <c r="BJ246" s="296"/>
      <c r="BK246" s="296"/>
      <c r="BL246" s="330"/>
      <c r="BM246" s="338"/>
      <c r="BN246" s="296"/>
      <c r="BO246" s="296"/>
      <c r="BP246" s="296"/>
      <c r="BQ246" s="330"/>
      <c r="BR246" s="338"/>
      <c r="BS246" s="296"/>
      <c r="BT246" s="296"/>
      <c r="BU246" s="296"/>
      <c r="BV246" s="296"/>
      <c r="BW246" s="296"/>
      <c r="BX246" s="1402"/>
      <c r="BY246" s="1446"/>
      <c r="BZ246" s="1446"/>
      <c r="CA246" s="1446"/>
      <c r="CB246" s="1446"/>
      <c r="CC246" s="1446"/>
      <c r="CD246" s="1446"/>
      <c r="CE246" s="1446"/>
      <c r="CF246" s="1446"/>
      <c r="CG246" s="1446"/>
      <c r="CH246" s="1446"/>
      <c r="CI246" s="1446"/>
      <c r="CJ246" s="1446"/>
      <c r="CK246" s="1446"/>
      <c r="CL246" s="1446"/>
      <c r="CM246" s="1446"/>
      <c r="CN246" s="1446"/>
      <c r="CO246" s="1446"/>
      <c r="CP246" s="1446"/>
      <c r="CQ246" s="1446"/>
      <c r="CR246" s="1446"/>
      <c r="CS246" s="1446"/>
      <c r="CT246" s="1446"/>
      <c r="CU246" s="1446"/>
      <c r="CV246" s="1446"/>
      <c r="CW246" s="1446"/>
      <c r="CX246" s="1446"/>
      <c r="CY246" s="1446"/>
      <c r="CZ246" s="1446"/>
    </row>
    <row r="247" s="369" customFormat="true" ht="15" customHeight="true" x14ac:dyDescent="0.2">
      <c r="A247" s="603"/>
      <c r="B247" s="708"/>
      <c r="C247" s="795"/>
      <c r="D247" s="757"/>
      <c r="E247" s="757"/>
      <c r="F247" s="757"/>
      <c r="G247" s="758"/>
      <c r="H247" s="796"/>
      <c r="I247" s="757"/>
      <c r="J247" s="757"/>
      <c r="K247" s="757"/>
      <c r="L247" s="797"/>
      <c r="M247" s="795"/>
      <c r="N247" s="757"/>
      <c r="O247" s="757"/>
      <c r="P247" s="757"/>
      <c r="Q247" s="758"/>
      <c r="R247" s="796"/>
      <c r="S247" s="757"/>
      <c r="T247" s="757"/>
      <c r="U247" s="757"/>
      <c r="V247" s="757"/>
      <c r="W247" s="757"/>
      <c r="X247" s="797"/>
      <c r="Y247" s="517"/>
      <c r="Z247" s="517"/>
      <c r="AA247" s="517"/>
      <c r="AB247" s="517"/>
      <c r="AC247" s="517"/>
      <c r="AD247" s="517"/>
      <c r="AE247" s="517"/>
      <c r="AF247" s="517"/>
      <c r="AG247" s="517"/>
      <c r="AH247" s="517"/>
      <c r="AI247" s="517"/>
      <c r="AJ247" s="517"/>
      <c r="AK247" s="517"/>
      <c r="AL247" s="517"/>
      <c r="AM247" s="517"/>
      <c r="AN247" s="517"/>
      <c r="AO247" s="517"/>
      <c r="AP247" s="517"/>
      <c r="AQ247" s="517"/>
      <c r="AR247" s="517"/>
      <c r="AS247" s="517"/>
      <c r="AT247" s="517"/>
      <c r="AU247" s="517"/>
      <c r="AV247" s="517"/>
      <c r="AW247" s="517"/>
      <c r="AX247" s="517"/>
      <c r="AY247" s="517"/>
      <c r="AZ247" s="208"/>
      <c r="BA247" s="366"/>
      <c r="BB247" s="161"/>
      <c r="BC247" s="329"/>
      <c r="BD247" s="296"/>
      <c r="BE247" s="296"/>
      <c r="BF247" s="296"/>
      <c r="BG247" s="330"/>
      <c r="BH247" s="338"/>
      <c r="BI247" s="296"/>
      <c r="BJ247" s="296"/>
      <c r="BK247" s="296"/>
      <c r="BL247" s="330"/>
      <c r="BM247" s="338"/>
      <c r="BN247" s="296"/>
      <c r="BO247" s="296"/>
      <c r="BP247" s="296"/>
      <c r="BQ247" s="330"/>
      <c r="BR247" s="338"/>
      <c r="BS247" s="296"/>
      <c r="BT247" s="296"/>
      <c r="BU247" s="296"/>
      <c r="BV247" s="296"/>
      <c r="BW247" s="296"/>
      <c r="BX247" s="1402"/>
      <c r="BY247" s="1446"/>
      <c r="BZ247" s="1446"/>
      <c r="CA247" s="1446"/>
      <c r="CB247" s="1446"/>
      <c r="CC247" s="1446"/>
      <c r="CD247" s="1446"/>
      <c r="CE247" s="1446"/>
      <c r="CF247" s="1446"/>
      <c r="CG247" s="1446"/>
      <c r="CH247" s="1446"/>
      <c r="CI247" s="1446"/>
      <c r="CJ247" s="1446"/>
      <c r="CK247" s="1446"/>
      <c r="CL247" s="1446"/>
      <c r="CM247" s="1446"/>
      <c r="CN247" s="1446"/>
      <c r="CO247" s="1446"/>
      <c r="CP247" s="1446"/>
      <c r="CQ247" s="1446"/>
      <c r="CR247" s="1446"/>
      <c r="CS247" s="1446"/>
      <c r="CT247" s="1446"/>
      <c r="CU247" s="1446"/>
      <c r="CV247" s="1446"/>
      <c r="CW247" s="1446"/>
      <c r="CX247" s="1446"/>
      <c r="CY247" s="1446"/>
      <c r="CZ247" s="1446"/>
    </row>
    <row r="248" s="369" customFormat="true" ht="15" customHeight="true" x14ac:dyDescent="0.2">
      <c r="A248" s="605"/>
      <c r="B248" s="721"/>
      <c r="C248" s="926"/>
      <c r="D248" s="808"/>
      <c r="E248" s="808"/>
      <c r="F248" s="808"/>
      <c r="G248" s="809"/>
      <c r="H248" s="927"/>
      <c r="I248" s="808"/>
      <c r="J248" s="808"/>
      <c r="K248" s="808"/>
      <c r="L248" s="928"/>
      <c r="M248" s="926"/>
      <c r="N248" s="808"/>
      <c r="O248" s="808"/>
      <c r="P248" s="808"/>
      <c r="Q248" s="809"/>
      <c r="R248" s="927"/>
      <c r="S248" s="808"/>
      <c r="T248" s="808"/>
      <c r="U248" s="808"/>
      <c r="V248" s="808"/>
      <c r="W248" s="808"/>
      <c r="X248" s="928"/>
      <c r="Y248" s="517"/>
      <c r="Z248" s="517"/>
      <c r="AA248" s="517"/>
      <c r="AB248" s="517"/>
      <c r="AC248" s="517"/>
      <c r="AD248" s="517"/>
      <c r="AE248" s="517"/>
      <c r="AF248" s="517"/>
      <c r="AG248" s="517"/>
      <c r="AH248" s="517"/>
      <c r="AI248" s="517"/>
      <c r="AJ248" s="517"/>
      <c r="AK248" s="517"/>
      <c r="AL248" s="517"/>
      <c r="AM248" s="517"/>
      <c r="AN248" s="517"/>
      <c r="AO248" s="517"/>
      <c r="AP248" s="517"/>
      <c r="AQ248" s="517"/>
      <c r="AR248" s="517"/>
      <c r="AS248" s="517"/>
      <c r="AT248" s="517"/>
      <c r="AU248" s="517"/>
      <c r="AV248" s="517"/>
      <c r="AW248" s="517"/>
      <c r="AX248" s="517"/>
      <c r="AY248" s="517"/>
      <c r="AZ248" s="208"/>
      <c r="BA248" s="366"/>
      <c r="BB248" s="161"/>
      <c r="BC248" s="331"/>
      <c r="BD248" s="332"/>
      <c r="BE248" s="332"/>
      <c r="BF248" s="332"/>
      <c r="BG248" s="333"/>
      <c r="BH248" s="339"/>
      <c r="BI248" s="332"/>
      <c r="BJ248" s="332"/>
      <c r="BK248" s="332"/>
      <c r="BL248" s="333"/>
      <c r="BM248" s="339"/>
      <c r="BN248" s="332"/>
      <c r="BO248" s="332"/>
      <c r="BP248" s="332"/>
      <c r="BQ248" s="333"/>
      <c r="BR248" s="339"/>
      <c r="BS248" s="332"/>
      <c r="BT248" s="332"/>
      <c r="BU248" s="332"/>
      <c r="BV248" s="332"/>
      <c r="BW248" s="332"/>
      <c r="BX248" s="1403"/>
      <c r="BY248" s="1446"/>
      <c r="BZ248" s="1446"/>
      <c r="CA248" s="1446"/>
      <c r="CB248" s="1446"/>
      <c r="CC248" s="1446"/>
      <c r="CD248" s="1446"/>
      <c r="CE248" s="1446"/>
      <c r="CF248" s="1446"/>
      <c r="CG248" s="1446"/>
      <c r="CH248" s="1446"/>
      <c r="CI248" s="1446"/>
      <c r="CJ248" s="1446"/>
      <c r="CK248" s="1446"/>
      <c r="CL248" s="1446"/>
      <c r="CM248" s="1446"/>
      <c r="CN248" s="1446"/>
      <c r="CO248" s="1446"/>
      <c r="CP248" s="1446"/>
      <c r="CQ248" s="1446"/>
      <c r="CR248" s="1446"/>
      <c r="CS248" s="1446"/>
      <c r="CT248" s="1446"/>
      <c r="CU248" s="1446"/>
      <c r="CV248" s="1446"/>
      <c r="CW248" s="1446"/>
      <c r="CX248" s="1446"/>
      <c r="CY248" s="1446"/>
      <c r="CZ248" s="1446"/>
    </row>
    <row r="249" s="369" customFormat="true" ht="250.15" customHeight="true" x14ac:dyDescent="0.2">
      <c r="B249" s="368"/>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AZ249" s="2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2"/>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210" customFormat="true" ht="19.15" customHeight="true" x14ac:dyDescent="0.2">
      <c r="B250" s="367"/>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362"/>
      <c r="BB250" s="230"/>
      <c r="BC250" s="362"/>
      <c r="BD250" s="362"/>
      <c r="BE250" s="362"/>
      <c r="BF250" s="362"/>
      <c r="BG250" s="362"/>
      <c r="BH250" s="362"/>
      <c r="BI250" s="362"/>
      <c r="BJ250" s="362"/>
      <c r="BK250" s="362"/>
      <c r="BL250" s="362"/>
      <c r="BM250" s="362"/>
      <c r="BN250" s="362"/>
      <c r="BO250" s="362"/>
      <c r="BP250" s="362"/>
      <c r="BQ250" s="362"/>
      <c r="BR250" s="362"/>
      <c r="BS250" s="362"/>
      <c r="BT250" s="362"/>
      <c r="BU250" s="362"/>
      <c r="BV250" s="362"/>
      <c r="BW250" s="362"/>
      <c r="BX250" s="362"/>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210" customFormat="true" ht="15" customHeight="true" x14ac:dyDescent="0.2">
      <c r="B251" s="367"/>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362"/>
      <c r="BB251" s="230"/>
      <c r="BC251" s="362"/>
      <c r="BD251" s="362"/>
      <c r="BE251" s="362"/>
      <c r="BF251" s="362"/>
      <c r="BG251" s="362"/>
      <c r="BH251" s="362"/>
      <c r="BI251" s="362"/>
      <c r="BJ251" s="362"/>
      <c r="BK251" s="362"/>
      <c r="BL251" s="362"/>
      <c r="BM251" s="362"/>
      <c r="BN251" s="362"/>
      <c r="BO251" s="362"/>
      <c r="BP251" s="362"/>
      <c r="BQ251" s="362"/>
      <c r="BR251" s="362"/>
      <c r="BS251" s="362"/>
      <c r="BT251" s="362"/>
      <c r="BU251" s="362"/>
      <c r="BV251" s="362"/>
      <c r="BW251" s="362"/>
      <c r="BX251" s="362"/>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210" customFormat="true" ht="15" customHeight="true" x14ac:dyDescent="0.2">
      <c r="B252" s="367"/>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362"/>
      <c r="BB252" s="230"/>
      <c r="BC252" s="362"/>
      <c r="BD252" s="362"/>
      <c r="BE252" s="362"/>
      <c r="BF252" s="362"/>
      <c r="BG252" s="362"/>
      <c r="BH252" s="362"/>
      <c r="BI252" s="362"/>
      <c r="BJ252" s="362"/>
      <c r="BK252" s="362"/>
      <c r="BL252" s="362"/>
      <c r="BM252" s="362"/>
      <c r="BN252" s="362"/>
      <c r="BO252" s="362"/>
      <c r="BP252" s="362"/>
      <c r="BQ252" s="362"/>
      <c r="BR252" s="362"/>
      <c r="BS252" s="362"/>
      <c r="BT252" s="362"/>
      <c r="BU252" s="362"/>
      <c r="BV252" s="362"/>
      <c r="BW252" s="362"/>
      <c r="BX252" s="362"/>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210" customFormat="true" ht="15" customHeight="true" x14ac:dyDescent="0.2">
      <c r="B253" s="367"/>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AZ253" s="203"/>
      <c r="BA253" s="362"/>
      <c r="BB253" s="230"/>
      <c r="BC253" s="362"/>
      <c r="BD253" s="362"/>
      <c r="BE253" s="362"/>
      <c r="BF253" s="362"/>
      <c r="BG253" s="362"/>
      <c r="BH253" s="362"/>
      <c r="BI253" s="362"/>
      <c r="BJ253" s="362"/>
      <c r="BK253" s="362"/>
      <c r="BL253" s="362"/>
      <c r="BM253" s="362"/>
      <c r="BN253" s="362"/>
      <c r="BO253" s="362"/>
      <c r="BP253" s="362"/>
      <c r="BQ253" s="362"/>
      <c r="BR253" s="362"/>
      <c r="BS253" s="362"/>
      <c r="BT253" s="362"/>
      <c r="BU253" s="362"/>
      <c r="BV253" s="362"/>
      <c r="BW253" s="362"/>
      <c r="BX253" s="362"/>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210" customFormat="true" ht="15" customHeight="true" x14ac:dyDescent="0.2">
      <c r="B254" s="367"/>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AZ254" s="203"/>
      <c r="BA254" s="362"/>
      <c r="BB254" s="230"/>
      <c r="BC254" s="362"/>
      <c r="BD254" s="362"/>
      <c r="BE254" s="362"/>
      <c r="BF254" s="362"/>
      <c r="BG254" s="362"/>
      <c r="BH254" s="362"/>
      <c r="BI254" s="362"/>
      <c r="BJ254" s="362"/>
      <c r="BK254" s="362"/>
      <c r="BL254" s="362"/>
      <c r="BM254" s="362"/>
      <c r="BN254" s="362"/>
      <c r="BO254" s="362"/>
      <c r="BP254" s="362"/>
      <c r="BQ254" s="362"/>
      <c r="BR254" s="362"/>
      <c r="BS254" s="362"/>
      <c r="BT254" s="362"/>
      <c r="BU254" s="362"/>
      <c r="BV254" s="362"/>
      <c r="BW254" s="362"/>
      <c r="BX254" s="362"/>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210" customFormat="true" ht="15" customHeight="true" x14ac:dyDescent="0.2">
      <c r="B255" s="367"/>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AZ255" s="203"/>
      <c r="BA255" s="362"/>
      <c r="BB255" s="230"/>
      <c r="BC255" s="362"/>
      <c r="BD255" s="362"/>
      <c r="BE255" s="362"/>
      <c r="BF255" s="362"/>
      <c r="BG255" s="362"/>
      <c r="BH255" s="362"/>
      <c r="BI255" s="362"/>
      <c r="BJ255" s="362"/>
      <c r="BK255" s="362"/>
      <c r="BL255" s="362"/>
      <c r="BM255" s="362"/>
      <c r="BN255" s="362"/>
      <c r="BO255" s="362"/>
      <c r="BP255" s="362"/>
      <c r="BQ255" s="362"/>
      <c r="BR255" s="362"/>
      <c r="BS255" s="362"/>
      <c r="BT255" s="362"/>
      <c r="BU255" s="362"/>
      <c r="BV255" s="362"/>
      <c r="BW255" s="362"/>
      <c r="BX255" s="362"/>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210" customFormat="true" ht="15" customHeight="true" x14ac:dyDescent="0.2">
      <c r="B256" s="367"/>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AZ256" s="203"/>
      <c r="BA256" s="362"/>
      <c r="BB256" s="230"/>
      <c r="BC256" s="362"/>
      <c r="BD256" s="362"/>
      <c r="BE256" s="362"/>
      <c r="BF256" s="362"/>
      <c r="BG256" s="362"/>
      <c r="BH256" s="362"/>
      <c r="BI256" s="362"/>
      <c r="BJ256" s="362"/>
      <c r="BK256" s="362"/>
      <c r="BL256" s="362"/>
      <c r="BM256" s="362"/>
      <c r="BN256" s="362"/>
      <c r="BO256" s="362"/>
      <c r="BP256" s="362"/>
      <c r="BQ256" s="362"/>
      <c r="BR256" s="362"/>
      <c r="BS256" s="362"/>
      <c r="BT256" s="362"/>
      <c r="BU256" s="362"/>
      <c r="BV256" s="362"/>
      <c r="BW256" s="362"/>
      <c r="BX256" s="362"/>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210" customFormat="true" ht="18" customHeight="true" x14ac:dyDescent="0.2">
      <c r="B257" s="367"/>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AZ257" s="203"/>
      <c r="BA257" s="362"/>
      <c r="BB257" s="230"/>
      <c r="BC257" s="362"/>
      <c r="BD257" s="362"/>
      <c r="BE257" s="362"/>
      <c r="BF257" s="362"/>
      <c r="BG257" s="362"/>
      <c r="BH257" s="362"/>
      <c r="BI257" s="362"/>
      <c r="BJ257" s="362"/>
      <c r="BK257" s="362"/>
      <c r="BL257" s="362"/>
      <c r="BM257" s="362"/>
      <c r="BN257" s="362"/>
      <c r="BO257" s="362"/>
      <c r="BP257" s="362"/>
      <c r="BQ257" s="362"/>
      <c r="BR257" s="362"/>
      <c r="BS257" s="362"/>
      <c r="BT257" s="362"/>
      <c r="BU257" s="362"/>
      <c r="BV257" s="362"/>
      <c r="BW257" s="362"/>
      <c r="BX257" s="362"/>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210" customFormat="true" ht="18" customHeight="true" x14ac:dyDescent="0.2">
      <c r="B258" s="367"/>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AZ258" s="203"/>
      <c r="BA258" s="362"/>
      <c r="BB258" s="230"/>
      <c r="BC258" s="362"/>
      <c r="BD258" s="362"/>
      <c r="BE258" s="362"/>
      <c r="BF258" s="362"/>
      <c r="BG258" s="362"/>
      <c r="BH258" s="362"/>
      <c r="BI258" s="362"/>
      <c r="BJ258" s="362"/>
      <c r="BK258" s="362"/>
      <c r="BL258" s="362"/>
      <c r="BM258" s="362"/>
      <c r="BN258" s="362"/>
      <c r="BO258" s="362"/>
      <c r="BP258" s="362"/>
      <c r="BQ258" s="362"/>
      <c r="BR258" s="362"/>
      <c r="BS258" s="362"/>
      <c r="BT258" s="362"/>
      <c r="BU258" s="362"/>
      <c r="BV258" s="362"/>
      <c r="BW258" s="362"/>
      <c r="BX258" s="362"/>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369" customFormat="true" ht="15" customHeight="true" x14ac:dyDescent="0.2">
      <c r="B259" s="368"/>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AZ259" s="208"/>
      <c r="BA259" s="209" t="s">
        <v>128</v>
      </c>
      <c r="BB259" s="137" t="s">
        <v>85</v>
      </c>
      <c r="BC259" s="1759" t="s">
        <v>114</v>
      </c>
      <c r="BD259" s="1760"/>
      <c r="BE259" s="1760"/>
      <c r="BF259" s="1760"/>
      <c r="BG259" s="1761"/>
      <c r="BH259" s="1762" t="s">
        <v>38</v>
      </c>
      <c r="BI259" s="1760"/>
      <c r="BJ259" s="1760"/>
      <c r="BK259" s="1760"/>
      <c r="BL259" s="1761"/>
      <c r="BM259" s="1762" t="s">
        <v>37</v>
      </c>
      <c r="BN259" s="1760"/>
      <c r="BO259" s="1760"/>
      <c r="BP259" s="1760"/>
      <c r="BQ259" s="1763"/>
      <c r="BR259" s="1316" t="s">
        <v>137</v>
      </c>
      <c r="BS259" s="1317"/>
      <c r="BT259" s="1317"/>
      <c r="BU259" s="1317"/>
      <c r="BV259" s="1317"/>
      <c r="BW259" s="1317"/>
      <c r="BX259" s="1317"/>
      <c r="BY259" s="1447"/>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369" customFormat="true" ht="12.75" x14ac:dyDescent="0.2">
      <c r="B260" s="368"/>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146</v>
      </c>
      <c r="BS260" s="172" t="s">
        <v>147</v>
      </c>
      <c r="BT260" s="172" t="s">
        <v>148</v>
      </c>
      <c r="BU260" s="172" t="s">
        <v>149</v>
      </c>
      <c r="BV260" s="172" t="s">
        <v>150</v>
      </c>
      <c r="BW260" s="172" t="s">
        <v>151</v>
      </c>
      <c r="BX260" s="1404" t="s">
        <v>152</v>
      </c>
      <c r="BY260" s="1448"/>
      <c r="BZ260" s="1448"/>
      <c r="CA260" s="1448"/>
      <c r="CB260" s="1448"/>
      <c r="CC260" s="1448"/>
      <c r="CD260" s="1448"/>
      <c r="CE260" s="1448"/>
      <c r="CF260" s="1448"/>
      <c r="CG260" s="1448"/>
      <c r="CH260" s="1448"/>
      <c r="CI260" s="1448"/>
      <c r="CJ260" s="1448"/>
      <c r="CK260" s="1448"/>
      <c r="CL260" s="1448"/>
      <c r="CM260" s="1448"/>
      <c r="CN260" s="1448"/>
      <c r="CO260" s="1448"/>
      <c r="CP260" s="1448"/>
      <c r="CQ260" s="1448"/>
      <c r="CR260" s="1448"/>
      <c r="CS260" s="1448"/>
      <c r="CT260" s="1448"/>
      <c r="CU260" s="1448"/>
      <c r="CV260" s="1448"/>
      <c r="CW260" s="1448"/>
      <c r="CX260" s="1448"/>
      <c r="CY260" s="1448"/>
      <c r="CZ260" s="1448"/>
    </row>
    <row r="261" s="369" customFormat="true" ht="15" customHeight="true" x14ac:dyDescent="0.2">
      <c r="B261" s="368"/>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AZ261" s="208"/>
      <c r="BA261" s="1764" t="s">
        <v>73</v>
      </c>
      <c r="BB261" s="286" t="s">
        <v>49</v>
      </c>
      <c r="BC261" s="1012" t="s">
        <v>35</v>
      </c>
      <c r="BD261" s="1031" t="s">
        <v>35</v>
      </c>
      <c r="BE261" s="1031" t="s">
        <v>35</v>
      </c>
      <c r="BF261" s="1031" t="s">
        <v>35</v>
      </c>
      <c r="BG261" s="1051" t="s">
        <v>35</v>
      </c>
      <c r="BH261" s="1071" t="s">
        <v>35</v>
      </c>
      <c r="BI261" s="1031" t="s">
        <v>35</v>
      </c>
      <c r="BJ261" s="1031" t="s">
        <v>35</v>
      </c>
      <c r="BK261" s="1031" t="s">
        <v>35</v>
      </c>
      <c r="BL261" s="1051" t="s">
        <v>35</v>
      </c>
      <c r="BM261" s="1071" t="s">
        <v>35</v>
      </c>
      <c r="BN261" s="1031" t="s">
        <v>35</v>
      </c>
      <c r="BO261" s="1031" t="s">
        <v>35</v>
      </c>
      <c r="BP261" s="1031" t="s">
        <v>35</v>
      </c>
      <c r="BQ261" s="1051" t="s">
        <v>35</v>
      </c>
      <c r="BR261" s="1071" t="s">
        <v>35</v>
      </c>
      <c r="BS261" s="1031" t="s">
        <v>35</v>
      </c>
      <c r="BT261" s="1031" t="s">
        <v>35</v>
      </c>
      <c r="BU261" s="1031" t="s">
        <v>35</v>
      </c>
      <c r="BV261" s="1031" t="s">
        <v>35</v>
      </c>
      <c r="BW261" s="1031" t="s">
        <v>35</v>
      </c>
      <c r="BX261" s="1405" t="s">
        <v>35</v>
      </c>
      <c r="BY261" s="1449"/>
      <c r="BZ261" s="1449"/>
      <c r="CA261" s="1449"/>
      <c r="CB261" s="1449"/>
      <c r="CC261" s="1449"/>
      <c r="CD261" s="1449"/>
      <c r="CE261" s="1449"/>
      <c r="CF261" s="1449"/>
      <c r="CG261" s="1449"/>
      <c r="CH261" s="1449"/>
      <c r="CI261" s="1449"/>
      <c r="CJ261" s="1449"/>
      <c r="CK261" s="1449"/>
      <c r="CL261" s="1449"/>
      <c r="CM261" s="1449"/>
      <c r="CN261" s="1449"/>
      <c r="CO261" s="1449"/>
      <c r="CP261" s="1449"/>
      <c r="CQ261" s="1449"/>
      <c r="CR261" s="1449"/>
      <c r="CS261" s="1449"/>
      <c r="CT261" s="1449"/>
      <c r="CU261" s="1449"/>
      <c r="CV261" s="1449"/>
      <c r="CW261" s="1449"/>
      <c r="CX261" s="1449"/>
      <c r="CY261" s="1449"/>
      <c r="CZ261" s="1449"/>
    </row>
    <row r="262" s="369" customFormat="true" ht="15" customHeight="true" x14ac:dyDescent="0.2">
      <c r="B262" s="368"/>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1765"/>
      <c r="BB262" s="287" t="s">
        <v>48</v>
      </c>
      <c r="BC262" s="1013" t="s">
        <v>35</v>
      </c>
      <c r="BD262" s="1032" t="s">
        <v>35</v>
      </c>
      <c r="BE262" s="1032" t="s">
        <v>35</v>
      </c>
      <c r="BF262" s="1032" t="s">
        <v>35</v>
      </c>
      <c r="BG262" s="1052" t="s">
        <v>35</v>
      </c>
      <c r="BH262" s="1072" t="s">
        <v>35</v>
      </c>
      <c r="BI262" s="1032" t="s">
        <v>35</v>
      </c>
      <c r="BJ262" s="1032" t="s">
        <v>35</v>
      </c>
      <c r="BK262" s="1032" t="s">
        <v>35</v>
      </c>
      <c r="BL262" s="1052" t="s">
        <v>35</v>
      </c>
      <c r="BM262" s="1072" t="s">
        <v>35</v>
      </c>
      <c r="BN262" s="1032" t="s">
        <v>35</v>
      </c>
      <c r="BO262" s="1032" t="s">
        <v>35</v>
      </c>
      <c r="BP262" s="1032" t="s">
        <v>35</v>
      </c>
      <c r="BQ262" s="1052" t="s">
        <v>35</v>
      </c>
      <c r="BR262" s="1072" t="s">
        <v>35</v>
      </c>
      <c r="BS262" s="1032" t="s">
        <v>35</v>
      </c>
      <c r="BT262" s="1032" t="s">
        <v>35</v>
      </c>
      <c r="BU262" s="1032" t="s">
        <v>35</v>
      </c>
      <c r="BV262" s="1032" t="s">
        <v>35</v>
      </c>
      <c r="BW262" s="1032" t="s">
        <v>35</v>
      </c>
      <c r="BX262" s="1406" t="s">
        <v>35</v>
      </c>
      <c r="BY262" s="1450"/>
      <c r="BZ262" s="1450"/>
      <c r="CA262" s="1450"/>
      <c r="CB262" s="1450"/>
      <c r="CC262" s="1450"/>
      <c r="CD262" s="1450"/>
      <c r="CE262" s="1450"/>
      <c r="CF262" s="1450"/>
      <c r="CG262" s="1450"/>
      <c r="CH262" s="1450"/>
      <c r="CI262" s="1450"/>
      <c r="CJ262" s="1450"/>
      <c r="CK262" s="1450"/>
      <c r="CL262" s="1450"/>
      <c r="CM262" s="1450"/>
      <c r="CN262" s="1450"/>
      <c r="CO262" s="1450"/>
      <c r="CP262" s="1450"/>
      <c r="CQ262" s="1450"/>
      <c r="CR262" s="1450"/>
      <c r="CS262" s="1450"/>
      <c r="CT262" s="1450"/>
      <c r="CU262" s="1450"/>
      <c r="CV262" s="1450"/>
      <c r="CW262" s="1450"/>
      <c r="CX262" s="1450"/>
      <c r="CY262" s="1450"/>
      <c r="CZ262" s="1450"/>
    </row>
    <row r="263" s="369" customFormat="true" ht="15" customHeight="true" x14ac:dyDescent="0.2">
      <c r="B263" s="368"/>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AZ263" s="208"/>
      <c r="BA263" s="1765"/>
      <c r="BB263" s="287" t="s">
        <v>112</v>
      </c>
      <c r="BC263" s="1013" t="s">
        <v>35</v>
      </c>
      <c r="BD263" s="1032" t="s">
        <v>35</v>
      </c>
      <c r="BE263" s="1032" t="s">
        <v>35</v>
      </c>
      <c r="BF263" s="1032" t="s">
        <v>35</v>
      </c>
      <c r="BG263" s="1052" t="s">
        <v>35</v>
      </c>
      <c r="BH263" s="1072" t="s">
        <v>35</v>
      </c>
      <c r="BI263" s="1032" t="s">
        <v>35</v>
      </c>
      <c r="BJ263" s="1032" t="s">
        <v>35</v>
      </c>
      <c r="BK263" s="1032" t="s">
        <v>35</v>
      </c>
      <c r="BL263" s="1052" t="s">
        <v>35</v>
      </c>
      <c r="BM263" s="1072" t="s">
        <v>35</v>
      </c>
      <c r="BN263" s="1032" t="s">
        <v>35</v>
      </c>
      <c r="BO263" s="1032" t="s">
        <v>35</v>
      </c>
      <c r="BP263" s="1032" t="s">
        <v>35</v>
      </c>
      <c r="BQ263" s="1052" t="s">
        <v>35</v>
      </c>
      <c r="BR263" s="1072" t="s">
        <v>35</v>
      </c>
      <c r="BS263" s="1032" t="s">
        <v>35</v>
      </c>
      <c r="BT263" s="1032" t="s">
        <v>35</v>
      </c>
      <c r="BU263" s="1032" t="s">
        <v>35</v>
      </c>
      <c r="BV263" s="1032" t="s">
        <v>35</v>
      </c>
      <c r="BW263" s="1032" t="s">
        <v>35</v>
      </c>
      <c r="BX263" s="1406" t="s">
        <v>35</v>
      </c>
      <c r="BY263" s="1450"/>
      <c r="BZ263" s="1450"/>
      <c r="CA263" s="1450"/>
      <c r="CB263" s="1450"/>
      <c r="CC263" s="1450"/>
      <c r="CD263" s="1450"/>
      <c r="CE263" s="1450"/>
      <c r="CF263" s="1450"/>
      <c r="CG263" s="1450"/>
      <c r="CH263" s="1450"/>
      <c r="CI263" s="1450"/>
      <c r="CJ263" s="1450"/>
      <c r="CK263" s="1450"/>
      <c r="CL263" s="1450"/>
      <c r="CM263" s="1450"/>
      <c r="CN263" s="1450"/>
      <c r="CO263" s="1450"/>
      <c r="CP263" s="1450"/>
      <c r="CQ263" s="1450"/>
      <c r="CR263" s="1450"/>
      <c r="CS263" s="1450"/>
      <c r="CT263" s="1450"/>
      <c r="CU263" s="1450"/>
      <c r="CV263" s="1450"/>
      <c r="CW263" s="1450"/>
      <c r="CX263" s="1450"/>
      <c r="CY263" s="1450"/>
      <c r="CZ263" s="1450"/>
    </row>
    <row r="264" s="369" customFormat="true" ht="15" customHeight="true" x14ac:dyDescent="0.2">
      <c r="B264" s="36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1765" t="s">
        <v>74</v>
      </c>
      <c r="BB264" s="287" t="s">
        <v>88</v>
      </c>
      <c r="BC264" s="1013" t="s">
        <v>35</v>
      </c>
      <c r="BD264" s="1032" t="s">
        <v>35</v>
      </c>
      <c r="BE264" s="1032" t="s">
        <v>35</v>
      </c>
      <c r="BF264" s="1032" t="s">
        <v>35</v>
      </c>
      <c r="BG264" s="1052" t="s">
        <v>35</v>
      </c>
      <c r="BH264" s="1072" t="s">
        <v>35</v>
      </c>
      <c r="BI264" s="1032" t="s">
        <v>35</v>
      </c>
      <c r="BJ264" s="1032" t="s">
        <v>35</v>
      </c>
      <c r="BK264" s="1032" t="s">
        <v>35</v>
      </c>
      <c r="BL264" s="1052" t="s">
        <v>35</v>
      </c>
      <c r="BM264" s="1072" t="s">
        <v>35</v>
      </c>
      <c r="BN264" s="1032" t="s">
        <v>35</v>
      </c>
      <c r="BO264" s="1032" t="s">
        <v>35</v>
      </c>
      <c r="BP264" s="1032" t="s">
        <v>35</v>
      </c>
      <c r="BQ264" s="1052" t="s">
        <v>35</v>
      </c>
      <c r="BR264" s="1072" t="s">
        <v>35</v>
      </c>
      <c r="BS264" s="1032" t="s">
        <v>35</v>
      </c>
      <c r="BT264" s="1032" t="s">
        <v>35</v>
      </c>
      <c r="BU264" s="1032" t="s">
        <v>35</v>
      </c>
      <c r="BV264" s="1032" t="s">
        <v>35</v>
      </c>
      <c r="BW264" s="1032" t="s">
        <v>35</v>
      </c>
      <c r="BX264" s="1406" t="s">
        <v>35</v>
      </c>
      <c r="BY264" s="1450"/>
      <c r="BZ264" s="1450"/>
      <c r="CA264" s="1450"/>
      <c r="CB264" s="1450"/>
      <c r="CC264" s="1450"/>
      <c r="CD264" s="1450"/>
      <c r="CE264" s="1450"/>
      <c r="CF264" s="1450"/>
      <c r="CG264" s="1450"/>
      <c r="CH264" s="1450"/>
      <c r="CI264" s="1450"/>
      <c r="CJ264" s="1450"/>
      <c r="CK264" s="1450"/>
      <c r="CL264" s="1450"/>
      <c r="CM264" s="1450"/>
      <c r="CN264" s="1450"/>
      <c r="CO264" s="1450"/>
      <c r="CP264" s="1450"/>
      <c r="CQ264" s="1450"/>
      <c r="CR264" s="1450"/>
      <c r="CS264" s="1450"/>
      <c r="CT264" s="1450"/>
      <c r="CU264" s="1450"/>
      <c r="CV264" s="1450"/>
      <c r="CW264" s="1450"/>
      <c r="CX264" s="1450"/>
      <c r="CY264" s="1450"/>
      <c r="CZ264" s="1450"/>
    </row>
    <row r="265" s="369" customFormat="true" ht="15" customHeight="true" x14ac:dyDescent="0.2">
      <c r="B265" s="368"/>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AZ265" s="208"/>
      <c r="BA265" s="1765"/>
      <c r="BB265" s="287" t="s">
        <v>89</v>
      </c>
      <c r="BC265" s="1013" t="s">
        <v>35</v>
      </c>
      <c r="BD265" s="1032" t="s">
        <v>35</v>
      </c>
      <c r="BE265" s="1032" t="s">
        <v>35</v>
      </c>
      <c r="BF265" s="1032" t="s">
        <v>35</v>
      </c>
      <c r="BG265" s="1052" t="s">
        <v>35</v>
      </c>
      <c r="BH265" s="1072" t="s">
        <v>35</v>
      </c>
      <c r="BI265" s="1032" t="s">
        <v>35</v>
      </c>
      <c r="BJ265" s="1032" t="s">
        <v>35</v>
      </c>
      <c r="BK265" s="1032" t="s">
        <v>35</v>
      </c>
      <c r="BL265" s="1052" t="s">
        <v>35</v>
      </c>
      <c r="BM265" s="1072" t="s">
        <v>35</v>
      </c>
      <c r="BN265" s="1032" t="s">
        <v>35</v>
      </c>
      <c r="BO265" s="1032" t="s">
        <v>35</v>
      </c>
      <c r="BP265" s="1032" t="s">
        <v>35</v>
      </c>
      <c r="BQ265" s="1052" t="s">
        <v>35</v>
      </c>
      <c r="BR265" s="1072" t="s">
        <v>35</v>
      </c>
      <c r="BS265" s="1032" t="s">
        <v>35</v>
      </c>
      <c r="BT265" s="1032" t="s">
        <v>35</v>
      </c>
      <c r="BU265" s="1032" t="s">
        <v>35</v>
      </c>
      <c r="BV265" s="1032" t="s">
        <v>35</v>
      </c>
      <c r="BW265" s="1032" t="s">
        <v>35</v>
      </c>
      <c r="BX265" s="1406" t="s">
        <v>35</v>
      </c>
      <c r="BY265" s="1450"/>
      <c r="BZ265" s="1450"/>
      <c r="CA265" s="1450"/>
      <c r="CB265" s="1450"/>
      <c r="CC265" s="1450"/>
      <c r="CD265" s="1450"/>
      <c r="CE265" s="1450"/>
      <c r="CF265" s="1450"/>
      <c r="CG265" s="1450"/>
      <c r="CH265" s="1450"/>
      <c r="CI265" s="1450"/>
      <c r="CJ265" s="1450"/>
      <c r="CK265" s="1450"/>
      <c r="CL265" s="1450"/>
      <c r="CM265" s="1450"/>
      <c r="CN265" s="1450"/>
      <c r="CO265" s="1450"/>
      <c r="CP265" s="1450"/>
      <c r="CQ265" s="1450"/>
      <c r="CR265" s="1450"/>
      <c r="CS265" s="1450"/>
      <c r="CT265" s="1450"/>
      <c r="CU265" s="1450"/>
      <c r="CV265" s="1450"/>
      <c r="CW265" s="1450"/>
      <c r="CX265" s="1450"/>
      <c r="CY265" s="1450"/>
      <c r="CZ265" s="1450"/>
    </row>
    <row r="266" s="369" customFormat="true" ht="15" customHeight="true" x14ac:dyDescent="0.2">
      <c r="B266" s="368"/>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1765"/>
      <c r="BB266" s="287" t="s">
        <v>90</v>
      </c>
      <c r="BC266" s="1013" t="s">
        <v>35</v>
      </c>
      <c r="BD266" s="1032" t="s">
        <v>35</v>
      </c>
      <c r="BE266" s="1032" t="s">
        <v>35</v>
      </c>
      <c r="BF266" s="1032" t="s">
        <v>35</v>
      </c>
      <c r="BG266" s="1052" t="s">
        <v>35</v>
      </c>
      <c r="BH266" s="1072" t="s">
        <v>35</v>
      </c>
      <c r="BI266" s="1032" t="s">
        <v>35</v>
      </c>
      <c r="BJ266" s="1032" t="s">
        <v>35</v>
      </c>
      <c r="BK266" s="1032" t="s">
        <v>35</v>
      </c>
      <c r="BL266" s="1052" t="s">
        <v>35</v>
      </c>
      <c r="BM266" s="1072" t="s">
        <v>35</v>
      </c>
      <c r="BN266" s="1032" t="s">
        <v>35</v>
      </c>
      <c r="BO266" s="1032" t="s">
        <v>35</v>
      </c>
      <c r="BP266" s="1032" t="s">
        <v>35</v>
      </c>
      <c r="BQ266" s="1052" t="s">
        <v>35</v>
      </c>
      <c r="BR266" s="1072" t="s">
        <v>35</v>
      </c>
      <c r="BS266" s="1032" t="s">
        <v>35</v>
      </c>
      <c r="BT266" s="1032" t="s">
        <v>35</v>
      </c>
      <c r="BU266" s="1032" t="s">
        <v>35</v>
      </c>
      <c r="BV266" s="1032" t="s">
        <v>35</v>
      </c>
      <c r="BW266" s="1032" t="s">
        <v>35</v>
      </c>
      <c r="BX266" s="1406" t="s">
        <v>35</v>
      </c>
      <c r="BY266" s="1450"/>
      <c r="BZ266" s="1450"/>
      <c r="CA266" s="1450"/>
      <c r="CB266" s="1450"/>
      <c r="CC266" s="1450"/>
      <c r="CD266" s="1450"/>
      <c r="CE266" s="1450"/>
      <c r="CF266" s="1450"/>
      <c r="CG266" s="1450"/>
      <c r="CH266" s="1450"/>
      <c r="CI266" s="1450"/>
      <c r="CJ266" s="1450"/>
      <c r="CK266" s="1450"/>
      <c r="CL266" s="1450"/>
      <c r="CM266" s="1450"/>
      <c r="CN266" s="1450"/>
      <c r="CO266" s="1450"/>
      <c r="CP266" s="1450"/>
      <c r="CQ266" s="1450"/>
      <c r="CR266" s="1450"/>
      <c r="CS266" s="1450"/>
      <c r="CT266" s="1450"/>
      <c r="CU266" s="1450"/>
      <c r="CV266" s="1450"/>
      <c r="CW266" s="1450"/>
      <c r="CX266" s="1450"/>
      <c r="CY266" s="1450"/>
      <c r="CZ266" s="1450"/>
    </row>
    <row r="267" s="369" customFormat="true" ht="15" customHeight="true" x14ac:dyDescent="0.2">
      <c r="B267" s="368"/>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AZ267" s="208"/>
      <c r="BA267" s="1765"/>
      <c r="BB267" s="287" t="s">
        <v>112</v>
      </c>
      <c r="BC267" s="1013" t="s">
        <v>35</v>
      </c>
      <c r="BD267" s="1032" t="s">
        <v>35</v>
      </c>
      <c r="BE267" s="1032" t="s">
        <v>35</v>
      </c>
      <c r="BF267" s="1032" t="s">
        <v>35</v>
      </c>
      <c r="BG267" s="1052" t="s">
        <v>35</v>
      </c>
      <c r="BH267" s="1072" t="s">
        <v>35</v>
      </c>
      <c r="BI267" s="1032" t="s">
        <v>35</v>
      </c>
      <c r="BJ267" s="1032" t="s">
        <v>35</v>
      </c>
      <c r="BK267" s="1032" t="s">
        <v>35</v>
      </c>
      <c r="BL267" s="1052" t="s">
        <v>35</v>
      </c>
      <c r="BM267" s="1072" t="s">
        <v>35</v>
      </c>
      <c r="BN267" s="1032" t="s">
        <v>35</v>
      </c>
      <c r="BO267" s="1032" t="s">
        <v>35</v>
      </c>
      <c r="BP267" s="1032" t="s">
        <v>35</v>
      </c>
      <c r="BQ267" s="1052" t="s">
        <v>35</v>
      </c>
      <c r="BR267" s="1072" t="s">
        <v>35</v>
      </c>
      <c r="BS267" s="1032" t="s">
        <v>35</v>
      </c>
      <c r="BT267" s="1032" t="s">
        <v>35</v>
      </c>
      <c r="BU267" s="1032" t="s">
        <v>35</v>
      </c>
      <c r="BV267" s="1032" t="s">
        <v>35</v>
      </c>
      <c r="BW267" s="1032" t="s">
        <v>35</v>
      </c>
      <c r="BX267" s="1406" t="s">
        <v>35</v>
      </c>
      <c r="BY267" s="1450"/>
      <c r="BZ267" s="1450"/>
      <c r="CA267" s="1450"/>
      <c r="CB267" s="1450"/>
      <c r="CC267" s="1450"/>
      <c r="CD267" s="1450"/>
      <c r="CE267" s="1450"/>
      <c r="CF267" s="1450"/>
      <c r="CG267" s="1450"/>
      <c r="CH267" s="1450"/>
      <c r="CI267" s="1450"/>
      <c r="CJ267" s="1450"/>
      <c r="CK267" s="1450"/>
      <c r="CL267" s="1450"/>
      <c r="CM267" s="1450"/>
      <c r="CN267" s="1450"/>
      <c r="CO267" s="1450"/>
      <c r="CP267" s="1450"/>
      <c r="CQ267" s="1450"/>
      <c r="CR267" s="1450"/>
      <c r="CS267" s="1450"/>
      <c r="CT267" s="1450"/>
      <c r="CU267" s="1450"/>
      <c r="CV267" s="1450"/>
      <c r="CW267" s="1450"/>
      <c r="CX267" s="1450"/>
      <c r="CY267" s="1450"/>
      <c r="CZ267" s="1450"/>
    </row>
    <row r="268" s="369" customFormat="true" ht="15" customHeight="true" x14ac:dyDescent="0.2">
      <c r="B268" s="368"/>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1765" t="s">
        <v>115</v>
      </c>
      <c r="BB268" s="287" t="s">
        <v>88</v>
      </c>
      <c r="BC268" s="1013" t="s">
        <v>35</v>
      </c>
      <c r="BD268" s="1032" t="s">
        <v>35</v>
      </c>
      <c r="BE268" s="1032" t="s">
        <v>35</v>
      </c>
      <c r="BF268" s="1032" t="s">
        <v>35</v>
      </c>
      <c r="BG268" s="1052" t="s">
        <v>35</v>
      </c>
      <c r="BH268" s="1072" t="s">
        <v>35</v>
      </c>
      <c r="BI268" s="1032" t="s">
        <v>35</v>
      </c>
      <c r="BJ268" s="1032" t="s">
        <v>35</v>
      </c>
      <c r="BK268" s="1032" t="s">
        <v>35</v>
      </c>
      <c r="BL268" s="1052" t="s">
        <v>35</v>
      </c>
      <c r="BM268" s="1072" t="s">
        <v>35</v>
      </c>
      <c r="BN268" s="1032" t="s">
        <v>35</v>
      </c>
      <c r="BO268" s="1032" t="s">
        <v>35</v>
      </c>
      <c r="BP268" s="1032" t="s">
        <v>35</v>
      </c>
      <c r="BQ268" s="1052" t="s">
        <v>35</v>
      </c>
      <c r="BR268" s="1072" t="s">
        <v>35</v>
      </c>
      <c r="BS268" s="1032" t="s">
        <v>35</v>
      </c>
      <c r="BT268" s="1032" t="s">
        <v>35</v>
      </c>
      <c r="BU268" s="1032" t="s">
        <v>35</v>
      </c>
      <c r="BV268" s="1032" t="s">
        <v>35</v>
      </c>
      <c r="BW268" s="1032" t="s">
        <v>35</v>
      </c>
      <c r="BX268" s="1406" t="s">
        <v>35</v>
      </c>
      <c r="BY268" s="1450"/>
      <c r="BZ268" s="1450"/>
      <c r="CA268" s="1450"/>
      <c r="CB268" s="1450"/>
      <c r="CC268" s="1450"/>
      <c r="CD268" s="1450"/>
      <c r="CE268" s="1450"/>
      <c r="CF268" s="1450"/>
      <c r="CG268" s="1450"/>
      <c r="CH268" s="1450"/>
      <c r="CI268" s="1450"/>
      <c r="CJ268" s="1450"/>
      <c r="CK268" s="1450"/>
      <c r="CL268" s="1450"/>
      <c r="CM268" s="1450"/>
      <c r="CN268" s="1450"/>
      <c r="CO268" s="1450"/>
      <c r="CP268" s="1450"/>
      <c r="CQ268" s="1450"/>
      <c r="CR268" s="1450"/>
      <c r="CS268" s="1450"/>
      <c r="CT268" s="1450"/>
      <c r="CU268" s="1450"/>
      <c r="CV268" s="1450"/>
      <c r="CW268" s="1450"/>
      <c r="CX268" s="1450"/>
      <c r="CY268" s="1450"/>
      <c r="CZ268" s="1450"/>
    </row>
    <row r="269" s="369" customFormat="true" ht="15" customHeight="true" x14ac:dyDescent="0.2">
      <c r="B269" s="368"/>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AZ269" s="208"/>
      <c r="BA269" s="1765"/>
      <c r="BB269" s="287" t="s">
        <v>89</v>
      </c>
      <c r="BC269" s="1013" t="s">
        <v>35</v>
      </c>
      <c r="BD269" s="1032" t="s">
        <v>35</v>
      </c>
      <c r="BE269" s="1032" t="s">
        <v>35</v>
      </c>
      <c r="BF269" s="1032" t="s">
        <v>35</v>
      </c>
      <c r="BG269" s="1052" t="s">
        <v>35</v>
      </c>
      <c r="BH269" s="1072" t="s">
        <v>35</v>
      </c>
      <c r="BI269" s="1032" t="s">
        <v>35</v>
      </c>
      <c r="BJ269" s="1032" t="s">
        <v>35</v>
      </c>
      <c r="BK269" s="1032" t="s">
        <v>35</v>
      </c>
      <c r="BL269" s="1052" t="s">
        <v>35</v>
      </c>
      <c r="BM269" s="1072" t="s">
        <v>35</v>
      </c>
      <c r="BN269" s="1032" t="s">
        <v>35</v>
      </c>
      <c r="BO269" s="1032" t="s">
        <v>35</v>
      </c>
      <c r="BP269" s="1032" t="s">
        <v>35</v>
      </c>
      <c r="BQ269" s="1052" t="s">
        <v>35</v>
      </c>
      <c r="BR269" s="1072" t="s">
        <v>35</v>
      </c>
      <c r="BS269" s="1032" t="s">
        <v>35</v>
      </c>
      <c r="BT269" s="1032" t="s">
        <v>35</v>
      </c>
      <c r="BU269" s="1032" t="s">
        <v>35</v>
      </c>
      <c r="BV269" s="1032" t="s">
        <v>35</v>
      </c>
      <c r="BW269" s="1032" t="s">
        <v>35</v>
      </c>
      <c r="BX269" s="1406" t="s">
        <v>35</v>
      </c>
      <c r="BY269" s="1450"/>
      <c r="BZ269" s="1450"/>
      <c r="CA269" s="1450"/>
      <c r="CB269" s="1450"/>
      <c r="CC269" s="1450"/>
      <c r="CD269" s="1450"/>
      <c r="CE269" s="1450"/>
      <c r="CF269" s="1450"/>
      <c r="CG269" s="1450"/>
      <c r="CH269" s="1450"/>
      <c r="CI269" s="1450"/>
      <c r="CJ269" s="1450"/>
      <c r="CK269" s="1450"/>
      <c r="CL269" s="1450"/>
      <c r="CM269" s="1450"/>
      <c r="CN269" s="1450"/>
      <c r="CO269" s="1450"/>
      <c r="CP269" s="1450"/>
      <c r="CQ269" s="1450"/>
      <c r="CR269" s="1450"/>
      <c r="CS269" s="1450"/>
      <c r="CT269" s="1450"/>
      <c r="CU269" s="1450"/>
      <c r="CV269" s="1450"/>
      <c r="CW269" s="1450"/>
      <c r="CX269" s="1450"/>
      <c r="CY269" s="1450"/>
      <c r="CZ269" s="1450"/>
    </row>
    <row r="270" s="369" customFormat="true" ht="15" customHeight="true" x14ac:dyDescent="0.2">
      <c r="B270" s="36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1765"/>
      <c r="BB270" s="287" t="s">
        <v>90</v>
      </c>
      <c r="BC270" s="1013" t="s">
        <v>35</v>
      </c>
      <c r="BD270" s="1032" t="s">
        <v>35</v>
      </c>
      <c r="BE270" s="1032" t="s">
        <v>35</v>
      </c>
      <c r="BF270" s="1032" t="s">
        <v>35</v>
      </c>
      <c r="BG270" s="1052" t="s">
        <v>35</v>
      </c>
      <c r="BH270" s="1072" t="s">
        <v>35</v>
      </c>
      <c r="BI270" s="1032" t="s">
        <v>35</v>
      </c>
      <c r="BJ270" s="1032" t="s">
        <v>35</v>
      </c>
      <c r="BK270" s="1032" t="s">
        <v>35</v>
      </c>
      <c r="BL270" s="1052" t="s">
        <v>35</v>
      </c>
      <c r="BM270" s="1072" t="s">
        <v>35</v>
      </c>
      <c r="BN270" s="1032" t="s">
        <v>35</v>
      </c>
      <c r="BO270" s="1032" t="s">
        <v>35</v>
      </c>
      <c r="BP270" s="1032" t="s">
        <v>35</v>
      </c>
      <c r="BQ270" s="1052" t="s">
        <v>35</v>
      </c>
      <c r="BR270" s="1072" t="s">
        <v>35</v>
      </c>
      <c r="BS270" s="1032" t="s">
        <v>35</v>
      </c>
      <c r="BT270" s="1032" t="s">
        <v>35</v>
      </c>
      <c r="BU270" s="1032" t="s">
        <v>35</v>
      </c>
      <c r="BV270" s="1032" t="s">
        <v>35</v>
      </c>
      <c r="BW270" s="1032" t="s">
        <v>35</v>
      </c>
      <c r="BX270" s="1406" t="s">
        <v>35</v>
      </c>
      <c r="BY270" s="1450"/>
      <c r="BZ270" s="1450"/>
      <c r="CA270" s="1450"/>
      <c r="CB270" s="1450"/>
      <c r="CC270" s="1450"/>
      <c r="CD270" s="1450"/>
      <c r="CE270" s="1450"/>
      <c r="CF270" s="1450"/>
      <c r="CG270" s="1450"/>
      <c r="CH270" s="1450"/>
      <c r="CI270" s="1450"/>
      <c r="CJ270" s="1450"/>
      <c r="CK270" s="1450"/>
      <c r="CL270" s="1450"/>
      <c r="CM270" s="1450"/>
      <c r="CN270" s="1450"/>
      <c r="CO270" s="1450"/>
      <c r="CP270" s="1450"/>
      <c r="CQ270" s="1450"/>
      <c r="CR270" s="1450"/>
      <c r="CS270" s="1450"/>
      <c r="CT270" s="1450"/>
      <c r="CU270" s="1450"/>
      <c r="CV270" s="1450"/>
      <c r="CW270" s="1450"/>
      <c r="CX270" s="1450"/>
      <c r="CY270" s="1450"/>
      <c r="CZ270" s="1450"/>
    </row>
    <row r="271" s="369" customFormat="true" ht="15" customHeight="true" x14ac:dyDescent="0.2">
      <c r="B271" s="36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AZ271" s="208"/>
      <c r="BA271" s="1765" t="s">
        <v>75</v>
      </c>
      <c r="BB271" s="287" t="s">
        <v>49</v>
      </c>
      <c r="BC271" s="1013" t="s">
        <v>35</v>
      </c>
      <c r="BD271" s="1033" t="s">
        <v>35</v>
      </c>
      <c r="BE271" s="1033" t="s">
        <v>35</v>
      </c>
      <c r="BF271" s="1033" t="s">
        <v>35</v>
      </c>
      <c r="BG271" s="1053" t="s">
        <v>35</v>
      </c>
      <c r="BH271" s="1013" t="s">
        <v>35</v>
      </c>
      <c r="BI271" s="1033" t="s">
        <v>35</v>
      </c>
      <c r="BJ271" s="1033" t="s">
        <v>35</v>
      </c>
      <c r="BK271" s="1033" t="s">
        <v>35</v>
      </c>
      <c r="BL271" s="1053" t="s">
        <v>35</v>
      </c>
      <c r="BM271" s="1013" t="s">
        <v>35</v>
      </c>
      <c r="BN271" s="1033" t="s">
        <v>35</v>
      </c>
      <c r="BO271" s="1033" t="s">
        <v>35</v>
      </c>
      <c r="BP271" s="1033" t="s">
        <v>35</v>
      </c>
      <c r="BQ271" s="1053" t="s">
        <v>35</v>
      </c>
      <c r="BR271" s="1013" t="s">
        <v>35</v>
      </c>
      <c r="BS271" s="1033" t="s">
        <v>35</v>
      </c>
      <c r="BT271" s="1033" t="s">
        <v>35</v>
      </c>
      <c r="BU271" s="1033" t="s">
        <v>35</v>
      </c>
      <c r="BV271" s="1033" t="s">
        <v>35</v>
      </c>
      <c r="BW271" s="1033" t="s">
        <v>35</v>
      </c>
      <c r="BX271" s="1077" t="s">
        <v>35</v>
      </c>
      <c r="BY271" s="1451"/>
      <c r="BZ271" s="1451"/>
      <c r="CA271" s="1451"/>
      <c r="CB271" s="1451"/>
      <c r="CC271" s="1451"/>
      <c r="CD271" s="1451"/>
      <c r="CE271" s="1451"/>
      <c r="CF271" s="1451"/>
      <c r="CG271" s="1451"/>
      <c r="CH271" s="1451"/>
      <c r="CI271" s="1451"/>
      <c r="CJ271" s="1451"/>
      <c r="CK271" s="1451"/>
      <c r="CL271" s="1451"/>
      <c r="CM271" s="1451"/>
      <c r="CN271" s="1451"/>
      <c r="CO271" s="1451"/>
      <c r="CP271" s="1451"/>
      <c r="CQ271" s="1451"/>
      <c r="CR271" s="1451"/>
      <c r="CS271" s="1451"/>
      <c r="CT271" s="1451"/>
      <c r="CU271" s="1451"/>
      <c r="CV271" s="1451"/>
      <c r="CW271" s="1451"/>
      <c r="CX271" s="1451"/>
      <c r="CY271" s="1451"/>
      <c r="CZ271" s="1451"/>
    </row>
    <row r="272" s="369" customFormat="true" ht="15" customHeight="true" x14ac:dyDescent="0.2">
      <c r="B272" s="36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1765"/>
      <c r="BB272" s="287" t="s">
        <v>48</v>
      </c>
      <c r="BC272" s="1013" t="s">
        <v>35</v>
      </c>
      <c r="BD272" s="1033" t="s">
        <v>35</v>
      </c>
      <c r="BE272" s="1033" t="s">
        <v>35</v>
      </c>
      <c r="BF272" s="1033" t="s">
        <v>35</v>
      </c>
      <c r="BG272" s="1053" t="s">
        <v>35</v>
      </c>
      <c r="BH272" s="1013" t="s">
        <v>35</v>
      </c>
      <c r="BI272" s="1033" t="s">
        <v>35</v>
      </c>
      <c r="BJ272" s="1033" t="s">
        <v>35</v>
      </c>
      <c r="BK272" s="1033" t="s">
        <v>35</v>
      </c>
      <c r="BL272" s="1053" t="s">
        <v>35</v>
      </c>
      <c r="BM272" s="1013" t="s">
        <v>35</v>
      </c>
      <c r="BN272" s="1033" t="s">
        <v>35</v>
      </c>
      <c r="BO272" s="1033" t="s">
        <v>35</v>
      </c>
      <c r="BP272" s="1033" t="s">
        <v>35</v>
      </c>
      <c r="BQ272" s="1053" t="s">
        <v>35</v>
      </c>
      <c r="BR272" s="1013" t="s">
        <v>35</v>
      </c>
      <c r="BS272" s="1033" t="s">
        <v>35</v>
      </c>
      <c r="BT272" s="1033" t="s">
        <v>35</v>
      </c>
      <c r="BU272" s="1033" t="s">
        <v>35</v>
      </c>
      <c r="BV272" s="1033" t="s">
        <v>35</v>
      </c>
      <c r="BW272" s="1033" t="s">
        <v>35</v>
      </c>
      <c r="BX272" s="1077" t="s">
        <v>35</v>
      </c>
      <c r="BY272" s="1451"/>
      <c r="BZ272" s="1451"/>
      <c r="CA272" s="1451"/>
      <c r="CB272" s="1451"/>
      <c r="CC272" s="1451"/>
      <c r="CD272" s="1451"/>
      <c r="CE272" s="1451"/>
      <c r="CF272" s="1451"/>
      <c r="CG272" s="1451"/>
      <c r="CH272" s="1451"/>
      <c r="CI272" s="1451"/>
      <c r="CJ272" s="1451"/>
      <c r="CK272" s="1451"/>
      <c r="CL272" s="1451"/>
      <c r="CM272" s="1451"/>
      <c r="CN272" s="1451"/>
      <c r="CO272" s="1451"/>
      <c r="CP272" s="1451"/>
      <c r="CQ272" s="1451"/>
      <c r="CR272" s="1451"/>
      <c r="CS272" s="1451"/>
      <c r="CT272" s="1451"/>
      <c r="CU272" s="1451"/>
      <c r="CV272" s="1451"/>
      <c r="CW272" s="1451"/>
      <c r="CX272" s="1451"/>
      <c r="CY272" s="1451"/>
      <c r="CZ272" s="1451"/>
    </row>
    <row r="273" s="369" customFormat="true" ht="15" customHeight="true" x14ac:dyDescent="0.2">
      <c r="B273" s="368"/>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AZ273" s="208"/>
      <c r="BA273" s="1765"/>
      <c r="BB273" s="287" t="s">
        <v>112</v>
      </c>
      <c r="BC273" s="1013" t="s">
        <v>35</v>
      </c>
      <c r="BD273" s="1033" t="s">
        <v>35</v>
      </c>
      <c r="BE273" s="1033" t="s">
        <v>35</v>
      </c>
      <c r="BF273" s="1033" t="s">
        <v>35</v>
      </c>
      <c r="BG273" s="1053" t="s">
        <v>35</v>
      </c>
      <c r="BH273" s="1013" t="s">
        <v>35</v>
      </c>
      <c r="BI273" s="1033" t="s">
        <v>35</v>
      </c>
      <c r="BJ273" s="1033" t="s">
        <v>35</v>
      </c>
      <c r="BK273" s="1033" t="s">
        <v>35</v>
      </c>
      <c r="BL273" s="1053" t="s">
        <v>35</v>
      </c>
      <c r="BM273" s="1013" t="s">
        <v>35</v>
      </c>
      <c r="BN273" s="1033" t="s">
        <v>35</v>
      </c>
      <c r="BO273" s="1033" t="s">
        <v>35</v>
      </c>
      <c r="BP273" s="1033" t="s">
        <v>35</v>
      </c>
      <c r="BQ273" s="1053" t="s">
        <v>35</v>
      </c>
      <c r="BR273" s="1013" t="s">
        <v>35</v>
      </c>
      <c r="BS273" s="1033" t="s">
        <v>35</v>
      </c>
      <c r="BT273" s="1033" t="s">
        <v>35</v>
      </c>
      <c r="BU273" s="1033" t="s">
        <v>35</v>
      </c>
      <c r="BV273" s="1033" t="s">
        <v>35</v>
      </c>
      <c r="BW273" s="1033" t="s">
        <v>35</v>
      </c>
      <c r="BX273" s="1077" t="s">
        <v>35</v>
      </c>
      <c r="BY273" s="1451"/>
      <c r="BZ273" s="1451"/>
      <c r="CA273" s="1451"/>
      <c r="CB273" s="1451"/>
      <c r="CC273" s="1451"/>
      <c r="CD273" s="1451"/>
      <c r="CE273" s="1451"/>
      <c r="CF273" s="1451"/>
      <c r="CG273" s="1451"/>
      <c r="CH273" s="1451"/>
      <c r="CI273" s="1451"/>
      <c r="CJ273" s="1451"/>
      <c r="CK273" s="1451"/>
      <c r="CL273" s="1451"/>
      <c r="CM273" s="1451"/>
      <c r="CN273" s="1451"/>
      <c r="CO273" s="1451"/>
      <c r="CP273" s="1451"/>
      <c r="CQ273" s="1451"/>
      <c r="CR273" s="1451"/>
      <c r="CS273" s="1451"/>
      <c r="CT273" s="1451"/>
      <c r="CU273" s="1451"/>
      <c r="CV273" s="1451"/>
      <c r="CW273" s="1451"/>
      <c r="CX273" s="1451"/>
      <c r="CY273" s="1451"/>
      <c r="CZ273" s="1451"/>
    </row>
    <row r="274" s="369" customFormat="true" ht="15" customHeight="true" x14ac:dyDescent="0.2">
      <c r="B274" s="368"/>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1765" t="s">
        <v>76</v>
      </c>
      <c r="BB274" s="287" t="s">
        <v>49</v>
      </c>
      <c r="BC274" s="1013" t="s">
        <v>35</v>
      </c>
      <c r="BD274" s="1032" t="s">
        <v>35</v>
      </c>
      <c r="BE274" s="1032" t="s">
        <v>35</v>
      </c>
      <c r="BF274" s="1032" t="s">
        <v>35</v>
      </c>
      <c r="BG274" s="1052" t="s">
        <v>35</v>
      </c>
      <c r="BH274" s="1072" t="s">
        <v>35</v>
      </c>
      <c r="BI274" s="1032" t="s">
        <v>35</v>
      </c>
      <c r="BJ274" s="1032" t="s">
        <v>35</v>
      </c>
      <c r="BK274" s="1032" t="s">
        <v>35</v>
      </c>
      <c r="BL274" s="1052" t="s">
        <v>35</v>
      </c>
      <c r="BM274" s="1072" t="s">
        <v>35</v>
      </c>
      <c r="BN274" s="1032" t="s">
        <v>35</v>
      </c>
      <c r="BO274" s="1032" t="s">
        <v>35</v>
      </c>
      <c r="BP274" s="1032" t="s">
        <v>35</v>
      </c>
      <c r="BQ274" s="1052" t="s">
        <v>35</v>
      </c>
      <c r="BR274" s="1072" t="s">
        <v>35</v>
      </c>
      <c r="BS274" s="1032" t="s">
        <v>35</v>
      </c>
      <c r="BT274" s="1032" t="s">
        <v>35</v>
      </c>
      <c r="BU274" s="1032" t="s">
        <v>35</v>
      </c>
      <c r="BV274" s="1032" t="s">
        <v>35</v>
      </c>
      <c r="BW274" s="1032" t="s">
        <v>35</v>
      </c>
      <c r="BX274" s="1406" t="s">
        <v>35</v>
      </c>
      <c r="BY274" s="1450"/>
      <c r="BZ274" s="1450"/>
      <c r="CA274" s="1450"/>
      <c r="CB274" s="1450"/>
      <c r="CC274" s="1450"/>
      <c r="CD274" s="1450"/>
      <c r="CE274" s="1450"/>
      <c r="CF274" s="1450"/>
      <c r="CG274" s="1450"/>
      <c r="CH274" s="1450"/>
      <c r="CI274" s="1450"/>
      <c r="CJ274" s="1450"/>
      <c r="CK274" s="1450"/>
      <c r="CL274" s="1450"/>
      <c r="CM274" s="1450"/>
      <c r="CN274" s="1450"/>
      <c r="CO274" s="1450"/>
      <c r="CP274" s="1450"/>
      <c r="CQ274" s="1450"/>
      <c r="CR274" s="1450"/>
      <c r="CS274" s="1450"/>
      <c r="CT274" s="1450"/>
      <c r="CU274" s="1450"/>
      <c r="CV274" s="1450"/>
      <c r="CW274" s="1450"/>
      <c r="CX274" s="1450"/>
      <c r="CY274" s="1450"/>
      <c r="CZ274" s="1450"/>
    </row>
    <row r="275" s="369" customFormat="true" ht="15" customHeight="true" x14ac:dyDescent="0.2">
      <c r="B275" s="36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AZ275" s="208"/>
      <c r="BA275" s="1765"/>
      <c r="BB275" s="287" t="s">
        <v>48</v>
      </c>
      <c r="BC275" s="1013" t="s">
        <v>35</v>
      </c>
      <c r="BD275" s="1032" t="s">
        <v>35</v>
      </c>
      <c r="BE275" s="1032" t="s">
        <v>35</v>
      </c>
      <c r="BF275" s="1032" t="s">
        <v>35</v>
      </c>
      <c r="BG275" s="1052" t="s">
        <v>35</v>
      </c>
      <c r="BH275" s="1072" t="s">
        <v>35</v>
      </c>
      <c r="BI275" s="1032" t="s">
        <v>35</v>
      </c>
      <c r="BJ275" s="1032" t="s">
        <v>35</v>
      </c>
      <c r="BK275" s="1032" t="s">
        <v>35</v>
      </c>
      <c r="BL275" s="1052" t="s">
        <v>35</v>
      </c>
      <c r="BM275" s="1072" t="s">
        <v>35</v>
      </c>
      <c r="BN275" s="1032" t="s">
        <v>35</v>
      </c>
      <c r="BO275" s="1032" t="s">
        <v>35</v>
      </c>
      <c r="BP275" s="1032" t="s">
        <v>35</v>
      </c>
      <c r="BQ275" s="1052" t="s">
        <v>35</v>
      </c>
      <c r="BR275" s="1072" t="s">
        <v>35</v>
      </c>
      <c r="BS275" s="1032" t="s">
        <v>35</v>
      </c>
      <c r="BT275" s="1032" t="s">
        <v>35</v>
      </c>
      <c r="BU275" s="1032" t="s">
        <v>35</v>
      </c>
      <c r="BV275" s="1032" t="s">
        <v>35</v>
      </c>
      <c r="BW275" s="1032" t="s">
        <v>35</v>
      </c>
      <c r="BX275" s="1406" t="s">
        <v>35</v>
      </c>
      <c r="BY275" s="1450"/>
      <c r="BZ275" s="1450"/>
      <c r="CA275" s="1450"/>
      <c r="CB275" s="1450"/>
      <c r="CC275" s="1450"/>
      <c r="CD275" s="1450"/>
      <c r="CE275" s="1450"/>
      <c r="CF275" s="1450"/>
      <c r="CG275" s="1450"/>
      <c r="CH275" s="1450"/>
      <c r="CI275" s="1450"/>
      <c r="CJ275" s="1450"/>
      <c r="CK275" s="1450"/>
      <c r="CL275" s="1450"/>
      <c r="CM275" s="1450"/>
      <c r="CN275" s="1450"/>
      <c r="CO275" s="1450"/>
      <c r="CP275" s="1450"/>
      <c r="CQ275" s="1450"/>
      <c r="CR275" s="1450"/>
      <c r="CS275" s="1450"/>
      <c r="CT275" s="1450"/>
      <c r="CU275" s="1450"/>
      <c r="CV275" s="1450"/>
      <c r="CW275" s="1450"/>
      <c r="CX275" s="1450"/>
      <c r="CY275" s="1450"/>
      <c r="CZ275" s="1450"/>
    </row>
    <row r="276" s="369" customFormat="true" ht="15" customHeight="true" x14ac:dyDescent="0.2">
      <c r="B276" s="368"/>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1765"/>
      <c r="BB276" s="287" t="s">
        <v>113</v>
      </c>
      <c r="BC276" s="1013" t="s">
        <v>35</v>
      </c>
      <c r="BD276" s="1032" t="s">
        <v>35</v>
      </c>
      <c r="BE276" s="1032" t="s">
        <v>35</v>
      </c>
      <c r="BF276" s="1032" t="s">
        <v>35</v>
      </c>
      <c r="BG276" s="1052" t="s">
        <v>35</v>
      </c>
      <c r="BH276" s="1072" t="s">
        <v>35</v>
      </c>
      <c r="BI276" s="1032" t="s">
        <v>35</v>
      </c>
      <c r="BJ276" s="1032" t="s">
        <v>35</v>
      </c>
      <c r="BK276" s="1032" t="s">
        <v>35</v>
      </c>
      <c r="BL276" s="1052" t="s">
        <v>35</v>
      </c>
      <c r="BM276" s="1072" t="s">
        <v>35</v>
      </c>
      <c r="BN276" s="1032" t="s">
        <v>35</v>
      </c>
      <c r="BO276" s="1032" t="s">
        <v>35</v>
      </c>
      <c r="BP276" s="1032" t="s">
        <v>35</v>
      </c>
      <c r="BQ276" s="1052" t="s">
        <v>35</v>
      </c>
      <c r="BR276" s="1072" t="s">
        <v>35</v>
      </c>
      <c r="BS276" s="1032" t="s">
        <v>35</v>
      </c>
      <c r="BT276" s="1032" t="s">
        <v>35</v>
      </c>
      <c r="BU276" s="1032" t="s">
        <v>35</v>
      </c>
      <c r="BV276" s="1032" t="s">
        <v>35</v>
      </c>
      <c r="BW276" s="1032" t="s">
        <v>35</v>
      </c>
      <c r="BX276" s="1406" t="s">
        <v>35</v>
      </c>
      <c r="BY276" s="1450"/>
      <c r="BZ276" s="1450"/>
      <c r="CA276" s="1450"/>
      <c r="CB276" s="1450"/>
      <c r="CC276" s="1450"/>
      <c r="CD276" s="1450"/>
      <c r="CE276" s="1450"/>
      <c r="CF276" s="1450"/>
      <c r="CG276" s="1450"/>
      <c r="CH276" s="1450"/>
      <c r="CI276" s="1450"/>
      <c r="CJ276" s="1450"/>
      <c r="CK276" s="1450"/>
      <c r="CL276" s="1450"/>
      <c r="CM276" s="1450"/>
      <c r="CN276" s="1450"/>
      <c r="CO276" s="1450"/>
      <c r="CP276" s="1450"/>
      <c r="CQ276" s="1450"/>
      <c r="CR276" s="1450"/>
      <c r="CS276" s="1450"/>
      <c r="CT276" s="1450"/>
      <c r="CU276" s="1450"/>
      <c r="CV276" s="1450"/>
      <c r="CW276" s="1450"/>
      <c r="CX276" s="1450"/>
      <c r="CY276" s="1450"/>
      <c r="CZ276" s="1450"/>
    </row>
    <row r="277" s="369" customFormat="true" ht="15" customHeight="true" x14ac:dyDescent="0.2">
      <c r="B277" s="36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AZ277" s="208"/>
      <c r="BA277" s="1765" t="s">
        <v>77</v>
      </c>
      <c r="BB277" s="287" t="s">
        <v>78</v>
      </c>
      <c r="BC277" s="1013" t="s">
        <v>35</v>
      </c>
      <c r="BD277" s="1032" t="s">
        <v>35</v>
      </c>
      <c r="BE277" s="1032" t="s">
        <v>35</v>
      </c>
      <c r="BF277" s="1032" t="s">
        <v>35</v>
      </c>
      <c r="BG277" s="1052" t="s">
        <v>35</v>
      </c>
      <c r="BH277" s="1072" t="s">
        <v>35</v>
      </c>
      <c r="BI277" s="1032" t="s">
        <v>35</v>
      </c>
      <c r="BJ277" s="1032" t="s">
        <v>35</v>
      </c>
      <c r="BK277" s="1032" t="s">
        <v>35</v>
      </c>
      <c r="BL277" s="1052" t="s">
        <v>35</v>
      </c>
      <c r="BM277" s="1072" t="s">
        <v>35</v>
      </c>
      <c r="BN277" s="1032" t="s">
        <v>35</v>
      </c>
      <c r="BO277" s="1032" t="s">
        <v>35</v>
      </c>
      <c r="BP277" s="1032" t="s">
        <v>35</v>
      </c>
      <c r="BQ277" s="1052" t="s">
        <v>35</v>
      </c>
      <c r="BR277" s="1072" t="s">
        <v>35</v>
      </c>
      <c r="BS277" s="1032" t="s">
        <v>35</v>
      </c>
      <c r="BT277" s="1032" t="s">
        <v>35</v>
      </c>
      <c r="BU277" s="1032" t="s">
        <v>35</v>
      </c>
      <c r="BV277" s="1032" t="s">
        <v>35</v>
      </c>
      <c r="BW277" s="1032" t="s">
        <v>35</v>
      </c>
      <c r="BX277" s="1406" t="s">
        <v>35</v>
      </c>
      <c r="BY277" s="1450"/>
      <c r="BZ277" s="1450"/>
      <c r="CA277" s="1450"/>
      <c r="CB277" s="1450"/>
      <c r="CC277" s="1450"/>
      <c r="CD277" s="1450"/>
      <c r="CE277" s="1450"/>
      <c r="CF277" s="1450"/>
      <c r="CG277" s="1450"/>
      <c r="CH277" s="1450"/>
      <c r="CI277" s="1450"/>
      <c r="CJ277" s="1450"/>
      <c r="CK277" s="1450"/>
      <c r="CL277" s="1450"/>
      <c r="CM277" s="1450"/>
      <c r="CN277" s="1450"/>
      <c r="CO277" s="1450"/>
      <c r="CP277" s="1450"/>
      <c r="CQ277" s="1450"/>
      <c r="CR277" s="1450"/>
      <c r="CS277" s="1450"/>
      <c r="CT277" s="1450"/>
      <c r="CU277" s="1450"/>
      <c r="CV277" s="1450"/>
      <c r="CW277" s="1450"/>
      <c r="CX277" s="1450"/>
      <c r="CY277" s="1450"/>
      <c r="CZ277" s="1450"/>
    </row>
    <row r="278" s="369" customFormat="true" ht="15" customHeight="true" x14ac:dyDescent="0.2">
      <c r="B278" s="36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1765"/>
      <c r="BB278" s="287" t="s">
        <v>79</v>
      </c>
      <c r="BC278" s="1013" t="s">
        <v>35</v>
      </c>
      <c r="BD278" s="1032" t="s">
        <v>35</v>
      </c>
      <c r="BE278" s="1032" t="s">
        <v>35</v>
      </c>
      <c r="BF278" s="1032" t="s">
        <v>35</v>
      </c>
      <c r="BG278" s="1052" t="s">
        <v>35</v>
      </c>
      <c r="BH278" s="1072" t="s">
        <v>35</v>
      </c>
      <c r="BI278" s="1032" t="s">
        <v>35</v>
      </c>
      <c r="BJ278" s="1032" t="s">
        <v>35</v>
      </c>
      <c r="BK278" s="1032" t="s">
        <v>35</v>
      </c>
      <c r="BL278" s="1052" t="s">
        <v>35</v>
      </c>
      <c r="BM278" s="1072" t="s">
        <v>35</v>
      </c>
      <c r="BN278" s="1032" t="s">
        <v>35</v>
      </c>
      <c r="BO278" s="1032" t="s">
        <v>35</v>
      </c>
      <c r="BP278" s="1032" t="s">
        <v>35</v>
      </c>
      <c r="BQ278" s="1052" t="s">
        <v>35</v>
      </c>
      <c r="BR278" s="1072" t="s">
        <v>35</v>
      </c>
      <c r="BS278" s="1032" t="s">
        <v>35</v>
      </c>
      <c r="BT278" s="1032" t="s">
        <v>35</v>
      </c>
      <c r="BU278" s="1032" t="s">
        <v>35</v>
      </c>
      <c r="BV278" s="1032" t="s">
        <v>35</v>
      </c>
      <c r="BW278" s="1032" t="s">
        <v>35</v>
      </c>
      <c r="BX278" s="1406" t="s">
        <v>35</v>
      </c>
      <c r="BY278" s="1450"/>
      <c r="BZ278" s="1450"/>
      <c r="CA278" s="1450"/>
      <c r="CB278" s="1450"/>
      <c r="CC278" s="1450"/>
      <c r="CD278" s="1450"/>
      <c r="CE278" s="1450"/>
      <c r="CF278" s="1450"/>
      <c r="CG278" s="1450"/>
      <c r="CH278" s="1450"/>
      <c r="CI278" s="1450"/>
      <c r="CJ278" s="1450"/>
      <c r="CK278" s="1450"/>
      <c r="CL278" s="1450"/>
      <c r="CM278" s="1450"/>
      <c r="CN278" s="1450"/>
      <c r="CO278" s="1450"/>
      <c r="CP278" s="1450"/>
      <c r="CQ278" s="1450"/>
      <c r="CR278" s="1450"/>
      <c r="CS278" s="1450"/>
      <c r="CT278" s="1450"/>
      <c r="CU278" s="1450"/>
      <c r="CV278" s="1450"/>
      <c r="CW278" s="1450"/>
      <c r="CX278" s="1450"/>
      <c r="CY278" s="1450"/>
      <c r="CZ278" s="1450"/>
    </row>
    <row r="279" s="369" customFormat="true" ht="15" customHeight="true" x14ac:dyDescent="0.2">
      <c r="B279" s="368"/>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AZ279" s="208"/>
      <c r="BA279" s="1765"/>
      <c r="BB279" s="287" t="s">
        <v>80</v>
      </c>
      <c r="BC279" s="1013" t="s">
        <v>35</v>
      </c>
      <c r="BD279" s="1033" t="s">
        <v>35</v>
      </c>
      <c r="BE279" s="1033" t="s">
        <v>35</v>
      </c>
      <c r="BF279" s="1033" t="s">
        <v>35</v>
      </c>
      <c r="BG279" s="1053" t="s">
        <v>35</v>
      </c>
      <c r="BH279" s="1013" t="s">
        <v>35</v>
      </c>
      <c r="BI279" s="1033" t="s">
        <v>35</v>
      </c>
      <c r="BJ279" s="1033" t="s">
        <v>35</v>
      </c>
      <c r="BK279" s="1033" t="s">
        <v>35</v>
      </c>
      <c r="BL279" s="1053" t="s">
        <v>35</v>
      </c>
      <c r="BM279" s="1013" t="s">
        <v>35</v>
      </c>
      <c r="BN279" s="1033" t="s">
        <v>35</v>
      </c>
      <c r="BO279" s="1033" t="s">
        <v>35</v>
      </c>
      <c r="BP279" s="1033" t="s">
        <v>35</v>
      </c>
      <c r="BQ279" s="1053" t="s">
        <v>35</v>
      </c>
      <c r="BR279" s="1013" t="s">
        <v>35</v>
      </c>
      <c r="BS279" s="1033" t="s">
        <v>35</v>
      </c>
      <c r="BT279" s="1033" t="s">
        <v>35</v>
      </c>
      <c r="BU279" s="1033" t="s">
        <v>35</v>
      </c>
      <c r="BV279" s="1033" t="s">
        <v>35</v>
      </c>
      <c r="BW279" s="1033" t="s">
        <v>35</v>
      </c>
      <c r="BX279" s="1077" t="s">
        <v>35</v>
      </c>
      <c r="BY279" s="1451"/>
      <c r="BZ279" s="1451"/>
      <c r="CA279" s="1451"/>
      <c r="CB279" s="1451"/>
      <c r="CC279" s="1451"/>
      <c r="CD279" s="1451"/>
      <c r="CE279" s="1451"/>
      <c r="CF279" s="1451"/>
      <c r="CG279" s="1451"/>
      <c r="CH279" s="1451"/>
      <c r="CI279" s="1451"/>
      <c r="CJ279" s="1451"/>
      <c r="CK279" s="1451"/>
      <c r="CL279" s="1451"/>
      <c r="CM279" s="1451"/>
      <c r="CN279" s="1451"/>
      <c r="CO279" s="1451"/>
      <c r="CP279" s="1451"/>
      <c r="CQ279" s="1451"/>
      <c r="CR279" s="1451"/>
      <c r="CS279" s="1451"/>
      <c r="CT279" s="1451"/>
      <c r="CU279" s="1451"/>
      <c r="CV279" s="1451"/>
      <c r="CW279" s="1451"/>
      <c r="CX279" s="1451"/>
      <c r="CY279" s="1451"/>
      <c r="CZ279" s="1451"/>
    </row>
    <row r="280" s="369" customFormat="true" ht="15" customHeight="true" x14ac:dyDescent="0.2">
      <c r="B280" s="36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1765"/>
      <c r="BB280" s="287" t="s">
        <v>81</v>
      </c>
      <c r="BC280" s="1013" t="s">
        <v>35</v>
      </c>
      <c r="BD280" s="1033" t="s">
        <v>35</v>
      </c>
      <c r="BE280" s="1033" t="s">
        <v>35</v>
      </c>
      <c r="BF280" s="1033" t="s">
        <v>35</v>
      </c>
      <c r="BG280" s="1053" t="s">
        <v>35</v>
      </c>
      <c r="BH280" s="1013" t="s">
        <v>35</v>
      </c>
      <c r="BI280" s="1033" t="s">
        <v>35</v>
      </c>
      <c r="BJ280" s="1033" t="s">
        <v>35</v>
      </c>
      <c r="BK280" s="1033" t="s">
        <v>35</v>
      </c>
      <c r="BL280" s="1053" t="s">
        <v>35</v>
      </c>
      <c r="BM280" s="1013" t="s">
        <v>35</v>
      </c>
      <c r="BN280" s="1033" t="s">
        <v>35</v>
      </c>
      <c r="BO280" s="1033" t="s">
        <v>35</v>
      </c>
      <c r="BP280" s="1033" t="s">
        <v>35</v>
      </c>
      <c r="BQ280" s="1053" t="s">
        <v>35</v>
      </c>
      <c r="BR280" s="1013" t="s">
        <v>35</v>
      </c>
      <c r="BS280" s="1033" t="s">
        <v>35</v>
      </c>
      <c r="BT280" s="1033" t="s">
        <v>35</v>
      </c>
      <c r="BU280" s="1033" t="s">
        <v>35</v>
      </c>
      <c r="BV280" s="1033" t="s">
        <v>35</v>
      </c>
      <c r="BW280" s="1033" t="s">
        <v>35</v>
      </c>
      <c r="BX280" s="1077" t="s">
        <v>35</v>
      </c>
      <c r="BY280" s="1451"/>
      <c r="BZ280" s="1451"/>
      <c r="CA280" s="1451"/>
      <c r="CB280" s="1451"/>
      <c r="CC280" s="1451"/>
      <c r="CD280" s="1451"/>
      <c r="CE280" s="1451"/>
      <c r="CF280" s="1451"/>
      <c r="CG280" s="1451"/>
      <c r="CH280" s="1451"/>
      <c r="CI280" s="1451"/>
      <c r="CJ280" s="1451"/>
      <c r="CK280" s="1451"/>
      <c r="CL280" s="1451"/>
      <c r="CM280" s="1451"/>
      <c r="CN280" s="1451"/>
      <c r="CO280" s="1451"/>
      <c r="CP280" s="1451"/>
      <c r="CQ280" s="1451"/>
      <c r="CR280" s="1451"/>
      <c r="CS280" s="1451"/>
      <c r="CT280" s="1451"/>
      <c r="CU280" s="1451"/>
      <c r="CV280" s="1451"/>
      <c r="CW280" s="1451"/>
      <c r="CX280" s="1451"/>
      <c r="CY280" s="1451"/>
      <c r="CZ280" s="1451"/>
    </row>
    <row r="281" s="369" customFormat="true" ht="15" customHeight="true" x14ac:dyDescent="0.2">
      <c r="B281" s="36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1765"/>
      <c r="BB281" s="287" t="s">
        <v>82</v>
      </c>
      <c r="BC281" s="1013" t="s">
        <v>35</v>
      </c>
      <c r="BD281" s="1033" t="s">
        <v>35</v>
      </c>
      <c r="BE281" s="1033" t="s">
        <v>35</v>
      </c>
      <c r="BF281" s="1033" t="s">
        <v>35</v>
      </c>
      <c r="BG281" s="1053" t="s">
        <v>35</v>
      </c>
      <c r="BH281" s="1013" t="s">
        <v>35</v>
      </c>
      <c r="BI281" s="1033" t="s">
        <v>35</v>
      </c>
      <c r="BJ281" s="1033" t="s">
        <v>35</v>
      </c>
      <c r="BK281" s="1033" t="s">
        <v>35</v>
      </c>
      <c r="BL281" s="1053" t="s">
        <v>35</v>
      </c>
      <c r="BM281" s="1013" t="s">
        <v>35</v>
      </c>
      <c r="BN281" s="1033" t="s">
        <v>35</v>
      </c>
      <c r="BO281" s="1033" t="s">
        <v>35</v>
      </c>
      <c r="BP281" s="1033" t="s">
        <v>35</v>
      </c>
      <c r="BQ281" s="1053" t="s">
        <v>35</v>
      </c>
      <c r="BR281" s="1013" t="s">
        <v>35</v>
      </c>
      <c r="BS281" s="1033" t="s">
        <v>35</v>
      </c>
      <c r="BT281" s="1033" t="s">
        <v>35</v>
      </c>
      <c r="BU281" s="1033" t="s">
        <v>35</v>
      </c>
      <c r="BV281" s="1033" t="s">
        <v>35</v>
      </c>
      <c r="BW281" s="1033" t="s">
        <v>35</v>
      </c>
      <c r="BX281" s="1077" t="s">
        <v>35</v>
      </c>
      <c r="BY281" s="1451"/>
      <c r="BZ281" s="1451"/>
      <c r="CA281" s="1451"/>
      <c r="CB281" s="1451"/>
      <c r="CC281" s="1451"/>
      <c r="CD281" s="1451"/>
      <c r="CE281" s="1451"/>
      <c r="CF281" s="1451"/>
      <c r="CG281" s="1451"/>
      <c r="CH281" s="1451"/>
      <c r="CI281" s="1451"/>
      <c r="CJ281" s="1451"/>
      <c r="CK281" s="1451"/>
      <c r="CL281" s="1451"/>
      <c r="CM281" s="1451"/>
      <c r="CN281" s="1451"/>
      <c r="CO281" s="1451"/>
      <c r="CP281" s="1451"/>
      <c r="CQ281" s="1451"/>
      <c r="CR281" s="1451"/>
      <c r="CS281" s="1451"/>
      <c r="CT281" s="1451"/>
      <c r="CU281" s="1451"/>
      <c r="CV281" s="1451"/>
      <c r="CW281" s="1451"/>
      <c r="CX281" s="1451"/>
      <c r="CY281" s="1451"/>
      <c r="CZ281" s="1451"/>
    </row>
    <row r="282" s="369" customFormat="true" ht="15" customHeight="true" x14ac:dyDescent="0.2">
      <c r="B282" s="36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1765"/>
      <c r="BB282" s="287" t="s">
        <v>83</v>
      </c>
      <c r="BC282" s="1013" t="s">
        <v>35</v>
      </c>
      <c r="BD282" s="1033" t="s">
        <v>35</v>
      </c>
      <c r="BE282" s="1033" t="s">
        <v>35</v>
      </c>
      <c r="BF282" s="1033" t="s">
        <v>35</v>
      </c>
      <c r="BG282" s="1053" t="s">
        <v>35</v>
      </c>
      <c r="BH282" s="1013" t="s">
        <v>35</v>
      </c>
      <c r="BI282" s="1033" t="s">
        <v>35</v>
      </c>
      <c r="BJ282" s="1033" t="s">
        <v>35</v>
      </c>
      <c r="BK282" s="1033" t="s">
        <v>35</v>
      </c>
      <c r="BL282" s="1053" t="s">
        <v>35</v>
      </c>
      <c r="BM282" s="1013" t="s">
        <v>35</v>
      </c>
      <c r="BN282" s="1033" t="s">
        <v>35</v>
      </c>
      <c r="BO282" s="1033" t="s">
        <v>35</v>
      </c>
      <c r="BP282" s="1033" t="s">
        <v>35</v>
      </c>
      <c r="BQ282" s="1053" t="s">
        <v>35</v>
      </c>
      <c r="BR282" s="1013" t="s">
        <v>35</v>
      </c>
      <c r="BS282" s="1033" t="s">
        <v>35</v>
      </c>
      <c r="BT282" s="1033" t="s">
        <v>35</v>
      </c>
      <c r="BU282" s="1033" t="s">
        <v>35</v>
      </c>
      <c r="BV282" s="1033" t="s">
        <v>35</v>
      </c>
      <c r="BW282" s="1033" t="s">
        <v>35</v>
      </c>
      <c r="BX282" s="1077" t="s">
        <v>35</v>
      </c>
      <c r="BY282" s="1451"/>
      <c r="BZ282" s="1451"/>
      <c r="CA282" s="1451"/>
      <c r="CB282" s="1451"/>
      <c r="CC282" s="1451"/>
      <c r="CD282" s="1451"/>
      <c r="CE282" s="1451"/>
      <c r="CF282" s="1451"/>
      <c r="CG282" s="1451"/>
      <c r="CH282" s="1451"/>
      <c r="CI282" s="1451"/>
      <c r="CJ282" s="1451"/>
      <c r="CK282" s="1451"/>
      <c r="CL282" s="1451"/>
      <c r="CM282" s="1451"/>
      <c r="CN282" s="1451"/>
      <c r="CO282" s="1451"/>
      <c r="CP282" s="1451"/>
      <c r="CQ282" s="1451"/>
      <c r="CR282" s="1451"/>
      <c r="CS282" s="1451"/>
      <c r="CT282" s="1451"/>
      <c r="CU282" s="1451"/>
      <c r="CV282" s="1451"/>
      <c r="CW282" s="1451"/>
      <c r="CX282" s="1451"/>
      <c r="CY282" s="1451"/>
      <c r="CZ282" s="1451"/>
    </row>
    <row r="283" s="369" customFormat="true" ht="15" customHeight="true" x14ac:dyDescent="0.2">
      <c r="B283" s="36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1765"/>
      <c r="BB283" s="287" t="s">
        <v>84</v>
      </c>
      <c r="BC283" s="1013" t="s">
        <v>35</v>
      </c>
      <c r="BD283" s="1033" t="s">
        <v>35</v>
      </c>
      <c r="BE283" s="1033" t="s">
        <v>35</v>
      </c>
      <c r="BF283" s="1033" t="s">
        <v>35</v>
      </c>
      <c r="BG283" s="1053" t="s">
        <v>35</v>
      </c>
      <c r="BH283" s="1013" t="s">
        <v>35</v>
      </c>
      <c r="BI283" s="1033" t="s">
        <v>35</v>
      </c>
      <c r="BJ283" s="1033" t="s">
        <v>35</v>
      </c>
      <c r="BK283" s="1033" t="s">
        <v>35</v>
      </c>
      <c r="BL283" s="1053" t="s">
        <v>35</v>
      </c>
      <c r="BM283" s="1013" t="s">
        <v>35</v>
      </c>
      <c r="BN283" s="1033" t="s">
        <v>35</v>
      </c>
      <c r="BO283" s="1033" t="s">
        <v>35</v>
      </c>
      <c r="BP283" s="1033" t="s">
        <v>35</v>
      </c>
      <c r="BQ283" s="1053" t="s">
        <v>35</v>
      </c>
      <c r="BR283" s="1013" t="s">
        <v>35</v>
      </c>
      <c r="BS283" s="1033" t="s">
        <v>35</v>
      </c>
      <c r="BT283" s="1033" t="s">
        <v>35</v>
      </c>
      <c r="BU283" s="1033" t="s">
        <v>35</v>
      </c>
      <c r="BV283" s="1033" t="s">
        <v>35</v>
      </c>
      <c r="BW283" s="1033" t="s">
        <v>35</v>
      </c>
      <c r="BX283" s="1077" t="s">
        <v>35</v>
      </c>
      <c r="BY283" s="1451"/>
      <c r="BZ283" s="1451"/>
      <c r="CA283" s="1451"/>
      <c r="CB283" s="1451"/>
      <c r="CC283" s="1451"/>
      <c r="CD283" s="1451"/>
      <c r="CE283" s="1451"/>
      <c r="CF283" s="1451"/>
      <c r="CG283" s="1451"/>
      <c r="CH283" s="1451"/>
      <c r="CI283" s="1451"/>
      <c r="CJ283" s="1451"/>
      <c r="CK283" s="1451"/>
      <c r="CL283" s="1451"/>
      <c r="CM283" s="1451"/>
      <c r="CN283" s="1451"/>
      <c r="CO283" s="1451"/>
      <c r="CP283" s="1451"/>
      <c r="CQ283" s="1451"/>
      <c r="CR283" s="1451"/>
      <c r="CS283" s="1451"/>
      <c r="CT283" s="1451"/>
      <c r="CU283" s="1451"/>
      <c r="CV283" s="1451"/>
      <c r="CW283" s="1451"/>
      <c r="CX283" s="1451"/>
      <c r="CY283" s="1451"/>
      <c r="CZ283" s="1451"/>
    </row>
    <row r="284" s="369" customFormat="true" ht="15" customHeight="true" x14ac:dyDescent="0.2">
      <c r="B284" s="36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1766"/>
      <c r="BB284" s="288" t="s">
        <v>113</v>
      </c>
      <c r="BC284" s="1014" t="s">
        <v>35</v>
      </c>
      <c r="BD284" s="1034" t="s">
        <v>35</v>
      </c>
      <c r="BE284" s="1034" t="s">
        <v>35</v>
      </c>
      <c r="BF284" s="1034" t="s">
        <v>35</v>
      </c>
      <c r="BG284" s="1054" t="s">
        <v>35</v>
      </c>
      <c r="BH284" s="1073" t="s">
        <v>35</v>
      </c>
      <c r="BI284" s="1034" t="s">
        <v>35</v>
      </c>
      <c r="BJ284" s="1034" t="s">
        <v>35</v>
      </c>
      <c r="BK284" s="1034" t="s">
        <v>35</v>
      </c>
      <c r="BL284" s="1054" t="s">
        <v>35</v>
      </c>
      <c r="BM284" s="1073" t="s">
        <v>35</v>
      </c>
      <c r="BN284" s="1034" t="s">
        <v>35</v>
      </c>
      <c r="BO284" s="1034" t="s">
        <v>35</v>
      </c>
      <c r="BP284" s="1034" t="s">
        <v>35</v>
      </c>
      <c r="BQ284" s="1054" t="s">
        <v>35</v>
      </c>
      <c r="BR284" s="1073" t="s">
        <v>35</v>
      </c>
      <c r="BS284" s="1034" t="s">
        <v>35</v>
      </c>
      <c r="BT284" s="1034" t="s">
        <v>35</v>
      </c>
      <c r="BU284" s="1034" t="s">
        <v>35</v>
      </c>
      <c r="BV284" s="1034" t="s">
        <v>35</v>
      </c>
      <c r="BW284" s="1034" t="s">
        <v>35</v>
      </c>
      <c r="BX284" s="1407" t="s">
        <v>35</v>
      </c>
      <c r="BY284" s="1452"/>
      <c r="BZ284" s="1452"/>
      <c r="CA284" s="1452"/>
      <c r="CB284" s="1452"/>
      <c r="CC284" s="1452"/>
      <c r="CD284" s="1452"/>
      <c r="CE284" s="1452"/>
      <c r="CF284" s="1452"/>
      <c r="CG284" s="1452"/>
      <c r="CH284" s="1452"/>
      <c r="CI284" s="1452"/>
      <c r="CJ284" s="1452"/>
      <c r="CK284" s="1452"/>
      <c r="CL284" s="1452"/>
      <c r="CM284" s="1452"/>
      <c r="CN284" s="1452"/>
      <c r="CO284" s="1452"/>
      <c r="CP284" s="1452"/>
      <c r="CQ284" s="1452"/>
      <c r="CR284" s="1452"/>
      <c r="CS284" s="1452"/>
      <c r="CT284" s="1452"/>
      <c r="CU284" s="1452"/>
      <c r="CV284" s="1452"/>
      <c r="CW284" s="1452"/>
      <c r="CX284" s="1452"/>
      <c r="CY284" s="1452"/>
      <c r="CZ284" s="1452"/>
    </row>
    <row r="285" s="369" customFormat="true" ht="15" customHeight="true" x14ac:dyDescent="0.2">
      <c r="B285" s="36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2"/>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369" customFormat="true" ht="15" customHeight="true" x14ac:dyDescent="0.2">
      <c r="B286" s="36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2"/>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369" customFormat="true" ht="15" customHeight="true" x14ac:dyDescent="0.2">
      <c r="B287" s="36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2"/>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369" customFormat="true" ht="15" customHeight="true" x14ac:dyDescent="0.2">
      <c r="B288" s="36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2"/>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369" customFormat="true" ht="15" customHeight="true" x14ac:dyDescent="0.2">
      <c r="A289" s="381"/>
      <c r="B289" s="382"/>
      <c r="C289" s="383"/>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2"/>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369" customFormat="true" ht="15" customHeight="true" x14ac:dyDescent="0.2">
      <c r="A290" s="542"/>
      <c r="B290" s="543"/>
      <c r="C290" s="544"/>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2"/>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369" customFormat="true" ht="15" customHeight="true" x14ac:dyDescent="0.2">
      <c r="A291" s="545"/>
      <c r="B291" s="546"/>
      <c r="C291" s="547"/>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2"/>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369" customFormat="true" ht="15" customHeight="true" x14ac:dyDescent="0.2">
      <c r="A292" s="548"/>
      <c r="B292" s="549"/>
      <c r="C292" s="550"/>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2"/>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369" customFormat="true" ht="15" customHeight="true" x14ac:dyDescent="0.2">
      <c r="A293" s="551"/>
      <c r="B293" s="552"/>
      <c r="C293" s="553"/>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2"/>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369" customFormat="true" ht="15" customHeight="true" x14ac:dyDescent="0.2">
      <c r="A294" s="554"/>
      <c r="B294" s="555"/>
      <c r="C294" s="556"/>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2"/>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369" customFormat="true" ht="15" customHeight="true" x14ac:dyDescent="0.2">
      <c r="A295" s="554"/>
      <c r="B295" s="555"/>
      <c r="C295" s="556"/>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2"/>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369" customFormat="true" ht="15" customHeight="true" x14ac:dyDescent="0.2">
      <c r="A296" s="554"/>
      <c r="B296" s="557"/>
      <c r="C296" s="556"/>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2"/>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369" customFormat="true" ht="15" customHeight="true" x14ac:dyDescent="0.2">
      <c r="A297" s="558"/>
      <c r="B297" s="559"/>
      <c r="C297" s="560"/>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2"/>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369" customFormat="true" ht="15" customHeight="true" x14ac:dyDescent="0.2">
      <c r="B298" s="36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2"/>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369" customFormat="true" ht="15" customHeight="true" x14ac:dyDescent="0.2">
      <c r="A299" s="384"/>
      <c r="B299" s="385"/>
      <c r="C299" s="386"/>
      <c r="D299" s="387"/>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2"/>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369" customFormat="true" ht="15" customHeight="true" x14ac:dyDescent="0.2">
      <c r="A300" s="561"/>
      <c r="B300" s="562"/>
      <c r="C300" s="563"/>
      <c r="D300" s="564"/>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2"/>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369" customFormat="true" ht="15" customHeight="true" x14ac:dyDescent="0.2">
      <c r="A301" s="565"/>
      <c r="B301" s="566"/>
      <c r="C301" s="567"/>
      <c r="D301" s="56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2"/>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369" customFormat="true" ht="15" customHeight="true" x14ac:dyDescent="0.2">
      <c r="A302" s="569"/>
      <c r="B302" s="570"/>
      <c r="C302" s="571"/>
      <c r="D302" s="572"/>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2"/>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369" customFormat="true" ht="15" customHeight="true" x14ac:dyDescent="0.2">
      <c r="A303" s="573"/>
      <c r="B303" s="574"/>
      <c r="C303" s="575"/>
      <c r="D303" s="576"/>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2"/>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369" customFormat="true" ht="15" customHeight="true" x14ac:dyDescent="0.2">
      <c r="A304" s="577"/>
      <c r="B304" s="578"/>
      <c r="C304" s="579"/>
      <c r="D304" s="580"/>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2"/>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369" customFormat="true" ht="15" customHeight="true" x14ac:dyDescent="0.2">
      <c r="A305" s="581"/>
      <c r="B305" s="582"/>
      <c r="C305" s="583"/>
      <c r="D305" s="584"/>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2"/>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369" customFormat="true" ht="15" customHeight="true" x14ac:dyDescent="0.2">
      <c r="B306" s="36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2"/>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369" customFormat="true" ht="15" customHeight="true" x14ac:dyDescent="0.2">
      <c r="B307" s="36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2"/>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369" customFormat="true" ht="15" customHeight="true" x14ac:dyDescent="0.2">
      <c r="B308" s="36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2"/>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369" customFormat="true" ht="15" customHeight="true" x14ac:dyDescent="0.2">
      <c r="B309" s="36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2"/>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369" customFormat="true" ht="15" customHeight="true" x14ac:dyDescent="0.2">
      <c r="B310" s="36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2"/>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369" customFormat="true" ht="15" customHeight="true" x14ac:dyDescent="0.2">
      <c r="B311" s="36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2"/>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369" customFormat="true" ht="15" customHeight="true" x14ac:dyDescent="0.2">
      <c r="B312" s="36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2"/>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369" customFormat="true" ht="15" customHeight="true" x14ac:dyDescent="0.2">
      <c r="B313" s="36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2"/>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369" customFormat="true" ht="15" customHeight="true" x14ac:dyDescent="0.2">
      <c r="B314" s="36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2"/>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369" customFormat="true" ht="15" customHeight="true" x14ac:dyDescent="0.2">
      <c r="B315" s="36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2"/>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369" customFormat="true" ht="15" customHeight="true" x14ac:dyDescent="0.2">
      <c r="B316" s="36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2"/>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369" customFormat="true" ht="15" customHeight="true" x14ac:dyDescent="0.2">
      <c r="B317" s="36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2"/>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369" customFormat="true" ht="15" customHeight="true" x14ac:dyDescent="0.2">
      <c r="B318" s="36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2"/>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369" customFormat="true" ht="15" customHeight="true" x14ac:dyDescent="0.2">
      <c r="B319" s="36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2"/>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369" customFormat="true" ht="15" customHeight="true" x14ac:dyDescent="0.2">
      <c r="B320" s="36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2"/>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369" customFormat="true" ht="15" customHeight="true" x14ac:dyDescent="0.2">
      <c r="B321" s="36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2"/>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369" customFormat="true" ht="15" customHeight="true" x14ac:dyDescent="0.2">
      <c r="B322" s="36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2"/>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369" customFormat="true" ht="15" customHeight="true" x14ac:dyDescent="0.2">
      <c r="B323" s="36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2"/>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369" customFormat="true" ht="15" customHeight="true" x14ac:dyDescent="0.2">
      <c r="B324" s="36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2"/>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369" customFormat="true" ht="15" customHeight="true" x14ac:dyDescent="0.2">
      <c r="B325" s="36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2"/>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369" customFormat="true" ht="15" customHeight="true" x14ac:dyDescent="0.2">
      <c r="B326" s="36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2"/>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369" customFormat="true" ht="15" customHeight="true" x14ac:dyDescent="0.2">
      <c r="B327" s="36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2"/>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369" customFormat="true" ht="15" customHeight="true" x14ac:dyDescent="0.2">
      <c r="B328" s="36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2"/>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369" customFormat="true" ht="250.15" customHeight="true" x14ac:dyDescent="0.2">
      <c r="B329" s="36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2"/>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67"/>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2"/>
      <c r="BD330" s="362"/>
      <c r="BE330" s="362"/>
      <c r="BF330" s="362"/>
      <c r="BG330" s="362"/>
      <c r="BH330" s="362"/>
      <c r="BI330" s="362"/>
      <c r="BJ330" s="362"/>
      <c r="BK330" s="362"/>
      <c r="BL330" s="362"/>
      <c r="BM330" s="362"/>
      <c r="BN330" s="362"/>
      <c r="BO330" s="362"/>
      <c r="BP330" s="362"/>
      <c r="BQ330" s="362"/>
      <c r="BR330" s="362"/>
      <c r="BS330" s="362"/>
      <c r="BT330" s="362"/>
      <c r="BU330" s="362"/>
      <c r="BV330" s="362"/>
      <c r="BW330" s="362"/>
      <c r="BX330" s="362"/>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67"/>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2"/>
      <c r="BD331" s="362"/>
      <c r="BE331" s="362"/>
      <c r="BF331" s="362"/>
      <c r="BG331" s="362"/>
      <c r="BH331" s="362"/>
      <c r="BI331" s="362"/>
      <c r="BJ331" s="362"/>
      <c r="BK331" s="362"/>
      <c r="BL331" s="362"/>
      <c r="BM331" s="362"/>
      <c r="BN331" s="362"/>
      <c r="BO331" s="362"/>
      <c r="BP331" s="362"/>
      <c r="BQ331" s="362"/>
      <c r="BR331" s="362"/>
      <c r="BS331" s="362"/>
      <c r="BT331" s="362"/>
      <c r="BU331" s="362"/>
      <c r="BV331" s="362"/>
      <c r="BW331" s="362"/>
      <c r="BX331" s="362"/>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67"/>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2"/>
      <c r="BD332" s="362"/>
      <c r="BE332" s="362"/>
      <c r="BF332" s="362"/>
      <c r="BG332" s="362"/>
      <c r="BH332" s="362"/>
      <c r="BI332" s="362"/>
      <c r="BJ332" s="362"/>
      <c r="BK332" s="362"/>
      <c r="BL332" s="362"/>
      <c r="BM332" s="362"/>
      <c r="BN332" s="362"/>
      <c r="BO332" s="362"/>
      <c r="BP332" s="362"/>
      <c r="BQ332" s="362"/>
      <c r="BR332" s="362"/>
      <c r="BS332" s="362"/>
      <c r="BT332" s="362"/>
      <c r="BU332" s="362"/>
      <c r="BV332" s="362"/>
      <c r="BW332" s="362"/>
      <c r="BX332" s="362"/>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67"/>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2"/>
      <c r="BD333" s="362"/>
      <c r="BE333" s="362"/>
      <c r="BF333" s="362"/>
      <c r="BG333" s="362"/>
      <c r="BH333" s="362"/>
      <c r="BI333" s="362"/>
      <c r="BJ333" s="362"/>
      <c r="BK333" s="362"/>
      <c r="BL333" s="362"/>
      <c r="BM333" s="362"/>
      <c r="BN333" s="362"/>
      <c r="BO333" s="362"/>
      <c r="BP333" s="362"/>
      <c r="BQ333" s="362"/>
      <c r="BR333" s="362"/>
      <c r="BS333" s="362"/>
      <c r="BT333" s="362"/>
      <c r="BU333" s="362"/>
      <c r="BV333" s="362"/>
      <c r="BW333" s="362"/>
      <c r="BX333" s="362"/>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67"/>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2"/>
      <c r="BD334" s="362"/>
      <c r="BE334" s="362"/>
      <c r="BF334" s="362"/>
      <c r="BG334" s="362"/>
      <c r="BH334" s="362"/>
      <c r="BI334" s="362"/>
      <c r="BJ334" s="362"/>
      <c r="BK334" s="362"/>
      <c r="BL334" s="362"/>
      <c r="BM334" s="362"/>
      <c r="BN334" s="362"/>
      <c r="BO334" s="362"/>
      <c r="BP334" s="362"/>
      <c r="BQ334" s="362"/>
      <c r="BR334" s="362"/>
      <c r="BS334" s="362"/>
      <c r="BT334" s="362"/>
      <c r="BU334" s="362"/>
      <c r="BV334" s="362"/>
      <c r="BW334" s="362"/>
      <c r="BX334" s="362"/>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67"/>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2"/>
      <c r="BD335" s="362"/>
      <c r="BE335" s="362"/>
      <c r="BF335" s="362"/>
      <c r="BG335" s="362"/>
      <c r="BH335" s="362"/>
      <c r="BI335" s="362"/>
      <c r="BJ335" s="362"/>
      <c r="BK335" s="362"/>
      <c r="BL335" s="362"/>
      <c r="BM335" s="362"/>
      <c r="BN335" s="362"/>
      <c r="BO335" s="362"/>
      <c r="BP335" s="362"/>
      <c r="BQ335" s="362"/>
      <c r="BR335" s="362"/>
      <c r="BS335" s="362"/>
      <c r="BT335" s="362"/>
      <c r="BU335" s="362"/>
      <c r="BV335" s="362"/>
      <c r="BW335" s="362"/>
      <c r="BX335" s="362"/>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67"/>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2"/>
      <c r="BD336" s="362"/>
      <c r="BE336" s="362"/>
      <c r="BF336" s="362"/>
      <c r="BG336" s="362"/>
      <c r="BH336" s="362"/>
      <c r="BI336" s="362"/>
      <c r="BJ336" s="362"/>
      <c r="BK336" s="362"/>
      <c r="BL336" s="362"/>
      <c r="BM336" s="362"/>
      <c r="BN336" s="362"/>
      <c r="BO336" s="362"/>
      <c r="BP336" s="362"/>
      <c r="BQ336" s="362"/>
      <c r="BR336" s="362"/>
      <c r="BS336" s="362"/>
      <c r="BT336" s="362"/>
      <c r="BU336" s="362"/>
      <c r="BV336" s="362"/>
      <c r="BW336" s="362"/>
      <c r="BX336" s="362"/>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67"/>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2"/>
      <c r="BD337" s="362"/>
      <c r="BE337" s="362"/>
      <c r="BF337" s="362"/>
      <c r="BG337" s="362"/>
      <c r="BH337" s="362"/>
      <c r="BI337" s="362"/>
      <c r="BJ337" s="362"/>
      <c r="BK337" s="362"/>
      <c r="BL337" s="362"/>
      <c r="BM337" s="362"/>
      <c r="BN337" s="362"/>
      <c r="BO337" s="362"/>
      <c r="BP337" s="362"/>
      <c r="BQ337" s="362"/>
      <c r="BR337" s="362"/>
      <c r="BS337" s="362"/>
      <c r="BT337" s="362"/>
      <c r="BU337" s="362"/>
      <c r="BV337" s="362"/>
      <c r="BW337" s="362"/>
      <c r="BX337" s="362"/>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67"/>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2"/>
      <c r="BD338" s="362"/>
      <c r="BE338" s="362"/>
      <c r="BF338" s="362"/>
      <c r="BG338" s="362"/>
      <c r="BH338" s="362"/>
      <c r="BI338" s="362"/>
      <c r="BJ338" s="362"/>
      <c r="BK338" s="362"/>
      <c r="BL338" s="362"/>
      <c r="BM338" s="362"/>
      <c r="BN338" s="362"/>
      <c r="BO338" s="362"/>
      <c r="BP338" s="362"/>
      <c r="BQ338" s="362"/>
      <c r="BR338" s="362"/>
      <c r="BS338" s="362"/>
      <c r="BT338" s="362"/>
      <c r="BU338" s="362"/>
      <c r="BV338" s="362"/>
      <c r="BW338" s="362"/>
      <c r="BX338" s="362"/>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369" customFormat="true" ht="15" customHeight="true" x14ac:dyDescent="0.2">
      <c r="B339" s="36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1767" t="s">
        <v>114</v>
      </c>
      <c r="BD339" s="1768"/>
      <c r="BE339" s="1768"/>
      <c r="BF339" s="1768"/>
      <c r="BG339" s="1769"/>
      <c r="BH339" s="1770" t="s">
        <v>38</v>
      </c>
      <c r="BI339" s="1768"/>
      <c r="BJ339" s="1768"/>
      <c r="BK339" s="1768"/>
      <c r="BL339" s="1769"/>
      <c r="BM339" s="1770" t="s">
        <v>37</v>
      </c>
      <c r="BN339" s="1768"/>
      <c r="BO339" s="1768"/>
      <c r="BP339" s="1768"/>
      <c r="BQ339" s="1771"/>
      <c r="BR339" s="1318" t="s">
        <v>137</v>
      </c>
      <c r="BS339" s="1319"/>
      <c r="BT339" s="1319"/>
      <c r="BU339" s="1319"/>
      <c r="BV339" s="1319"/>
      <c r="BW339" s="1319"/>
      <c r="BX339" s="1319"/>
      <c r="BY339" s="1453"/>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369" customFormat="true" ht="12.75" x14ac:dyDescent="0.2">
      <c r="B340" s="36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146</v>
      </c>
      <c r="BS340" s="173" t="s">
        <v>147</v>
      </c>
      <c r="BT340" s="173" t="s">
        <v>148</v>
      </c>
      <c r="BU340" s="173" t="s">
        <v>149</v>
      </c>
      <c r="BV340" s="173" t="s">
        <v>150</v>
      </c>
      <c r="BW340" s="173" t="s">
        <v>151</v>
      </c>
      <c r="BX340" s="1408" t="s">
        <v>152</v>
      </c>
      <c r="BY340" s="1454"/>
      <c r="BZ340" s="1454"/>
      <c r="CA340" s="1454"/>
      <c r="CB340" s="1454"/>
      <c r="CC340" s="1454"/>
      <c r="CD340" s="1454"/>
      <c r="CE340" s="1454"/>
      <c r="CF340" s="1454"/>
      <c r="CG340" s="1454"/>
      <c r="CH340" s="1454"/>
      <c r="CI340" s="1454"/>
      <c r="CJ340" s="1454"/>
      <c r="CK340" s="1454"/>
      <c r="CL340" s="1454"/>
      <c r="CM340" s="1454"/>
      <c r="CN340" s="1454"/>
      <c r="CO340" s="1454"/>
      <c r="CP340" s="1454"/>
      <c r="CQ340" s="1454"/>
      <c r="CR340" s="1454"/>
      <c r="CS340" s="1454"/>
      <c r="CT340" s="1454"/>
      <c r="CU340" s="1454"/>
      <c r="CV340" s="1454"/>
      <c r="CW340" s="1454"/>
      <c r="CX340" s="1454"/>
      <c r="CY340" s="1454"/>
      <c r="CZ340" s="1454"/>
    </row>
    <row r="341" s="369" customFormat="true" ht="15" customHeight="true" x14ac:dyDescent="0.2">
      <c r="B341" s="36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1746" t="s">
        <v>144</v>
      </c>
      <c r="BB341" s="162" t="s">
        <v>49</v>
      </c>
      <c r="BC341" s="1015" t="s">
        <v>35</v>
      </c>
      <c r="BD341" s="1035" t="s">
        <v>35</v>
      </c>
      <c r="BE341" s="1035" t="s">
        <v>35</v>
      </c>
      <c r="BF341" s="1035" t="s">
        <v>35</v>
      </c>
      <c r="BG341" s="1055" t="s">
        <v>35</v>
      </c>
      <c r="BH341" s="1074" t="s">
        <v>35</v>
      </c>
      <c r="BI341" s="1035" t="s">
        <v>35</v>
      </c>
      <c r="BJ341" s="1035" t="s">
        <v>35</v>
      </c>
      <c r="BK341" s="1035" t="s">
        <v>35</v>
      </c>
      <c r="BL341" s="1055" t="s">
        <v>35</v>
      </c>
      <c r="BM341" s="1074" t="s">
        <v>35</v>
      </c>
      <c r="BN341" s="1035" t="s">
        <v>35</v>
      </c>
      <c r="BO341" s="1035" t="s">
        <v>35</v>
      </c>
      <c r="BP341" s="1035" t="s">
        <v>35</v>
      </c>
      <c r="BQ341" s="1055" t="s">
        <v>35</v>
      </c>
      <c r="BR341" s="1074" t="s">
        <v>35</v>
      </c>
      <c r="BS341" s="1035" t="s">
        <v>35</v>
      </c>
      <c r="BT341" s="1035" t="s">
        <v>35</v>
      </c>
      <c r="BU341" s="1035" t="s">
        <v>35</v>
      </c>
      <c r="BV341" s="1035" t="s">
        <v>35</v>
      </c>
      <c r="BW341" s="1035" t="s">
        <v>35</v>
      </c>
      <c r="BX341" s="1409" t="s">
        <v>35</v>
      </c>
      <c r="BY341" s="1455"/>
      <c r="BZ341" s="1455"/>
      <c r="CA341" s="1455"/>
      <c r="CB341" s="1455"/>
      <c r="CC341" s="1455"/>
      <c r="CD341" s="1455"/>
      <c r="CE341" s="1455"/>
      <c r="CF341" s="1455"/>
      <c r="CG341" s="1455"/>
      <c r="CH341" s="1455"/>
      <c r="CI341" s="1455"/>
      <c r="CJ341" s="1455"/>
      <c r="CK341" s="1455"/>
      <c r="CL341" s="1455"/>
      <c r="CM341" s="1455"/>
      <c r="CN341" s="1455"/>
      <c r="CO341" s="1455"/>
      <c r="CP341" s="1455"/>
      <c r="CQ341" s="1455"/>
      <c r="CR341" s="1455"/>
      <c r="CS341" s="1455"/>
      <c r="CT341" s="1455"/>
      <c r="CU341" s="1455"/>
      <c r="CV341" s="1455"/>
      <c r="CW341" s="1455"/>
      <c r="CX341" s="1455"/>
      <c r="CY341" s="1455"/>
      <c r="CZ341" s="1455"/>
    </row>
    <row r="342" s="369" customFormat="true" ht="15" customHeight="true" x14ac:dyDescent="0.2">
      <c r="B342" s="36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1747"/>
      <c r="BB342" s="163" t="s">
        <v>48</v>
      </c>
      <c r="BC342" s="1016" t="s">
        <v>35</v>
      </c>
      <c r="BD342" s="1036" t="s">
        <v>35</v>
      </c>
      <c r="BE342" s="1036" t="s">
        <v>35</v>
      </c>
      <c r="BF342" s="1036" t="s">
        <v>35</v>
      </c>
      <c r="BG342" s="1056" t="s">
        <v>35</v>
      </c>
      <c r="BH342" s="1075" t="s">
        <v>35</v>
      </c>
      <c r="BI342" s="1036" t="s">
        <v>35</v>
      </c>
      <c r="BJ342" s="1036" t="s">
        <v>35</v>
      </c>
      <c r="BK342" s="1036" t="s">
        <v>35</v>
      </c>
      <c r="BL342" s="1056" t="s">
        <v>35</v>
      </c>
      <c r="BM342" s="1075" t="s">
        <v>35</v>
      </c>
      <c r="BN342" s="1036" t="s">
        <v>35</v>
      </c>
      <c r="BO342" s="1036" t="s">
        <v>35</v>
      </c>
      <c r="BP342" s="1036" t="s">
        <v>35</v>
      </c>
      <c r="BQ342" s="1056" t="s">
        <v>35</v>
      </c>
      <c r="BR342" s="1075" t="s">
        <v>35</v>
      </c>
      <c r="BS342" s="1036" t="s">
        <v>35</v>
      </c>
      <c r="BT342" s="1036" t="s">
        <v>35</v>
      </c>
      <c r="BU342" s="1036" t="s">
        <v>35</v>
      </c>
      <c r="BV342" s="1036" t="s">
        <v>35</v>
      </c>
      <c r="BW342" s="1036" t="s">
        <v>35</v>
      </c>
      <c r="BX342" s="1410" t="s">
        <v>35</v>
      </c>
      <c r="BY342" s="1456"/>
      <c r="BZ342" s="1456"/>
      <c r="CA342" s="1456"/>
      <c r="CB342" s="1456"/>
      <c r="CC342" s="1456"/>
      <c r="CD342" s="1456"/>
      <c r="CE342" s="1456"/>
      <c r="CF342" s="1456"/>
      <c r="CG342" s="1456"/>
      <c r="CH342" s="1456"/>
      <c r="CI342" s="1456"/>
      <c r="CJ342" s="1456"/>
      <c r="CK342" s="1456"/>
      <c r="CL342" s="1456"/>
      <c r="CM342" s="1456"/>
      <c r="CN342" s="1456"/>
      <c r="CO342" s="1456"/>
      <c r="CP342" s="1456"/>
      <c r="CQ342" s="1456"/>
      <c r="CR342" s="1456"/>
      <c r="CS342" s="1456"/>
      <c r="CT342" s="1456"/>
      <c r="CU342" s="1456"/>
      <c r="CV342" s="1456"/>
      <c r="CW342" s="1456"/>
      <c r="CX342" s="1456"/>
      <c r="CY342" s="1456"/>
      <c r="CZ342" s="1456"/>
    </row>
    <row r="343" s="369" customFormat="true" ht="15" customHeight="true" x14ac:dyDescent="0.2">
      <c r="B343" s="36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1748" t="s">
        <v>139</v>
      </c>
      <c r="BB343" s="163" t="s">
        <v>49</v>
      </c>
      <c r="BC343" s="1016" t="s">
        <v>35</v>
      </c>
      <c r="BD343" s="1036" t="s">
        <v>35</v>
      </c>
      <c r="BE343" s="1036" t="s">
        <v>35</v>
      </c>
      <c r="BF343" s="1036" t="s">
        <v>35</v>
      </c>
      <c r="BG343" s="1056" t="s">
        <v>35</v>
      </c>
      <c r="BH343" s="1075" t="s">
        <v>35</v>
      </c>
      <c r="BI343" s="1036" t="s">
        <v>35</v>
      </c>
      <c r="BJ343" s="1036" t="s">
        <v>35</v>
      </c>
      <c r="BK343" s="1036" t="s">
        <v>35</v>
      </c>
      <c r="BL343" s="1056" t="s">
        <v>35</v>
      </c>
      <c r="BM343" s="1075" t="s">
        <v>35</v>
      </c>
      <c r="BN343" s="1036" t="s">
        <v>35</v>
      </c>
      <c r="BO343" s="1036" t="s">
        <v>35</v>
      </c>
      <c r="BP343" s="1036" t="s">
        <v>35</v>
      </c>
      <c r="BQ343" s="1056" t="s">
        <v>35</v>
      </c>
      <c r="BR343" s="1075" t="s">
        <v>35</v>
      </c>
      <c r="BS343" s="1036" t="s">
        <v>35</v>
      </c>
      <c r="BT343" s="1036" t="s">
        <v>35</v>
      </c>
      <c r="BU343" s="1036" t="s">
        <v>35</v>
      </c>
      <c r="BV343" s="1036" t="s">
        <v>35</v>
      </c>
      <c r="BW343" s="1036" t="s">
        <v>35</v>
      </c>
      <c r="BX343" s="1410" t="s">
        <v>35</v>
      </c>
      <c r="BY343" s="1456"/>
      <c r="BZ343" s="1456"/>
      <c r="CA343" s="1456"/>
      <c r="CB343" s="1456"/>
      <c r="CC343" s="1456"/>
      <c r="CD343" s="1456"/>
      <c r="CE343" s="1456"/>
      <c r="CF343" s="1456"/>
      <c r="CG343" s="1456"/>
      <c r="CH343" s="1456"/>
      <c r="CI343" s="1456"/>
      <c r="CJ343" s="1456"/>
      <c r="CK343" s="1456"/>
      <c r="CL343" s="1456"/>
      <c r="CM343" s="1456"/>
      <c r="CN343" s="1456"/>
      <c r="CO343" s="1456"/>
      <c r="CP343" s="1456"/>
      <c r="CQ343" s="1456"/>
      <c r="CR343" s="1456"/>
      <c r="CS343" s="1456"/>
      <c r="CT343" s="1456"/>
      <c r="CU343" s="1456"/>
      <c r="CV343" s="1456"/>
      <c r="CW343" s="1456"/>
      <c r="CX343" s="1456"/>
      <c r="CY343" s="1456"/>
      <c r="CZ343" s="1456"/>
    </row>
    <row r="344" s="369" customFormat="true" ht="15" customHeight="true" x14ac:dyDescent="0.2">
      <c r="B344" s="36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1747"/>
      <c r="BB344" s="163" t="s">
        <v>48</v>
      </c>
      <c r="BC344" s="1016" t="s">
        <v>35</v>
      </c>
      <c r="BD344" s="1036" t="s">
        <v>35</v>
      </c>
      <c r="BE344" s="1036" t="s">
        <v>35</v>
      </c>
      <c r="BF344" s="1036" t="s">
        <v>35</v>
      </c>
      <c r="BG344" s="1056" t="s">
        <v>35</v>
      </c>
      <c r="BH344" s="1075" t="s">
        <v>35</v>
      </c>
      <c r="BI344" s="1036" t="s">
        <v>35</v>
      </c>
      <c r="BJ344" s="1036" t="s">
        <v>35</v>
      </c>
      <c r="BK344" s="1036" t="s">
        <v>35</v>
      </c>
      <c r="BL344" s="1056" t="s">
        <v>35</v>
      </c>
      <c r="BM344" s="1075" t="s">
        <v>35</v>
      </c>
      <c r="BN344" s="1036" t="s">
        <v>35</v>
      </c>
      <c r="BO344" s="1036" t="s">
        <v>35</v>
      </c>
      <c r="BP344" s="1036" t="s">
        <v>35</v>
      </c>
      <c r="BQ344" s="1056" t="s">
        <v>35</v>
      </c>
      <c r="BR344" s="1075" t="s">
        <v>35</v>
      </c>
      <c r="BS344" s="1036" t="s">
        <v>35</v>
      </c>
      <c r="BT344" s="1036" t="s">
        <v>35</v>
      </c>
      <c r="BU344" s="1036" t="s">
        <v>35</v>
      </c>
      <c r="BV344" s="1036" t="s">
        <v>35</v>
      </c>
      <c r="BW344" s="1036" t="s">
        <v>35</v>
      </c>
      <c r="BX344" s="1410" t="s">
        <v>35</v>
      </c>
      <c r="BY344" s="1456"/>
      <c r="BZ344" s="1456"/>
      <c r="CA344" s="1456"/>
      <c r="CB344" s="1456"/>
      <c r="CC344" s="1456"/>
      <c r="CD344" s="1456"/>
      <c r="CE344" s="1456"/>
      <c r="CF344" s="1456"/>
      <c r="CG344" s="1456"/>
      <c r="CH344" s="1456"/>
      <c r="CI344" s="1456"/>
      <c r="CJ344" s="1456"/>
      <c r="CK344" s="1456"/>
      <c r="CL344" s="1456"/>
      <c r="CM344" s="1456"/>
      <c r="CN344" s="1456"/>
      <c r="CO344" s="1456"/>
      <c r="CP344" s="1456"/>
      <c r="CQ344" s="1456"/>
      <c r="CR344" s="1456"/>
      <c r="CS344" s="1456"/>
      <c r="CT344" s="1456"/>
      <c r="CU344" s="1456"/>
      <c r="CV344" s="1456"/>
      <c r="CW344" s="1456"/>
      <c r="CX344" s="1456"/>
      <c r="CY344" s="1456"/>
      <c r="CZ344" s="1456"/>
    </row>
    <row r="345" s="369" customFormat="true" ht="15" customHeight="true" x14ac:dyDescent="0.2">
      <c r="B345" s="36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1748" t="s">
        <v>140</v>
      </c>
      <c r="BB345" s="163" t="s">
        <v>49</v>
      </c>
      <c r="BC345" s="1016" t="s">
        <v>35</v>
      </c>
      <c r="BD345" s="1036" t="s">
        <v>35</v>
      </c>
      <c r="BE345" s="1036" t="s">
        <v>35</v>
      </c>
      <c r="BF345" s="1036" t="s">
        <v>35</v>
      </c>
      <c r="BG345" s="1056" t="s">
        <v>35</v>
      </c>
      <c r="BH345" s="1075" t="s">
        <v>35</v>
      </c>
      <c r="BI345" s="1036" t="s">
        <v>35</v>
      </c>
      <c r="BJ345" s="1036" t="s">
        <v>35</v>
      </c>
      <c r="BK345" s="1036" t="s">
        <v>35</v>
      </c>
      <c r="BL345" s="1056" t="s">
        <v>35</v>
      </c>
      <c r="BM345" s="1075" t="s">
        <v>35</v>
      </c>
      <c r="BN345" s="1036" t="s">
        <v>35</v>
      </c>
      <c r="BO345" s="1036" t="s">
        <v>35</v>
      </c>
      <c r="BP345" s="1036" t="s">
        <v>35</v>
      </c>
      <c r="BQ345" s="1056" t="s">
        <v>35</v>
      </c>
      <c r="BR345" s="1075" t="s">
        <v>35</v>
      </c>
      <c r="BS345" s="1036" t="s">
        <v>35</v>
      </c>
      <c r="BT345" s="1036" t="s">
        <v>35</v>
      </c>
      <c r="BU345" s="1036" t="s">
        <v>35</v>
      </c>
      <c r="BV345" s="1036" t="s">
        <v>35</v>
      </c>
      <c r="BW345" s="1036" t="s">
        <v>35</v>
      </c>
      <c r="BX345" s="1410" t="s">
        <v>35</v>
      </c>
      <c r="BY345" s="1456"/>
      <c r="BZ345" s="1456"/>
      <c r="CA345" s="1456"/>
      <c r="CB345" s="1456"/>
      <c r="CC345" s="1456"/>
      <c r="CD345" s="1456"/>
      <c r="CE345" s="1456"/>
      <c r="CF345" s="1456"/>
      <c r="CG345" s="1456"/>
      <c r="CH345" s="1456"/>
      <c r="CI345" s="1456"/>
      <c r="CJ345" s="1456"/>
      <c r="CK345" s="1456"/>
      <c r="CL345" s="1456"/>
      <c r="CM345" s="1456"/>
      <c r="CN345" s="1456"/>
      <c r="CO345" s="1456"/>
      <c r="CP345" s="1456"/>
      <c r="CQ345" s="1456"/>
      <c r="CR345" s="1456"/>
      <c r="CS345" s="1456"/>
      <c r="CT345" s="1456"/>
      <c r="CU345" s="1456"/>
      <c r="CV345" s="1456"/>
      <c r="CW345" s="1456"/>
      <c r="CX345" s="1456"/>
      <c r="CY345" s="1456"/>
      <c r="CZ345" s="1456"/>
    </row>
    <row r="346" s="369" customFormat="true" ht="15" customHeight="true" x14ac:dyDescent="0.2">
      <c r="B346" s="36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1747"/>
      <c r="BB346" s="163" t="s">
        <v>48</v>
      </c>
      <c r="BC346" s="1016" t="s">
        <v>35</v>
      </c>
      <c r="BD346" s="1036" t="s">
        <v>35</v>
      </c>
      <c r="BE346" s="1036" t="s">
        <v>35</v>
      </c>
      <c r="BF346" s="1036" t="s">
        <v>35</v>
      </c>
      <c r="BG346" s="1056" t="s">
        <v>35</v>
      </c>
      <c r="BH346" s="1075" t="s">
        <v>35</v>
      </c>
      <c r="BI346" s="1036" t="s">
        <v>35</v>
      </c>
      <c r="BJ346" s="1036" t="s">
        <v>35</v>
      </c>
      <c r="BK346" s="1036" t="s">
        <v>35</v>
      </c>
      <c r="BL346" s="1056" t="s">
        <v>35</v>
      </c>
      <c r="BM346" s="1075" t="s">
        <v>35</v>
      </c>
      <c r="BN346" s="1036" t="s">
        <v>35</v>
      </c>
      <c r="BO346" s="1036" t="s">
        <v>35</v>
      </c>
      <c r="BP346" s="1036" t="s">
        <v>35</v>
      </c>
      <c r="BQ346" s="1056" t="s">
        <v>35</v>
      </c>
      <c r="BR346" s="1075" t="s">
        <v>35</v>
      </c>
      <c r="BS346" s="1036" t="s">
        <v>35</v>
      </c>
      <c r="BT346" s="1036" t="s">
        <v>35</v>
      </c>
      <c r="BU346" s="1036" t="s">
        <v>35</v>
      </c>
      <c r="BV346" s="1036" t="s">
        <v>35</v>
      </c>
      <c r="BW346" s="1036" t="s">
        <v>35</v>
      </c>
      <c r="BX346" s="1410" t="s">
        <v>35</v>
      </c>
      <c r="BY346" s="1456"/>
      <c r="BZ346" s="1456"/>
      <c r="CA346" s="1456"/>
      <c r="CB346" s="1456"/>
      <c r="CC346" s="1456"/>
      <c r="CD346" s="1456"/>
      <c r="CE346" s="1456"/>
      <c r="CF346" s="1456"/>
      <c r="CG346" s="1456"/>
      <c r="CH346" s="1456"/>
      <c r="CI346" s="1456"/>
      <c r="CJ346" s="1456"/>
      <c r="CK346" s="1456"/>
      <c r="CL346" s="1456"/>
      <c r="CM346" s="1456"/>
      <c r="CN346" s="1456"/>
      <c r="CO346" s="1456"/>
      <c r="CP346" s="1456"/>
      <c r="CQ346" s="1456"/>
      <c r="CR346" s="1456"/>
      <c r="CS346" s="1456"/>
      <c r="CT346" s="1456"/>
      <c r="CU346" s="1456"/>
      <c r="CV346" s="1456"/>
      <c r="CW346" s="1456"/>
      <c r="CX346" s="1456"/>
      <c r="CY346" s="1456"/>
      <c r="CZ346" s="1456"/>
    </row>
    <row r="347" s="369" customFormat="true" ht="15" customHeight="true" x14ac:dyDescent="0.2">
      <c r="B347" s="36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1748" t="s">
        <v>141</v>
      </c>
      <c r="BB347" s="163" t="s">
        <v>49</v>
      </c>
      <c r="BC347" s="1016" t="s">
        <v>35</v>
      </c>
      <c r="BD347" s="1036" t="s">
        <v>35</v>
      </c>
      <c r="BE347" s="1036" t="s">
        <v>35</v>
      </c>
      <c r="BF347" s="1036" t="s">
        <v>35</v>
      </c>
      <c r="BG347" s="1056" t="s">
        <v>35</v>
      </c>
      <c r="BH347" s="1075" t="s">
        <v>35</v>
      </c>
      <c r="BI347" s="1036" t="s">
        <v>35</v>
      </c>
      <c r="BJ347" s="1036" t="s">
        <v>35</v>
      </c>
      <c r="BK347" s="1036" t="s">
        <v>35</v>
      </c>
      <c r="BL347" s="1056" t="s">
        <v>35</v>
      </c>
      <c r="BM347" s="1075" t="s">
        <v>35</v>
      </c>
      <c r="BN347" s="1036" t="s">
        <v>35</v>
      </c>
      <c r="BO347" s="1036" t="s">
        <v>35</v>
      </c>
      <c r="BP347" s="1036" t="s">
        <v>35</v>
      </c>
      <c r="BQ347" s="1056" t="s">
        <v>35</v>
      </c>
      <c r="BR347" s="1075" t="s">
        <v>35</v>
      </c>
      <c r="BS347" s="1036" t="s">
        <v>35</v>
      </c>
      <c r="BT347" s="1036" t="s">
        <v>35</v>
      </c>
      <c r="BU347" s="1036" t="s">
        <v>35</v>
      </c>
      <c r="BV347" s="1036" t="s">
        <v>35</v>
      </c>
      <c r="BW347" s="1036" t="s">
        <v>35</v>
      </c>
      <c r="BX347" s="1410" t="s">
        <v>35</v>
      </c>
      <c r="BY347" s="1456"/>
      <c r="BZ347" s="1456"/>
      <c r="CA347" s="1456"/>
      <c r="CB347" s="1456"/>
      <c r="CC347" s="1456"/>
      <c r="CD347" s="1456"/>
      <c r="CE347" s="1456"/>
      <c r="CF347" s="1456"/>
      <c r="CG347" s="1456"/>
      <c r="CH347" s="1456"/>
      <c r="CI347" s="1456"/>
      <c r="CJ347" s="1456"/>
      <c r="CK347" s="1456"/>
      <c r="CL347" s="1456"/>
      <c r="CM347" s="1456"/>
      <c r="CN347" s="1456"/>
      <c r="CO347" s="1456"/>
      <c r="CP347" s="1456"/>
      <c r="CQ347" s="1456"/>
      <c r="CR347" s="1456"/>
      <c r="CS347" s="1456"/>
      <c r="CT347" s="1456"/>
      <c r="CU347" s="1456"/>
      <c r="CV347" s="1456"/>
      <c r="CW347" s="1456"/>
      <c r="CX347" s="1456"/>
      <c r="CY347" s="1456"/>
      <c r="CZ347" s="1456"/>
    </row>
    <row r="348" s="369" customFormat="true" ht="15" customHeight="true" x14ac:dyDescent="0.2">
      <c r="B348" s="36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1747"/>
      <c r="BB348" s="163" t="s">
        <v>48</v>
      </c>
      <c r="BC348" s="1016" t="s">
        <v>35</v>
      </c>
      <c r="BD348" s="1036" t="s">
        <v>35</v>
      </c>
      <c r="BE348" s="1036" t="s">
        <v>35</v>
      </c>
      <c r="BF348" s="1036" t="s">
        <v>35</v>
      </c>
      <c r="BG348" s="1056" t="s">
        <v>35</v>
      </c>
      <c r="BH348" s="1075" t="s">
        <v>35</v>
      </c>
      <c r="BI348" s="1036" t="s">
        <v>35</v>
      </c>
      <c r="BJ348" s="1036" t="s">
        <v>35</v>
      </c>
      <c r="BK348" s="1036" t="s">
        <v>35</v>
      </c>
      <c r="BL348" s="1056" t="s">
        <v>35</v>
      </c>
      <c r="BM348" s="1075" t="s">
        <v>35</v>
      </c>
      <c r="BN348" s="1036" t="s">
        <v>35</v>
      </c>
      <c r="BO348" s="1036" t="s">
        <v>35</v>
      </c>
      <c r="BP348" s="1036" t="s">
        <v>35</v>
      </c>
      <c r="BQ348" s="1056" t="s">
        <v>35</v>
      </c>
      <c r="BR348" s="1075" t="s">
        <v>35</v>
      </c>
      <c r="BS348" s="1036" t="s">
        <v>35</v>
      </c>
      <c r="BT348" s="1036" t="s">
        <v>35</v>
      </c>
      <c r="BU348" s="1036" t="s">
        <v>35</v>
      </c>
      <c r="BV348" s="1036" t="s">
        <v>35</v>
      </c>
      <c r="BW348" s="1036" t="s">
        <v>35</v>
      </c>
      <c r="BX348" s="1410" t="s">
        <v>35</v>
      </c>
      <c r="BY348" s="1456"/>
      <c r="BZ348" s="1456"/>
      <c r="CA348" s="1456"/>
      <c r="CB348" s="1456"/>
      <c r="CC348" s="1456"/>
      <c r="CD348" s="1456"/>
      <c r="CE348" s="1456"/>
      <c r="CF348" s="1456"/>
      <c r="CG348" s="1456"/>
      <c r="CH348" s="1456"/>
      <c r="CI348" s="1456"/>
      <c r="CJ348" s="1456"/>
      <c r="CK348" s="1456"/>
      <c r="CL348" s="1456"/>
      <c r="CM348" s="1456"/>
      <c r="CN348" s="1456"/>
      <c r="CO348" s="1456"/>
      <c r="CP348" s="1456"/>
      <c r="CQ348" s="1456"/>
      <c r="CR348" s="1456"/>
      <c r="CS348" s="1456"/>
      <c r="CT348" s="1456"/>
      <c r="CU348" s="1456"/>
      <c r="CV348" s="1456"/>
      <c r="CW348" s="1456"/>
      <c r="CX348" s="1456"/>
      <c r="CY348" s="1456"/>
      <c r="CZ348" s="1456"/>
    </row>
    <row r="349" s="369" customFormat="true" ht="15" customHeight="true" x14ac:dyDescent="0.2">
      <c r="B349" s="36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1748" t="s">
        <v>142</v>
      </c>
      <c r="BB349" s="163" t="s">
        <v>49</v>
      </c>
      <c r="BC349" s="1016" t="s">
        <v>35</v>
      </c>
      <c r="BD349" s="1036" t="s">
        <v>35</v>
      </c>
      <c r="BE349" s="1036" t="s">
        <v>35</v>
      </c>
      <c r="BF349" s="1036" t="s">
        <v>35</v>
      </c>
      <c r="BG349" s="1056" t="s">
        <v>35</v>
      </c>
      <c r="BH349" s="1075" t="s">
        <v>35</v>
      </c>
      <c r="BI349" s="1036" t="s">
        <v>35</v>
      </c>
      <c r="BJ349" s="1036" t="s">
        <v>35</v>
      </c>
      <c r="BK349" s="1036" t="s">
        <v>35</v>
      </c>
      <c r="BL349" s="1056" t="s">
        <v>35</v>
      </c>
      <c r="BM349" s="1075" t="s">
        <v>35</v>
      </c>
      <c r="BN349" s="1036" t="s">
        <v>35</v>
      </c>
      <c r="BO349" s="1036" t="s">
        <v>35</v>
      </c>
      <c r="BP349" s="1036" t="s">
        <v>35</v>
      </c>
      <c r="BQ349" s="1056" t="s">
        <v>35</v>
      </c>
      <c r="BR349" s="1075" t="s">
        <v>35</v>
      </c>
      <c r="BS349" s="1036" t="s">
        <v>35</v>
      </c>
      <c r="BT349" s="1036" t="s">
        <v>35</v>
      </c>
      <c r="BU349" s="1036" t="s">
        <v>35</v>
      </c>
      <c r="BV349" s="1036" t="s">
        <v>35</v>
      </c>
      <c r="BW349" s="1036" t="s">
        <v>35</v>
      </c>
      <c r="BX349" s="1410" t="s">
        <v>35</v>
      </c>
      <c r="BY349" s="1456"/>
      <c r="BZ349" s="1456"/>
      <c r="CA349" s="1456"/>
      <c r="CB349" s="1456"/>
      <c r="CC349" s="1456"/>
      <c r="CD349" s="1456"/>
      <c r="CE349" s="1456"/>
      <c r="CF349" s="1456"/>
      <c r="CG349" s="1456"/>
      <c r="CH349" s="1456"/>
      <c r="CI349" s="1456"/>
      <c r="CJ349" s="1456"/>
      <c r="CK349" s="1456"/>
      <c r="CL349" s="1456"/>
      <c r="CM349" s="1456"/>
      <c r="CN349" s="1456"/>
      <c r="CO349" s="1456"/>
      <c r="CP349" s="1456"/>
      <c r="CQ349" s="1456"/>
      <c r="CR349" s="1456"/>
      <c r="CS349" s="1456"/>
      <c r="CT349" s="1456"/>
      <c r="CU349" s="1456"/>
      <c r="CV349" s="1456"/>
      <c r="CW349" s="1456"/>
      <c r="CX349" s="1456"/>
      <c r="CY349" s="1456"/>
      <c r="CZ349" s="1456"/>
    </row>
    <row r="350" s="369" customFormat="true" ht="15" customHeight="true" x14ac:dyDescent="0.2">
      <c r="B350" s="36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1747"/>
      <c r="BB350" s="163" t="s">
        <v>48</v>
      </c>
      <c r="BC350" s="1016" t="s">
        <v>35</v>
      </c>
      <c r="BD350" s="1036" t="s">
        <v>35</v>
      </c>
      <c r="BE350" s="1036" t="s">
        <v>35</v>
      </c>
      <c r="BF350" s="1036" t="s">
        <v>35</v>
      </c>
      <c r="BG350" s="1056" t="s">
        <v>35</v>
      </c>
      <c r="BH350" s="1075" t="s">
        <v>35</v>
      </c>
      <c r="BI350" s="1036" t="s">
        <v>35</v>
      </c>
      <c r="BJ350" s="1036" t="s">
        <v>35</v>
      </c>
      <c r="BK350" s="1036" t="s">
        <v>35</v>
      </c>
      <c r="BL350" s="1056" t="s">
        <v>35</v>
      </c>
      <c r="BM350" s="1075" t="s">
        <v>35</v>
      </c>
      <c r="BN350" s="1036" t="s">
        <v>35</v>
      </c>
      <c r="BO350" s="1036" t="s">
        <v>35</v>
      </c>
      <c r="BP350" s="1036" t="s">
        <v>35</v>
      </c>
      <c r="BQ350" s="1056" t="s">
        <v>35</v>
      </c>
      <c r="BR350" s="1075" t="s">
        <v>35</v>
      </c>
      <c r="BS350" s="1036" t="s">
        <v>35</v>
      </c>
      <c r="BT350" s="1036" t="s">
        <v>35</v>
      </c>
      <c r="BU350" s="1036" t="s">
        <v>35</v>
      </c>
      <c r="BV350" s="1036" t="s">
        <v>35</v>
      </c>
      <c r="BW350" s="1036" t="s">
        <v>35</v>
      </c>
      <c r="BX350" s="1410" t="s">
        <v>35</v>
      </c>
      <c r="BY350" s="1456"/>
      <c r="BZ350" s="1456"/>
      <c r="CA350" s="1456"/>
      <c r="CB350" s="1456"/>
      <c r="CC350" s="1456"/>
      <c r="CD350" s="1456"/>
      <c r="CE350" s="1456"/>
      <c r="CF350" s="1456"/>
      <c r="CG350" s="1456"/>
      <c r="CH350" s="1456"/>
      <c r="CI350" s="1456"/>
      <c r="CJ350" s="1456"/>
      <c r="CK350" s="1456"/>
      <c r="CL350" s="1456"/>
      <c r="CM350" s="1456"/>
      <c r="CN350" s="1456"/>
      <c r="CO350" s="1456"/>
      <c r="CP350" s="1456"/>
      <c r="CQ350" s="1456"/>
      <c r="CR350" s="1456"/>
      <c r="CS350" s="1456"/>
      <c r="CT350" s="1456"/>
      <c r="CU350" s="1456"/>
      <c r="CV350" s="1456"/>
      <c r="CW350" s="1456"/>
      <c r="CX350" s="1456"/>
      <c r="CY350" s="1456"/>
      <c r="CZ350" s="1456"/>
    </row>
    <row r="351" s="369" customFormat="true" ht="15" customHeight="true" x14ac:dyDescent="0.2">
      <c r="B351" s="36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1748" t="s">
        <v>143</v>
      </c>
      <c r="BB351" s="163" t="s">
        <v>49</v>
      </c>
      <c r="BC351" s="1016" t="s">
        <v>35</v>
      </c>
      <c r="BD351" s="1036" t="s">
        <v>35</v>
      </c>
      <c r="BE351" s="1036" t="s">
        <v>35</v>
      </c>
      <c r="BF351" s="1036" t="s">
        <v>35</v>
      </c>
      <c r="BG351" s="1056" t="s">
        <v>35</v>
      </c>
      <c r="BH351" s="1075" t="s">
        <v>35</v>
      </c>
      <c r="BI351" s="1036" t="s">
        <v>35</v>
      </c>
      <c r="BJ351" s="1036" t="s">
        <v>35</v>
      </c>
      <c r="BK351" s="1036" t="s">
        <v>35</v>
      </c>
      <c r="BL351" s="1056" t="s">
        <v>35</v>
      </c>
      <c r="BM351" s="1075" t="s">
        <v>35</v>
      </c>
      <c r="BN351" s="1036" t="s">
        <v>35</v>
      </c>
      <c r="BO351" s="1036" t="s">
        <v>35</v>
      </c>
      <c r="BP351" s="1036" t="s">
        <v>35</v>
      </c>
      <c r="BQ351" s="1056" t="s">
        <v>35</v>
      </c>
      <c r="BR351" s="1075" t="s">
        <v>35</v>
      </c>
      <c r="BS351" s="1036" t="s">
        <v>35</v>
      </c>
      <c r="BT351" s="1036" t="s">
        <v>35</v>
      </c>
      <c r="BU351" s="1036" t="s">
        <v>35</v>
      </c>
      <c r="BV351" s="1036" t="s">
        <v>35</v>
      </c>
      <c r="BW351" s="1036" t="s">
        <v>35</v>
      </c>
      <c r="BX351" s="1410" t="s">
        <v>35</v>
      </c>
      <c r="BY351" s="1456"/>
      <c r="BZ351" s="1456"/>
      <c r="CA351" s="1456"/>
      <c r="CB351" s="1456"/>
      <c r="CC351" s="1456"/>
      <c r="CD351" s="1456"/>
      <c r="CE351" s="1456"/>
      <c r="CF351" s="1456"/>
      <c r="CG351" s="1456"/>
      <c r="CH351" s="1456"/>
      <c r="CI351" s="1456"/>
      <c r="CJ351" s="1456"/>
      <c r="CK351" s="1456"/>
      <c r="CL351" s="1456"/>
      <c r="CM351" s="1456"/>
      <c r="CN351" s="1456"/>
      <c r="CO351" s="1456"/>
      <c r="CP351" s="1456"/>
      <c r="CQ351" s="1456"/>
      <c r="CR351" s="1456"/>
      <c r="CS351" s="1456"/>
      <c r="CT351" s="1456"/>
      <c r="CU351" s="1456"/>
      <c r="CV351" s="1456"/>
      <c r="CW351" s="1456"/>
      <c r="CX351" s="1456"/>
      <c r="CY351" s="1456"/>
      <c r="CZ351" s="1456"/>
    </row>
    <row r="352" s="369" customFormat="true" ht="15" customHeight="true" x14ac:dyDescent="0.2">
      <c r="B352" s="36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1747"/>
      <c r="BB352" s="163" t="s">
        <v>48</v>
      </c>
      <c r="BC352" s="1016" t="s">
        <v>35</v>
      </c>
      <c r="BD352" s="1036" t="s">
        <v>35</v>
      </c>
      <c r="BE352" s="1036" t="s">
        <v>35</v>
      </c>
      <c r="BF352" s="1036" t="s">
        <v>35</v>
      </c>
      <c r="BG352" s="1056" t="s">
        <v>35</v>
      </c>
      <c r="BH352" s="1075" t="s">
        <v>35</v>
      </c>
      <c r="BI352" s="1036" t="s">
        <v>35</v>
      </c>
      <c r="BJ352" s="1036" t="s">
        <v>35</v>
      </c>
      <c r="BK352" s="1036" t="s">
        <v>35</v>
      </c>
      <c r="BL352" s="1056" t="s">
        <v>35</v>
      </c>
      <c r="BM352" s="1075" t="s">
        <v>35</v>
      </c>
      <c r="BN352" s="1036" t="s">
        <v>35</v>
      </c>
      <c r="BO352" s="1036" t="s">
        <v>35</v>
      </c>
      <c r="BP352" s="1036" t="s">
        <v>35</v>
      </c>
      <c r="BQ352" s="1056" t="s">
        <v>35</v>
      </c>
      <c r="BR352" s="1075" t="s">
        <v>35</v>
      </c>
      <c r="BS352" s="1036" t="s">
        <v>35</v>
      </c>
      <c r="BT352" s="1036" t="s">
        <v>35</v>
      </c>
      <c r="BU352" s="1036" t="s">
        <v>35</v>
      </c>
      <c r="BV352" s="1036" t="s">
        <v>35</v>
      </c>
      <c r="BW352" s="1036" t="s">
        <v>35</v>
      </c>
      <c r="BX352" s="1410" t="s">
        <v>35</v>
      </c>
      <c r="BY352" s="1456"/>
      <c r="BZ352" s="1456"/>
      <c r="CA352" s="1456"/>
      <c r="CB352" s="1456"/>
      <c r="CC352" s="1456"/>
      <c r="CD352" s="1456"/>
      <c r="CE352" s="1456"/>
      <c r="CF352" s="1456"/>
      <c r="CG352" s="1456"/>
      <c r="CH352" s="1456"/>
      <c r="CI352" s="1456"/>
      <c r="CJ352" s="1456"/>
      <c r="CK352" s="1456"/>
      <c r="CL352" s="1456"/>
      <c r="CM352" s="1456"/>
      <c r="CN352" s="1456"/>
      <c r="CO352" s="1456"/>
      <c r="CP352" s="1456"/>
      <c r="CQ352" s="1456"/>
      <c r="CR352" s="1456"/>
      <c r="CS352" s="1456"/>
      <c r="CT352" s="1456"/>
      <c r="CU352" s="1456"/>
      <c r="CV352" s="1456"/>
      <c r="CW352" s="1456"/>
      <c r="CX352" s="1456"/>
      <c r="CY352" s="1456"/>
      <c r="CZ352" s="1456"/>
    </row>
    <row r="353" s="369" customFormat="true" ht="15" customHeight="true" x14ac:dyDescent="0.2">
      <c r="B353" s="36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1748" t="s">
        <v>138</v>
      </c>
      <c r="BB353" s="163" t="s">
        <v>49</v>
      </c>
      <c r="BC353" s="1016" t="s">
        <v>35</v>
      </c>
      <c r="BD353" s="1036" t="s">
        <v>35</v>
      </c>
      <c r="BE353" s="1036" t="s">
        <v>35</v>
      </c>
      <c r="BF353" s="1036" t="s">
        <v>35</v>
      </c>
      <c r="BG353" s="1056" t="s">
        <v>35</v>
      </c>
      <c r="BH353" s="1075" t="s">
        <v>35</v>
      </c>
      <c r="BI353" s="1036" t="s">
        <v>35</v>
      </c>
      <c r="BJ353" s="1036" t="s">
        <v>35</v>
      </c>
      <c r="BK353" s="1036" t="s">
        <v>35</v>
      </c>
      <c r="BL353" s="1056" t="s">
        <v>35</v>
      </c>
      <c r="BM353" s="1075" t="s">
        <v>35</v>
      </c>
      <c r="BN353" s="1036" t="s">
        <v>35</v>
      </c>
      <c r="BO353" s="1036" t="s">
        <v>35</v>
      </c>
      <c r="BP353" s="1036" t="s">
        <v>35</v>
      </c>
      <c r="BQ353" s="1056" t="s">
        <v>35</v>
      </c>
      <c r="BR353" s="1075" t="s">
        <v>35</v>
      </c>
      <c r="BS353" s="1036" t="s">
        <v>35</v>
      </c>
      <c r="BT353" s="1036" t="s">
        <v>35</v>
      </c>
      <c r="BU353" s="1036" t="s">
        <v>35</v>
      </c>
      <c r="BV353" s="1036" t="s">
        <v>35</v>
      </c>
      <c r="BW353" s="1036" t="s">
        <v>35</v>
      </c>
      <c r="BX353" s="1410" t="s">
        <v>35</v>
      </c>
      <c r="BY353" s="1456"/>
      <c r="BZ353" s="1456"/>
      <c r="CA353" s="1456"/>
      <c r="CB353" s="1456"/>
      <c r="CC353" s="1456"/>
      <c r="CD353" s="1456"/>
      <c r="CE353" s="1456"/>
      <c r="CF353" s="1456"/>
      <c r="CG353" s="1456"/>
      <c r="CH353" s="1456"/>
      <c r="CI353" s="1456"/>
      <c r="CJ353" s="1456"/>
      <c r="CK353" s="1456"/>
      <c r="CL353" s="1456"/>
      <c r="CM353" s="1456"/>
      <c r="CN353" s="1456"/>
      <c r="CO353" s="1456"/>
      <c r="CP353" s="1456"/>
      <c r="CQ353" s="1456"/>
      <c r="CR353" s="1456"/>
      <c r="CS353" s="1456"/>
      <c r="CT353" s="1456"/>
      <c r="CU353" s="1456"/>
      <c r="CV353" s="1456"/>
      <c r="CW353" s="1456"/>
      <c r="CX353" s="1456"/>
      <c r="CY353" s="1456"/>
      <c r="CZ353" s="1456"/>
    </row>
    <row r="354" s="369" customFormat="true" ht="15" customHeight="true" x14ac:dyDescent="0.2">
      <c r="B354" s="36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1749"/>
      <c r="BB354" s="164" t="s">
        <v>48</v>
      </c>
      <c r="BC354" s="1017" t="s">
        <v>35</v>
      </c>
      <c r="BD354" s="1037" t="s">
        <v>35</v>
      </c>
      <c r="BE354" s="1037" t="s">
        <v>35</v>
      </c>
      <c r="BF354" s="1037" t="s">
        <v>35</v>
      </c>
      <c r="BG354" s="1057" t="s">
        <v>35</v>
      </c>
      <c r="BH354" s="1076" t="s">
        <v>35</v>
      </c>
      <c r="BI354" s="1037" t="s">
        <v>35</v>
      </c>
      <c r="BJ354" s="1037" t="s">
        <v>35</v>
      </c>
      <c r="BK354" s="1037" t="s">
        <v>35</v>
      </c>
      <c r="BL354" s="1057" t="s">
        <v>35</v>
      </c>
      <c r="BM354" s="1076" t="s">
        <v>35</v>
      </c>
      <c r="BN354" s="1037" t="s">
        <v>35</v>
      </c>
      <c r="BO354" s="1037" t="s">
        <v>35</v>
      </c>
      <c r="BP354" s="1037" t="s">
        <v>35</v>
      </c>
      <c r="BQ354" s="1057" t="s">
        <v>35</v>
      </c>
      <c r="BR354" s="1076" t="s">
        <v>35</v>
      </c>
      <c r="BS354" s="1037" t="s">
        <v>35</v>
      </c>
      <c r="BT354" s="1037" t="s">
        <v>35</v>
      </c>
      <c r="BU354" s="1037" t="s">
        <v>35</v>
      </c>
      <c r="BV354" s="1037" t="s">
        <v>35</v>
      </c>
      <c r="BW354" s="1037" t="s">
        <v>35</v>
      </c>
      <c r="BX354" s="1411" t="s">
        <v>35</v>
      </c>
      <c r="BY354" s="1457"/>
      <c r="BZ354" s="1457"/>
      <c r="CA354" s="1457"/>
      <c r="CB354" s="1457"/>
      <c r="CC354" s="1457"/>
      <c r="CD354" s="1457"/>
      <c r="CE354" s="1457"/>
      <c r="CF354" s="1457"/>
      <c r="CG354" s="1457"/>
      <c r="CH354" s="1457"/>
      <c r="CI354" s="1457"/>
      <c r="CJ354" s="1457"/>
      <c r="CK354" s="1457"/>
      <c r="CL354" s="1457"/>
      <c r="CM354" s="1457"/>
      <c r="CN354" s="1457"/>
      <c r="CO354" s="1457"/>
      <c r="CP354" s="1457"/>
      <c r="CQ354" s="1457"/>
      <c r="CR354" s="1457"/>
      <c r="CS354" s="1457"/>
      <c r="CT354" s="1457"/>
      <c r="CU354" s="1457"/>
      <c r="CV354" s="1457"/>
      <c r="CW354" s="1457"/>
      <c r="CX354" s="1457"/>
      <c r="CY354" s="1457"/>
      <c r="CZ354" s="1457"/>
    </row>
    <row r="355" s="369" customFormat="true" ht="15" customHeight="true" x14ac:dyDescent="0.2">
      <c r="B355" s="36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7"/>
      <c r="BV355" s="297"/>
      <c r="BW355" s="297"/>
      <c r="BX355" s="297"/>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369" customFormat="true" ht="15" customHeight="true" x14ac:dyDescent="0.2">
      <c r="B356" s="36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31"/>
      <c r="BW356" s="231"/>
      <c r="BX356" s="231"/>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31"/>
      <c r="BW357" s="231"/>
      <c r="BX357" s="231"/>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31"/>
      <c r="BW358" s="231"/>
      <c r="BX358" s="231"/>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31"/>
      <c r="BW359" s="231"/>
      <c r="BX359" s="231"/>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31"/>
      <c r="BW360" s="231"/>
      <c r="BX360" s="231"/>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31"/>
      <c r="BW361" s="231"/>
      <c r="BX361" s="231"/>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31"/>
      <c r="BW362" s="231"/>
      <c r="BX362" s="231"/>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31"/>
      <c r="BW363" s="231"/>
      <c r="BX363" s="231"/>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31"/>
      <c r="BW364" s="231"/>
      <c r="BX364" s="231"/>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31"/>
      <c r="BW365" s="231"/>
      <c r="BX365" s="231"/>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31"/>
      <c r="BW366" s="231"/>
      <c r="BX366" s="231"/>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31"/>
      <c r="BW367" s="231"/>
      <c r="BX367" s="231"/>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31"/>
      <c r="BW368" s="231"/>
      <c r="BX368" s="231"/>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31"/>
      <c r="BW369" s="231"/>
      <c r="BX369" s="231"/>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31"/>
      <c r="BW370" s="231"/>
      <c r="BX370" s="231"/>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31"/>
      <c r="BW371" s="231"/>
      <c r="BX371" s="231"/>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31"/>
      <c r="BW372" s="231"/>
      <c r="BX372" s="231"/>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31"/>
      <c r="BW373" s="231"/>
      <c r="BX373" s="231"/>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31"/>
      <c r="BW374" s="231"/>
      <c r="BX374" s="231"/>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2"/>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2"/>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2"/>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2"/>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2"/>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2"/>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2"/>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2"/>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2"/>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2"/>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2"/>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2"/>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2"/>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2"/>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2"/>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369" customFormat="true" ht="15" customHeight="true" x14ac:dyDescent="0.2">
      <c r="B390" s="36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2"/>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369" customFormat="true" ht="15" customHeight="true" x14ac:dyDescent="0.2">
      <c r="B391" s="36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2"/>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369" customFormat="true" ht="15" customHeight="true" x14ac:dyDescent="0.2">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2"/>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369" customFormat="true" ht="15" customHeight="true" x14ac:dyDescent="0.2">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2"/>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369" customFormat="true" ht="15" customHeight="true" x14ac:dyDescent="0.2">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2"/>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369" customFormat="true" ht="15" customHeight="true" x14ac:dyDescent="0.2">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2"/>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369" customFormat="true" ht="15" customHeight="true" x14ac:dyDescent="0.2">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2"/>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369" customFormat="true" ht="15" customHeight="true" x14ac:dyDescent="0.2">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2"/>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369" customFormat="true" ht="15" customHeight="true" x14ac:dyDescent="0.2">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2"/>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88" customFormat="true" ht="15" customHeight="true" x14ac:dyDescent="0.25">
      <c r="A399" s="136"/>
      <c r="B399" s="136"/>
      <c r="C399" s="1640" t="s">
        <v>129</v>
      </c>
      <c r="D399" s="1641"/>
      <c r="E399" s="1641"/>
      <c r="F399" s="1641"/>
      <c r="G399" s="136"/>
      <c r="H399" s="1655" t="s">
        <v>130</v>
      </c>
      <c r="I399" s="1656"/>
      <c r="J399" s="1656"/>
      <c r="K399" s="1656"/>
      <c r="M399" s="1655" t="s">
        <v>131</v>
      </c>
      <c r="N399" s="1656"/>
      <c r="O399" s="1656"/>
      <c r="P399" s="1656"/>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24" customHeight="true" x14ac:dyDescent="0.2">
      <c r="C400" s="1657" t="s">
        <v>185</v>
      </c>
      <c r="D400" s="1617"/>
      <c r="E400" s="1617"/>
      <c r="H400" s="1658" t="s">
        <v>185</v>
      </c>
      <c r="I400" s="1617"/>
      <c r="J400" s="1617"/>
      <c r="M400" s="1659" t="s">
        <v>185</v>
      </c>
      <c r="N400" s="1617"/>
      <c r="O400" s="1617"/>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88"/>
      <c r="BB400" s="136"/>
      <c r="BC400" s="388"/>
      <c r="BD400" s="388"/>
      <c r="BE400" s="388"/>
      <c r="BF400" s="388"/>
      <c r="BG400" s="388"/>
      <c r="BH400" s="388"/>
      <c r="BI400" s="388"/>
      <c r="BJ400" s="388"/>
      <c r="BK400" s="388"/>
      <c r="BL400" s="388"/>
      <c r="BM400" s="388"/>
      <c r="BN400" s="388"/>
      <c r="BO400" s="388"/>
      <c r="BP400" s="388"/>
      <c r="BQ400" s="388"/>
      <c r="BR400" s="388"/>
      <c r="BS400" s="388"/>
      <c r="BT400" s="388"/>
      <c r="BU400" s="388"/>
      <c r="BV400" s="388"/>
      <c r="BW400" s="388"/>
      <c r="BX400" s="388"/>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1616"/>
      <c r="D401" s="1617"/>
      <c r="E401" s="389" t="s">
        <v>186</v>
      </c>
      <c r="H401" s="1616"/>
      <c r="I401" s="1617"/>
      <c r="J401" s="390" t="s">
        <v>186</v>
      </c>
      <c r="M401" s="1616"/>
      <c r="N401" s="1617"/>
      <c r="O401" s="391" t="s">
        <v>186</v>
      </c>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88"/>
      <c r="BB401" s="136"/>
      <c r="BC401" s="388"/>
      <c r="BD401" s="388"/>
      <c r="BE401" s="388"/>
      <c r="BF401" s="388"/>
      <c r="BG401" s="388"/>
      <c r="BH401" s="388"/>
      <c r="BI401" s="388"/>
      <c r="BJ401" s="388"/>
      <c r="BK401" s="388"/>
      <c r="BL401" s="388"/>
      <c r="BM401" s="388"/>
      <c r="BN401" s="388"/>
      <c r="BO401" s="388"/>
      <c r="BP401" s="388"/>
      <c r="BQ401" s="388"/>
      <c r="BR401" s="388"/>
      <c r="BS401" s="388"/>
      <c r="BT401" s="388"/>
      <c r="BU401" s="388"/>
      <c r="BV401" s="388"/>
      <c r="BW401" s="388"/>
      <c r="BX401" s="388"/>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1654" t="s">
        <v>135</v>
      </c>
      <c r="C402" s="1617"/>
      <c r="D402" s="1617"/>
      <c r="E402" s="392" t="s">
        <v>187</v>
      </c>
      <c r="H402" s="1617"/>
      <c r="I402" s="1617"/>
      <c r="J402" s="393" t="s">
        <v>187</v>
      </c>
      <c r="M402" s="1617"/>
      <c r="N402" s="1617"/>
      <c r="O402" s="394" t="s">
        <v>187</v>
      </c>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88"/>
      <c r="BB402" s="136"/>
      <c r="BC402" s="388"/>
      <c r="BD402" s="388"/>
      <c r="BE402" s="388"/>
      <c r="BF402" s="388"/>
      <c r="BG402" s="388"/>
      <c r="BH402" s="388"/>
      <c r="BI402" s="388"/>
      <c r="BJ402" s="388"/>
      <c r="BK402" s="388"/>
      <c r="BL402" s="388"/>
      <c r="BM402" s="388"/>
      <c r="BN402" s="388"/>
      <c r="BO402" s="388"/>
      <c r="BP402" s="388"/>
      <c r="BQ402" s="388"/>
      <c r="BR402" s="388"/>
      <c r="BS402" s="388"/>
      <c r="BT402" s="388"/>
      <c r="BU402" s="388"/>
      <c r="BV402" s="388"/>
      <c r="BW402" s="388"/>
      <c r="BX402" s="388"/>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1617"/>
      <c r="C403" s="1602" t="s">
        <v>188</v>
      </c>
      <c r="D403" s="1584"/>
      <c r="E403" s="433">
        <v>0.81190978309052475</v>
      </c>
      <c r="F403" s="416"/>
      <c r="G403" s="416"/>
      <c r="H403" s="1601" t="s">
        <v>188</v>
      </c>
      <c r="I403" s="1584"/>
      <c r="J403" s="434">
        <v>0.82602464104209827</v>
      </c>
      <c r="K403" s="416"/>
      <c r="L403" s="416"/>
      <c r="M403" s="1603" t="s">
        <v>189</v>
      </c>
      <c r="N403" s="1584"/>
      <c r="O403" s="435">
        <v>-0.66693063539277597</v>
      </c>
      <c r="P403" s="416"/>
      <c r="Q403" s="416"/>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5"/>
      <c r="BV403" s="205"/>
      <c r="BW403" s="205"/>
      <c r="BX403" s="205"/>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1617"/>
      <c r="C404" s="1593" t="s">
        <v>190</v>
      </c>
      <c r="D404" s="1584"/>
      <c r="E404" s="436">
        <v>-0.80837492392215671</v>
      </c>
      <c r="F404" s="416"/>
      <c r="G404" s="416"/>
      <c r="H404" s="1596" t="s">
        <v>190</v>
      </c>
      <c r="I404" s="1584"/>
      <c r="J404" s="437">
        <v>-0.81760670807374536</v>
      </c>
      <c r="K404" s="416"/>
      <c r="L404" s="416"/>
      <c r="M404" s="1600" t="s">
        <v>188</v>
      </c>
      <c r="N404" s="1584"/>
      <c r="O404" s="438">
        <v>0.66469101578353418</v>
      </c>
      <c r="P404" s="416"/>
      <c r="Q404" s="416"/>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5"/>
      <c r="BV404" s="205"/>
      <c r="BW404" s="205"/>
      <c r="BX404" s="205"/>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1617"/>
      <c r="C405" s="1593" t="s">
        <v>189</v>
      </c>
      <c r="D405" s="1584"/>
      <c r="E405" s="436">
        <v>-0.68659737692574696</v>
      </c>
      <c r="F405" s="416"/>
      <c r="G405" s="416"/>
      <c r="H405" s="1596" t="s">
        <v>189</v>
      </c>
      <c r="I405" s="1584"/>
      <c r="J405" s="437">
        <v>-0.64807605385138145</v>
      </c>
      <c r="K405" s="416"/>
      <c r="L405" s="416"/>
      <c r="M405" s="1600" t="s">
        <v>190</v>
      </c>
      <c r="N405" s="1584"/>
      <c r="O405" s="438">
        <v>-0.65734323700489949</v>
      </c>
      <c r="P405" s="416"/>
      <c r="Q405" s="416"/>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5"/>
      <c r="BV405" s="205"/>
      <c r="BW405" s="205"/>
      <c r="BX405" s="205"/>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1617"/>
      <c r="C406" s="1593" t="s">
        <v>191</v>
      </c>
      <c r="D406" s="1584"/>
      <c r="E406" s="436">
        <v>-0.67810284717192792</v>
      </c>
      <c r="F406" s="416"/>
      <c r="G406" s="416"/>
      <c r="H406" s="1596" t="s">
        <v>192</v>
      </c>
      <c r="I406" s="1584"/>
      <c r="J406" s="437">
        <v>0.63758094678616695</v>
      </c>
      <c r="K406" s="416"/>
      <c r="L406" s="416"/>
      <c r="M406" s="1600" t="s">
        <v>193</v>
      </c>
      <c r="N406" s="1584"/>
      <c r="O406" s="438">
        <v>0.63967856523422084</v>
      </c>
      <c r="P406" s="416"/>
      <c r="Q406" s="416"/>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5"/>
      <c r="BV406" s="205"/>
      <c r="BW406" s="205"/>
      <c r="BX406" s="205"/>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1617"/>
      <c r="C407" s="1593" t="s">
        <v>194</v>
      </c>
      <c r="D407" s="1584"/>
      <c r="E407" s="436">
        <v>-0.65293596353778149</v>
      </c>
      <c r="F407" s="416"/>
      <c r="G407" s="416"/>
      <c r="H407" s="1596" t="s">
        <v>191</v>
      </c>
      <c r="I407" s="1584"/>
      <c r="J407" s="437">
        <v>-0.62696029994551783</v>
      </c>
      <c r="K407" s="416"/>
      <c r="L407" s="416"/>
      <c r="M407" s="1600" t="s">
        <v>194</v>
      </c>
      <c r="N407" s="1584"/>
      <c r="O407" s="438">
        <v>-0.56479939465963946</v>
      </c>
      <c r="P407" s="416"/>
      <c r="Q407" s="416"/>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5"/>
      <c r="BV407" s="205"/>
      <c r="BW407" s="205"/>
      <c r="BX407" s="205"/>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1617"/>
      <c r="C408" s="1593" t="s">
        <v>193</v>
      </c>
      <c r="D408" s="1584"/>
      <c r="E408" s="436">
        <v>0.59819434651906089</v>
      </c>
      <c r="F408" s="416"/>
      <c r="G408" s="416"/>
      <c r="H408" s="1596" t="s">
        <v>194</v>
      </c>
      <c r="I408" s="1584"/>
      <c r="J408" s="437">
        <v>-0.59335967443302717</v>
      </c>
      <c r="K408" s="416"/>
      <c r="L408" s="416"/>
      <c r="M408" s="1600" t="s">
        <v>195</v>
      </c>
      <c r="N408" s="1584"/>
      <c r="O408" s="438">
        <v>0.52531518402922006</v>
      </c>
      <c r="P408" s="416"/>
      <c r="Q408" s="416"/>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5"/>
      <c r="BV408" s="205"/>
      <c r="BW408" s="205"/>
      <c r="BX408" s="205"/>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1617"/>
      <c r="C409" s="1593" t="s">
        <v>192</v>
      </c>
      <c r="D409" s="1584"/>
      <c r="E409" s="436">
        <v>0.59391784577304496</v>
      </c>
      <c r="F409" s="416"/>
      <c r="G409" s="416"/>
      <c r="H409" s="1596" t="s">
        <v>196</v>
      </c>
      <c r="I409" s="1584"/>
      <c r="J409" s="437">
        <v>0.3966820813245221</v>
      </c>
      <c r="K409" s="416"/>
      <c r="L409" s="416"/>
      <c r="M409" s="1600" t="s">
        <v>192</v>
      </c>
      <c r="N409" s="1584"/>
      <c r="O409" s="438">
        <v>0.50978592118960786</v>
      </c>
      <c r="P409" s="416"/>
      <c r="Q409" s="416"/>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5"/>
      <c r="BV409" s="205"/>
      <c r="BW409" s="205"/>
      <c r="BX409" s="205"/>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1617"/>
      <c r="C410" s="1593" t="s">
        <v>195</v>
      </c>
      <c r="D410" s="1584"/>
      <c r="E410" s="436">
        <v>0.5297832797958566</v>
      </c>
      <c r="F410" s="416"/>
      <c r="G410" s="416"/>
      <c r="H410" s="1596" t="s">
        <v>195</v>
      </c>
      <c r="I410" s="1584"/>
      <c r="J410" s="437">
        <v>0.3299894941733908</v>
      </c>
      <c r="K410" s="416"/>
      <c r="L410" s="416"/>
      <c r="M410" s="1600" t="s">
        <v>197</v>
      </c>
      <c r="N410" s="1584"/>
      <c r="O410" s="438">
        <v>0.45505579749019986</v>
      </c>
      <c r="P410" s="416"/>
      <c r="Q410" s="416"/>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5"/>
      <c r="BV410" s="205"/>
      <c r="BW410" s="205"/>
      <c r="BX410" s="205"/>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1617"/>
      <c r="C411" s="1593" t="s">
        <v>197</v>
      </c>
      <c r="D411" s="1584"/>
      <c r="E411" s="436">
        <v>0.46698482654998869</v>
      </c>
      <c r="F411" s="416"/>
      <c r="G411" s="416"/>
      <c r="H411" s="1596" t="s">
        <v>193</v>
      </c>
      <c r="I411" s="1584"/>
      <c r="J411" s="437">
        <v>0.3067648166170942</v>
      </c>
      <c r="K411" s="416"/>
      <c r="L411" s="416"/>
      <c r="M411" s="1600" t="s">
        <v>191</v>
      </c>
      <c r="N411" s="1584"/>
      <c r="O411" s="438">
        <v>-0.4357462784866668</v>
      </c>
      <c r="P411" s="416"/>
      <c r="Q411" s="416"/>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5"/>
      <c r="BV411" s="205"/>
      <c r="BW411" s="205"/>
      <c r="BX411" s="205"/>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1617"/>
      <c r="C412" s="1593" t="s">
        <v>198</v>
      </c>
      <c r="D412" s="1584"/>
      <c r="E412" s="436">
        <v>0.45799721192463427</v>
      </c>
      <c r="F412" s="416"/>
      <c r="G412" s="416"/>
      <c r="H412" s="1596" t="s">
        <v>197</v>
      </c>
      <c r="I412" s="1584"/>
      <c r="J412" s="437">
        <v>0.29966535064278249</v>
      </c>
      <c r="K412" s="416"/>
      <c r="L412" s="416"/>
      <c r="M412" s="1600" t="s">
        <v>199</v>
      </c>
      <c r="N412" s="1584"/>
      <c r="O412" s="438">
        <v>0.42488693058802823</v>
      </c>
      <c r="P412" s="416"/>
      <c r="Q412" s="416"/>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5"/>
      <c r="BV412" s="205"/>
      <c r="BW412" s="205"/>
      <c r="BX412" s="205"/>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1617"/>
      <c r="C413" s="1593" t="s">
        <v>196</v>
      </c>
      <c r="D413" s="1584"/>
      <c r="E413" s="436">
        <v>0.4083553385889247</v>
      </c>
      <c r="F413" s="416"/>
      <c r="G413" s="416"/>
      <c r="H413" s="1596" t="s">
        <v>198</v>
      </c>
      <c r="I413" s="1584"/>
      <c r="J413" s="437">
        <v>0.25591359829590932</v>
      </c>
      <c r="K413" s="416"/>
      <c r="L413" s="416"/>
      <c r="M413" s="1600" t="s">
        <v>198</v>
      </c>
      <c r="N413" s="1584"/>
      <c r="O413" s="438">
        <v>0.40631352501261669</v>
      </c>
      <c r="P413" s="416"/>
      <c r="Q413" s="416"/>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5"/>
      <c r="BV413" s="205"/>
      <c r="BW413" s="205"/>
      <c r="BX413" s="205"/>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1617"/>
      <c r="C414" s="1593" t="s">
        <v>200</v>
      </c>
      <c r="D414" s="1584"/>
      <c r="E414" s="436">
        <v>-0.36577848459836931</v>
      </c>
      <c r="F414" s="416"/>
      <c r="G414" s="416"/>
      <c r="H414" s="1596" t="s">
        <v>201</v>
      </c>
      <c r="I414" s="1584"/>
      <c r="J414" s="437">
        <v>-0.24992421360273989</v>
      </c>
      <c r="K414" s="416"/>
      <c r="L414" s="416"/>
      <c r="M414" s="1600" t="s">
        <v>200</v>
      </c>
      <c r="N414" s="1584"/>
      <c r="O414" s="438">
        <v>-0.3753126414517523</v>
      </c>
      <c r="P414" s="416"/>
      <c r="Q414" s="416"/>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5"/>
      <c r="BV414" s="205"/>
      <c r="BW414" s="205"/>
      <c r="BX414" s="205"/>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1617"/>
      <c r="C415" s="1593" t="s">
        <v>202</v>
      </c>
      <c r="D415" s="1584"/>
      <c r="E415" s="436">
        <v>0.32750470028995665</v>
      </c>
      <c r="F415" s="416"/>
      <c r="G415" s="416"/>
      <c r="H415" s="1596" t="s">
        <v>202</v>
      </c>
      <c r="I415" s="1584"/>
      <c r="J415" s="437">
        <v>0.24633498135738571</v>
      </c>
      <c r="K415" s="416"/>
      <c r="L415" s="416"/>
      <c r="M415" s="1600" t="s">
        <v>203</v>
      </c>
      <c r="N415" s="1584"/>
      <c r="O415" s="438">
        <v>0.36514571017563685</v>
      </c>
      <c r="P415" s="416"/>
      <c r="Q415" s="416"/>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5"/>
      <c r="BV415" s="205"/>
      <c r="BW415" s="205"/>
      <c r="BX415" s="205"/>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1617"/>
      <c r="C416" s="1593" t="s">
        <v>204</v>
      </c>
      <c r="D416" s="1584"/>
      <c r="E416" s="436">
        <v>-0.30229724076529157</v>
      </c>
      <c r="F416" s="416"/>
      <c r="G416" s="416"/>
      <c r="H416" s="1596" t="s">
        <v>200</v>
      </c>
      <c r="I416" s="1584"/>
      <c r="J416" s="437">
        <v>-0.23917795361180205</v>
      </c>
      <c r="K416" s="416"/>
      <c r="L416" s="416"/>
      <c r="M416" s="1600" t="s">
        <v>202</v>
      </c>
      <c r="N416" s="1584"/>
      <c r="O416" s="438">
        <v>0.30942052782477031</v>
      </c>
      <c r="P416" s="416"/>
      <c r="Q416" s="416"/>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5"/>
      <c r="BV416" s="205"/>
      <c r="BW416" s="205"/>
      <c r="BX416" s="205"/>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1617"/>
      <c r="C417" s="1593" t="s">
        <v>205</v>
      </c>
      <c r="D417" s="1584"/>
      <c r="E417" s="436">
        <v>-0.29183663564125678</v>
      </c>
      <c r="F417" s="416"/>
      <c r="G417" s="416"/>
      <c r="H417" s="1596" t="s">
        <v>206</v>
      </c>
      <c r="I417" s="1584"/>
      <c r="J417" s="437">
        <v>-0.20320409661986769</v>
      </c>
      <c r="K417" s="416"/>
      <c r="L417" s="416"/>
      <c r="M417" s="1600" t="s">
        <v>201</v>
      </c>
      <c r="N417" s="1584"/>
      <c r="O417" s="438">
        <v>0.28116310414019141</v>
      </c>
      <c r="P417" s="416"/>
      <c r="Q417" s="416"/>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5"/>
      <c r="BV417" s="205"/>
      <c r="BW417" s="205"/>
      <c r="BX417" s="205"/>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1617"/>
      <c r="C418" s="1593" t="s">
        <v>207</v>
      </c>
      <c r="D418" s="1584"/>
      <c r="E418" s="436">
        <v>-0.27643422280582208</v>
      </c>
      <c r="F418" s="416"/>
      <c r="G418" s="416"/>
      <c r="H418" s="1596" t="s">
        <v>205</v>
      </c>
      <c r="I418" s="1584"/>
      <c r="J418" s="437">
        <v>-0.19640078199572747</v>
      </c>
      <c r="K418" s="416"/>
      <c r="L418" s="416"/>
      <c r="M418" s="1600" t="s">
        <v>207</v>
      </c>
      <c r="N418" s="1584"/>
      <c r="O418" s="438">
        <v>-0.27391373776884509</v>
      </c>
      <c r="P418" s="416"/>
      <c r="Q418" s="416"/>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5"/>
      <c r="BV418" s="205"/>
      <c r="BW418" s="205"/>
      <c r="BX418" s="205"/>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1617"/>
      <c r="C419" s="1593" t="s">
        <v>199</v>
      </c>
      <c r="D419" s="1584"/>
      <c r="E419" s="436">
        <v>0.26108507657341945</v>
      </c>
      <c r="F419" s="416"/>
      <c r="G419" s="416"/>
      <c r="H419" s="1596" t="s">
        <v>208</v>
      </c>
      <c r="I419" s="1584"/>
      <c r="J419" s="437">
        <v>0.19059294330446225</v>
      </c>
      <c r="K419" s="416"/>
      <c r="L419" s="416"/>
      <c r="M419" s="1600" t="s">
        <v>209</v>
      </c>
      <c r="N419" s="1584"/>
      <c r="O419" s="438">
        <v>0.25804401350751799</v>
      </c>
      <c r="P419" s="416"/>
      <c r="Q419" s="416"/>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5"/>
      <c r="BV419" s="205"/>
      <c r="BW419" s="205"/>
      <c r="BX419" s="205"/>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1617"/>
      <c r="C420" s="1593" t="s">
        <v>209</v>
      </c>
      <c r="D420" s="1584"/>
      <c r="E420" s="436">
        <v>0.25654761713041857</v>
      </c>
      <c r="F420" s="416"/>
      <c r="G420" s="416"/>
      <c r="H420" s="1596" t="s">
        <v>199</v>
      </c>
      <c r="I420" s="1584"/>
      <c r="J420" s="437">
        <v>0.17131457954682619</v>
      </c>
      <c r="K420" s="416"/>
      <c r="L420" s="416"/>
      <c r="M420" s="1600" t="s">
        <v>206</v>
      </c>
      <c r="N420" s="1584"/>
      <c r="O420" s="438">
        <v>-0.24638578738435271</v>
      </c>
      <c r="P420" s="416"/>
      <c r="Q420" s="416"/>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5"/>
      <c r="BV420" s="205"/>
      <c r="BW420" s="205"/>
      <c r="BX420" s="205"/>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1617"/>
      <c r="C421" s="1593" t="s">
        <v>203</v>
      </c>
      <c r="D421" s="1584"/>
      <c r="E421" s="436">
        <v>0.24539039216368685</v>
      </c>
      <c r="F421" s="416"/>
      <c r="G421" s="416"/>
      <c r="H421" s="1596" t="s">
        <v>209</v>
      </c>
      <c r="I421" s="1584"/>
      <c r="J421" s="437">
        <v>0.16306841126690261</v>
      </c>
      <c r="K421" s="416"/>
      <c r="L421" s="416"/>
      <c r="M421" s="1600" t="s">
        <v>196</v>
      </c>
      <c r="N421" s="1584"/>
      <c r="O421" s="438">
        <v>0.2450128765433518</v>
      </c>
      <c r="P421" s="416"/>
      <c r="Q421" s="416"/>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5"/>
      <c r="BV421" s="205"/>
      <c r="BW421" s="205"/>
      <c r="BX421" s="205"/>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1617"/>
      <c r="C422" s="1593" t="s">
        <v>206</v>
      </c>
      <c r="D422" s="1584"/>
      <c r="E422" s="436">
        <v>-0.23543081081318556</v>
      </c>
      <c r="F422" s="416"/>
      <c r="G422" s="416"/>
      <c r="H422" s="1596" t="s">
        <v>210</v>
      </c>
      <c r="I422" s="1584"/>
      <c r="J422" s="437">
        <v>0.16086762337823454</v>
      </c>
      <c r="K422" s="416"/>
      <c r="L422" s="416"/>
      <c r="M422" s="1600" t="s">
        <v>204</v>
      </c>
      <c r="N422" s="1584"/>
      <c r="O422" s="438">
        <v>-0.22492706067278984</v>
      </c>
      <c r="P422" s="416"/>
      <c r="Q422" s="416"/>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5"/>
      <c r="BV422" s="205"/>
      <c r="BW422" s="205"/>
      <c r="BX422" s="205"/>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1617"/>
      <c r="C423" s="1593" t="s">
        <v>211</v>
      </c>
      <c r="D423" s="1584"/>
      <c r="E423" s="436">
        <v>0.21386793131302068</v>
      </c>
      <c r="F423" s="416"/>
      <c r="G423" s="416"/>
      <c r="H423" s="1596" t="s">
        <v>203</v>
      </c>
      <c r="I423" s="1584"/>
      <c r="J423" s="437">
        <v>0.15465368822634126</v>
      </c>
      <c r="K423" s="416"/>
      <c r="L423" s="416"/>
      <c r="M423" s="1600" t="s">
        <v>211</v>
      </c>
      <c r="N423" s="1584"/>
      <c r="O423" s="438">
        <v>0.2152594282799207</v>
      </c>
      <c r="P423" s="416"/>
      <c r="Q423" s="416"/>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5"/>
      <c r="BV423" s="205"/>
      <c r="BW423" s="205"/>
      <c r="BX423" s="205"/>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1617"/>
      <c r="C424" s="1593" t="s">
        <v>210</v>
      </c>
      <c r="D424" s="1584"/>
      <c r="E424" s="436">
        <v>0.21317842388273878</v>
      </c>
      <c r="F424" s="416"/>
      <c r="G424" s="416"/>
      <c r="H424" s="1596" t="s">
        <v>211</v>
      </c>
      <c r="I424" s="1584"/>
      <c r="J424" s="437">
        <v>0.14501374829723535</v>
      </c>
      <c r="K424" s="416"/>
      <c r="L424" s="416"/>
      <c r="M424" s="1600" t="s">
        <v>208</v>
      </c>
      <c r="N424" s="1584"/>
      <c r="O424" s="438">
        <v>-0.20258106247879984</v>
      </c>
      <c r="P424" s="416"/>
      <c r="Q424" s="416"/>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5"/>
      <c r="BV424" s="205"/>
      <c r="BW424" s="205"/>
      <c r="BX424" s="205"/>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1617"/>
      <c r="C425" s="1593" t="s">
        <v>212</v>
      </c>
      <c r="D425" s="1584"/>
      <c r="E425" s="436">
        <v>0.15964256509756405</v>
      </c>
      <c r="F425" s="416"/>
      <c r="G425" s="416"/>
      <c r="H425" s="1596" t="s">
        <v>213</v>
      </c>
      <c r="I425" s="1584"/>
      <c r="J425" s="437">
        <v>0.13695368436489919</v>
      </c>
      <c r="K425" s="416"/>
      <c r="L425" s="416"/>
      <c r="M425" s="1600" t="s">
        <v>214</v>
      </c>
      <c r="N425" s="1584"/>
      <c r="O425" s="438">
        <v>0.15905537163524408</v>
      </c>
      <c r="P425" s="416"/>
      <c r="Q425" s="416"/>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5"/>
      <c r="BV425" s="205"/>
      <c r="BW425" s="205"/>
      <c r="BX425" s="205"/>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1617"/>
      <c r="C426" s="1593" t="s">
        <v>215</v>
      </c>
      <c r="D426" s="1584"/>
      <c r="E426" s="436">
        <v>-0.15964256509756225</v>
      </c>
      <c r="F426" s="416"/>
      <c r="G426" s="416"/>
      <c r="H426" s="1596" t="s">
        <v>207</v>
      </c>
      <c r="I426" s="1584"/>
      <c r="J426" s="437">
        <v>-0.12587627137098464</v>
      </c>
      <c r="K426" s="416"/>
      <c r="L426" s="416"/>
      <c r="M426" s="1600" t="s">
        <v>210</v>
      </c>
      <c r="N426" s="1584"/>
      <c r="O426" s="438">
        <v>0.13571086046780201</v>
      </c>
      <c r="P426" s="416"/>
      <c r="Q426" s="416"/>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5"/>
      <c r="BV426" s="205"/>
      <c r="BW426" s="205"/>
      <c r="BX426" s="205"/>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1617"/>
      <c r="C427" s="1593" t="s">
        <v>208</v>
      </c>
      <c r="D427" s="1584"/>
      <c r="E427" s="436">
        <v>0.15405761527679077</v>
      </c>
      <c r="F427" s="416"/>
      <c r="G427" s="416"/>
      <c r="H427" s="1596" t="s">
        <v>216</v>
      </c>
      <c r="I427" s="1584"/>
      <c r="J427" s="437">
        <v>-0.11805074784281325</v>
      </c>
      <c r="K427" s="416"/>
      <c r="L427" s="416"/>
      <c r="M427" s="1600" t="s">
        <v>215</v>
      </c>
      <c r="N427" s="1584"/>
      <c r="O427" s="438">
        <v>-0.11491069440724618</v>
      </c>
      <c r="P427" s="416"/>
      <c r="Q427" s="416"/>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5"/>
      <c r="BV427" s="205"/>
      <c r="BW427" s="205"/>
      <c r="BX427" s="205"/>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1617"/>
      <c r="C428" s="1593" t="s">
        <v>214</v>
      </c>
      <c r="D428" s="1584"/>
      <c r="E428" s="436">
        <v>0.14017470166048646</v>
      </c>
      <c r="F428" s="416"/>
      <c r="G428" s="416"/>
      <c r="H428" s="1596" t="s">
        <v>214</v>
      </c>
      <c r="I428" s="1584"/>
      <c r="J428" s="437">
        <v>0.10616248383479818</v>
      </c>
      <c r="K428" s="416"/>
      <c r="L428" s="416"/>
      <c r="M428" s="1600" t="s">
        <v>212</v>
      </c>
      <c r="N428" s="1584"/>
      <c r="O428" s="438">
        <v>0.11491069440724526</v>
      </c>
      <c r="P428" s="416"/>
      <c r="Q428" s="416"/>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5"/>
      <c r="BV428" s="205"/>
      <c r="BW428" s="205"/>
      <c r="BX428" s="205"/>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1617"/>
      <c r="C429" s="1593" t="s">
        <v>217</v>
      </c>
      <c r="D429" s="1584"/>
      <c r="E429" s="436">
        <v>-0.13372312758641991</v>
      </c>
      <c r="F429" s="416"/>
      <c r="G429" s="416"/>
      <c r="H429" s="1596" t="s">
        <v>218</v>
      </c>
      <c r="I429" s="1584"/>
      <c r="J429" s="437">
        <v>9.3237177128217899E-2</v>
      </c>
      <c r="K429" s="416"/>
      <c r="L429" s="416"/>
      <c r="M429" s="1600" t="s">
        <v>218</v>
      </c>
      <c r="N429" s="1584"/>
      <c r="O429" s="438">
        <v>9.8404723627243923E-2</v>
      </c>
      <c r="P429" s="416"/>
      <c r="Q429" s="416"/>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5"/>
      <c r="BV429" s="205"/>
      <c r="BW429" s="205"/>
      <c r="BX429" s="205"/>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1617"/>
      <c r="C430" s="1593" t="s">
        <v>213</v>
      </c>
      <c r="D430" s="1584"/>
      <c r="E430" s="436">
        <v>0.1300170722395762</v>
      </c>
      <c r="F430" s="416"/>
      <c r="G430" s="416"/>
      <c r="H430" s="1596" t="s">
        <v>204</v>
      </c>
      <c r="I430" s="1584"/>
      <c r="J430" s="437">
        <v>-8.9818123859694121E-2</v>
      </c>
      <c r="K430" s="416"/>
      <c r="L430" s="416"/>
      <c r="M430" s="1600" t="s">
        <v>217</v>
      </c>
      <c r="N430" s="1584"/>
      <c r="O430" s="438">
        <v>9.0913597479465202E-2</v>
      </c>
      <c r="P430" s="416"/>
      <c r="Q430" s="416"/>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5"/>
      <c r="BV430" s="205"/>
      <c r="BW430" s="205"/>
      <c r="BX430" s="205"/>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1617"/>
      <c r="C431" s="1593" t="s">
        <v>218</v>
      </c>
      <c r="D431" s="1584"/>
      <c r="E431" s="436">
        <v>0.12113074073042371</v>
      </c>
      <c r="F431" s="416"/>
      <c r="G431" s="416"/>
      <c r="H431" s="1596" t="s">
        <v>217</v>
      </c>
      <c r="I431" s="1584"/>
      <c r="J431" s="437">
        <v>-7.5277366904324849E-2</v>
      </c>
      <c r="K431" s="416"/>
      <c r="L431" s="416"/>
      <c r="M431" s="1600" t="s">
        <v>213</v>
      </c>
      <c r="N431" s="1584"/>
      <c r="O431" s="438">
        <v>8.4086898156648424E-2</v>
      </c>
      <c r="P431" s="416"/>
      <c r="Q431" s="416"/>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5"/>
      <c r="BV431" s="205"/>
      <c r="BW431" s="205"/>
      <c r="BX431" s="205"/>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1617"/>
      <c r="C432" s="1593" t="s">
        <v>219</v>
      </c>
      <c r="D432" s="1584"/>
      <c r="E432" s="436">
        <v>0.11454823844097653</v>
      </c>
      <c r="F432" s="416"/>
      <c r="G432" s="416"/>
      <c r="H432" s="1596" t="s">
        <v>215</v>
      </c>
      <c r="I432" s="1584"/>
      <c r="J432" s="437">
        <v>3.6726594517454726E-2</v>
      </c>
      <c r="K432" s="416"/>
      <c r="L432" s="416"/>
      <c r="M432" s="1600" t="s">
        <v>219</v>
      </c>
      <c r="N432" s="1584"/>
      <c r="O432" s="438">
        <v>6.6447107841587305E-2</v>
      </c>
      <c r="P432" s="416"/>
      <c r="Q432" s="416"/>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5"/>
      <c r="BV432" s="205"/>
      <c r="BW432" s="205"/>
      <c r="BX432" s="205"/>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1617"/>
      <c r="C433" s="1593" t="s">
        <v>220</v>
      </c>
      <c r="D433" s="1584"/>
      <c r="E433" s="436">
        <v>6.652916716525073E-2</v>
      </c>
      <c r="F433" s="416"/>
      <c r="G433" s="416"/>
      <c r="H433" s="1596" t="s">
        <v>212</v>
      </c>
      <c r="I433" s="1584"/>
      <c r="J433" s="437">
        <v>-3.6726594517454025E-2</v>
      </c>
      <c r="K433" s="416"/>
      <c r="L433" s="416"/>
      <c r="M433" s="1600" t="s">
        <v>221</v>
      </c>
      <c r="N433" s="1584"/>
      <c r="O433" s="438">
        <v>6.1651685425499619E-2</v>
      </c>
      <c r="P433" s="416"/>
      <c r="Q433" s="416"/>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5"/>
      <c r="BV433" s="205"/>
      <c r="BW433" s="205"/>
      <c r="BX433" s="205"/>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1617"/>
      <c r="C434" s="1593" t="s">
        <v>216</v>
      </c>
      <c r="D434" s="1584"/>
      <c r="E434" s="436">
        <v>-4.6290843886462651E-2</v>
      </c>
      <c r="F434" s="416"/>
      <c r="G434" s="416"/>
      <c r="H434" s="1596" t="s">
        <v>219</v>
      </c>
      <c r="I434" s="1584"/>
      <c r="J434" s="437">
        <v>3.1414300931379861E-2</v>
      </c>
      <c r="K434" s="416"/>
      <c r="L434" s="416"/>
      <c r="M434" s="1600" t="s">
        <v>205</v>
      </c>
      <c r="N434" s="1584"/>
      <c r="O434" s="438">
        <v>5.7325026656569307E-2</v>
      </c>
      <c r="P434" s="416"/>
      <c r="Q434" s="416"/>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5"/>
      <c r="BV434" s="205"/>
      <c r="BW434" s="205"/>
      <c r="BX434" s="205"/>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1617"/>
      <c r="C435" s="1593" t="s">
        <v>222</v>
      </c>
      <c r="D435" s="1584"/>
      <c r="E435" s="436">
        <v>3.1218320572793962E-2</v>
      </c>
      <c r="F435" s="416"/>
      <c r="G435" s="416"/>
      <c r="H435" s="1596" t="s">
        <v>223</v>
      </c>
      <c r="I435" s="1584"/>
      <c r="J435" s="437">
        <v>-2.6673903511484732E-2</v>
      </c>
      <c r="K435" s="416"/>
      <c r="L435" s="416"/>
      <c r="M435" s="1600" t="s">
        <v>224</v>
      </c>
      <c r="N435" s="1584"/>
      <c r="O435" s="438">
        <v>3.794768418581404E-2</v>
      </c>
      <c r="P435" s="416"/>
      <c r="Q435" s="416"/>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5"/>
      <c r="BV435" s="205"/>
      <c r="BW435" s="205"/>
      <c r="BX435" s="205"/>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1617"/>
      <c r="C436" s="1593" t="s">
        <v>225</v>
      </c>
      <c r="D436" s="1584"/>
      <c r="E436" s="436">
        <v>-2.4328657993774701E-2</v>
      </c>
      <c r="F436" s="416"/>
      <c r="G436" s="416"/>
      <c r="H436" s="1596" t="s">
        <v>220</v>
      </c>
      <c r="I436" s="1584"/>
      <c r="J436" s="437">
        <v>2.5352513385118607E-2</v>
      </c>
      <c r="K436" s="416"/>
      <c r="L436" s="416"/>
      <c r="M436" s="1600" t="s">
        <v>216</v>
      </c>
      <c r="N436" s="1584"/>
      <c r="O436" s="438">
        <v>3.2101943246835275E-2</v>
      </c>
      <c r="P436" s="416"/>
      <c r="Q436" s="416"/>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5"/>
      <c r="BV436" s="205"/>
      <c r="BW436" s="205"/>
      <c r="BX436" s="205"/>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1617"/>
      <c r="C437" s="1593" t="s">
        <v>224</v>
      </c>
      <c r="D437" s="1584"/>
      <c r="E437" s="436">
        <v>-1.9907360751323135E-2</v>
      </c>
      <c r="F437" s="416"/>
      <c r="G437" s="416"/>
      <c r="H437" s="1596" t="s">
        <v>226</v>
      </c>
      <c r="I437" s="1584"/>
      <c r="J437" s="437">
        <v>-2.0601498305183697E-2</v>
      </c>
      <c r="K437" s="416"/>
      <c r="L437" s="416"/>
      <c r="M437" s="1600" t="s">
        <v>225</v>
      </c>
      <c r="N437" s="1584"/>
      <c r="O437" s="438">
        <v>-1.9434853908200805E-2</v>
      </c>
      <c r="P437" s="416"/>
      <c r="Q437" s="416"/>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5"/>
      <c r="BV437" s="205"/>
      <c r="BW437" s="205"/>
      <c r="BX437" s="205"/>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1617"/>
      <c r="C438" s="1593" t="s">
        <v>223</v>
      </c>
      <c r="D438" s="1584"/>
      <c r="E438" s="436">
        <v>-1.9181491154504668E-2</v>
      </c>
      <c r="F438" s="416"/>
      <c r="G438" s="416"/>
      <c r="H438" s="1596" t="s">
        <v>224</v>
      </c>
      <c r="I438" s="1584"/>
      <c r="J438" s="437">
        <v>2.0236478598500311E-2</v>
      </c>
      <c r="K438" s="416"/>
      <c r="L438" s="416"/>
      <c r="M438" s="1600" t="s">
        <v>220</v>
      </c>
      <c r="N438" s="1584"/>
      <c r="O438" s="438">
        <v>1.8755899562902766E-2</v>
      </c>
      <c r="P438" s="416"/>
      <c r="Q438" s="416"/>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5"/>
      <c r="BV438" s="205"/>
      <c r="BW438" s="205"/>
      <c r="BX438" s="205"/>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1617"/>
      <c r="C439" s="1593" t="s">
        <v>227</v>
      </c>
      <c r="D439" s="1584"/>
      <c r="E439" s="436">
        <v>1.8532227782345596E-2</v>
      </c>
      <c r="F439" s="416"/>
      <c r="G439" s="416"/>
      <c r="H439" s="1596" t="s">
        <v>227</v>
      </c>
      <c r="I439" s="1584"/>
      <c r="J439" s="437">
        <v>1.9724010572907891E-2</v>
      </c>
      <c r="K439" s="416"/>
      <c r="L439" s="416"/>
      <c r="M439" s="1600" t="s">
        <v>222</v>
      </c>
      <c r="N439" s="1584"/>
      <c r="O439" s="438">
        <v>1.0900701828510315E-2</v>
      </c>
      <c r="P439" s="416"/>
      <c r="Q439" s="416"/>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5"/>
      <c r="BV439" s="205"/>
      <c r="BW439" s="205"/>
      <c r="BX439" s="205"/>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1617"/>
      <c r="C440" s="1593" t="s">
        <v>221</v>
      </c>
      <c r="D440" s="1584"/>
      <c r="E440" s="436">
        <v>1.5781750812055309E-2</v>
      </c>
      <c r="F440" s="416"/>
      <c r="G440" s="416"/>
      <c r="H440" s="1596" t="s">
        <v>225</v>
      </c>
      <c r="I440" s="1584"/>
      <c r="J440" s="437">
        <v>-1.3994079259797875E-2</v>
      </c>
      <c r="K440" s="416"/>
      <c r="L440" s="416"/>
      <c r="M440" s="1600" t="s">
        <v>223</v>
      </c>
      <c r="N440" s="1584"/>
      <c r="O440" s="438">
        <v>9.2036441692803297E-3</v>
      </c>
      <c r="P440" s="416"/>
      <c r="Q440" s="416"/>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5"/>
      <c r="BV440" s="205"/>
      <c r="BW440" s="205"/>
      <c r="BX440" s="205"/>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1617"/>
      <c r="C441" s="1593" t="s">
        <v>228</v>
      </c>
      <c r="D441" s="1584"/>
      <c r="E441" s="436">
        <v>1.0243641146544146E-2</v>
      </c>
      <c r="F441" s="416"/>
      <c r="G441" s="416"/>
      <c r="H441" s="1596" t="s">
        <v>221</v>
      </c>
      <c r="I441" s="1584"/>
      <c r="J441" s="437">
        <v>1.2316890126815689E-2</v>
      </c>
      <c r="K441" s="416"/>
      <c r="L441" s="416"/>
      <c r="M441" s="1600" t="s">
        <v>225</v>
      </c>
      <c r="N441" s="1584"/>
      <c r="O441" s="438">
        <v>7.7970594637357038E-3</v>
      </c>
      <c r="P441" s="416"/>
      <c r="Q441" s="416"/>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5"/>
      <c r="BV441" s="205"/>
      <c r="BW441" s="205"/>
      <c r="BX441" s="205"/>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1617"/>
      <c r="C442" s="1593" t="s">
        <v>225</v>
      </c>
      <c r="D442" s="1584"/>
      <c r="E442" s="436">
        <v>-7.4041471920257155E-3</v>
      </c>
      <c r="F442" s="416"/>
      <c r="G442" s="416"/>
      <c r="H442" s="1596" t="s">
        <v>222</v>
      </c>
      <c r="I442" s="1584"/>
      <c r="J442" s="437">
        <v>9.7132188980518959E-3</v>
      </c>
      <c r="K442" s="416"/>
      <c r="L442" s="416"/>
      <c r="M442" s="1599" t="s">
        <v>226</v>
      </c>
      <c r="N442" s="1584"/>
      <c r="O442" s="439">
        <v>5.8973827820447168E-3</v>
      </c>
      <c r="P442" s="416"/>
      <c r="Q442" s="416"/>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5"/>
      <c r="BV442" s="205"/>
      <c r="BW442" s="205"/>
      <c r="BX442" s="205"/>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1617"/>
      <c r="C443" s="1593" t="s">
        <v>201</v>
      </c>
      <c r="D443" s="1584"/>
      <c r="E443" s="436">
        <v>-5.2946774619379673E-3</v>
      </c>
      <c r="F443" s="416"/>
      <c r="G443" s="416"/>
      <c r="H443" s="1597" t="s">
        <v>228</v>
      </c>
      <c r="I443" s="1584"/>
      <c r="J443" s="440">
        <v>4.9267753362101365E-3</v>
      </c>
      <c r="K443" s="416"/>
      <c r="L443" s="416"/>
      <c r="M443" s="1585"/>
      <c r="N443" s="1584"/>
      <c r="O443" s="432"/>
      <c r="P443" s="416"/>
      <c r="Q443" s="416"/>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5"/>
      <c r="BV443" s="205"/>
      <c r="BW443" s="205"/>
      <c r="BX443" s="205"/>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1617"/>
      <c r="C444" s="1590" t="s">
        <v>226</v>
      </c>
      <c r="D444" s="1584"/>
      <c r="E444" s="441">
        <v>-4.8298820009484043E-3</v>
      </c>
      <c r="F444" s="416"/>
      <c r="G444" s="416"/>
      <c r="H444" s="1585"/>
      <c r="I444" s="1584"/>
      <c r="J444" s="432"/>
      <c r="K444" s="416"/>
      <c r="L444" s="416"/>
      <c r="M444" s="1585"/>
      <c r="N444" s="1584"/>
      <c r="O444" s="432"/>
      <c r="P444" s="416"/>
      <c r="Q444" s="416"/>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5"/>
      <c r="BV444" s="205"/>
      <c r="BW444" s="205"/>
      <c r="BX444" s="205"/>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1617"/>
      <c r="C445" s="1585"/>
      <c r="D445" s="1584"/>
      <c r="E445" s="432"/>
      <c r="F445" s="416"/>
      <c r="G445" s="416"/>
      <c r="H445" s="1585"/>
      <c r="I445" s="1584"/>
      <c r="J445" s="432"/>
      <c r="K445" s="416"/>
      <c r="L445" s="416"/>
      <c r="M445" s="1585"/>
      <c r="N445" s="1584"/>
      <c r="O445" s="416"/>
      <c r="P445" s="416"/>
      <c r="Q445" s="416"/>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5"/>
      <c r="BV445" s="205"/>
      <c r="BW445" s="205"/>
      <c r="BX445" s="205"/>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1585"/>
      <c r="D446" s="1584"/>
      <c r="E446" s="432"/>
      <c r="F446" s="416"/>
      <c r="G446" s="416"/>
      <c r="H446" s="1585"/>
      <c r="I446" s="1584"/>
      <c r="J446" s="416"/>
      <c r="K446" s="416"/>
      <c r="L446" s="416"/>
      <c r="M446" s="1598" t="s">
        <v>229</v>
      </c>
      <c r="N446" s="1584"/>
      <c r="O446" s="1584"/>
      <c r="P446" s="416"/>
      <c r="Q446" s="416"/>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5"/>
      <c r="BV446" s="205"/>
      <c r="BW446" s="205"/>
      <c r="BX446" s="205"/>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1585"/>
      <c r="D447" s="1584"/>
      <c r="E447" s="416"/>
      <c r="F447" s="416"/>
      <c r="G447" s="416"/>
      <c r="H447" s="1591" t="s">
        <v>229</v>
      </c>
      <c r="I447" s="1584"/>
      <c r="J447" s="1584"/>
      <c r="K447" s="416"/>
      <c r="L447" s="416"/>
      <c r="M447" s="1585"/>
      <c r="N447" s="1584"/>
      <c r="O447" s="417" t="s">
        <v>230</v>
      </c>
      <c r="P447" s="416"/>
      <c r="Q447" s="416"/>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5"/>
      <c r="BV447" s="205"/>
      <c r="BW447" s="205"/>
      <c r="BX447" s="205"/>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1589" t="s">
        <v>229</v>
      </c>
      <c r="D448" s="1584"/>
      <c r="E448" s="1584"/>
      <c r="F448" s="416"/>
      <c r="G448" s="416"/>
      <c r="H448" s="1585"/>
      <c r="I448" s="1584"/>
      <c r="J448" s="418" t="s">
        <v>230</v>
      </c>
      <c r="K448" s="416"/>
      <c r="L448" s="416"/>
      <c r="M448" s="1603" t="s">
        <v>213</v>
      </c>
      <c r="N448" s="1584"/>
      <c r="O448" s="435">
        <v>7.0706064416065639E-3</v>
      </c>
      <c r="P448" s="416"/>
      <c r="Q448" s="416"/>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5"/>
      <c r="BV448" s="205"/>
      <c r="BW448" s="205"/>
      <c r="BX448" s="205"/>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1585"/>
      <c r="D449" s="1584"/>
      <c r="E449" s="419" t="s">
        <v>230</v>
      </c>
      <c r="F449" s="416"/>
      <c r="G449" s="416"/>
      <c r="H449" s="1601" t="s">
        <v>213</v>
      </c>
      <c r="I449" s="1584"/>
      <c r="J449" s="434">
        <v>1.875631166112043E-2</v>
      </c>
      <c r="K449" s="416"/>
      <c r="L449" s="416"/>
      <c r="M449" s="1600" t="s">
        <v>194</v>
      </c>
      <c r="N449" s="1584"/>
      <c r="O449" s="438">
        <v>0.31899835620789518</v>
      </c>
      <c r="P449" s="416"/>
      <c r="Q449" s="416"/>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5"/>
      <c r="BV449" s="205"/>
      <c r="BW449" s="205"/>
      <c r="BX449" s="205"/>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1602" t="s">
        <v>213</v>
      </c>
      <c r="D450" s="1584"/>
      <c r="E450" s="433">
        <v>1.6904439073751176E-2</v>
      </c>
      <c r="F450" s="416"/>
      <c r="G450" s="416"/>
      <c r="H450" s="1596" t="s">
        <v>194</v>
      </c>
      <c r="I450" s="1584"/>
      <c r="J450" s="437">
        <v>0.35207570324326798</v>
      </c>
      <c r="K450" s="416"/>
      <c r="L450" s="416"/>
      <c r="M450" s="1600" t="s">
        <v>211</v>
      </c>
      <c r="N450" s="1584"/>
      <c r="O450" s="438">
        <v>4.6336621463398321E-2</v>
      </c>
      <c r="P450" s="416"/>
      <c r="Q450" s="416"/>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5"/>
      <c r="BV450" s="205"/>
      <c r="BW450" s="205"/>
      <c r="BX450" s="205"/>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1593" t="s">
        <v>194</v>
      </c>
      <c r="D451" s="1584"/>
      <c r="E451" s="436">
        <v>0.4263253724810111</v>
      </c>
      <c r="F451" s="416"/>
      <c r="G451" s="416"/>
      <c r="H451" s="1596" t="s">
        <v>211</v>
      </c>
      <c r="I451" s="1584"/>
      <c r="J451" s="437">
        <v>2.1028987195213927E-2</v>
      </c>
      <c r="K451" s="416"/>
      <c r="L451" s="416"/>
      <c r="M451" s="1600" t="s">
        <v>196</v>
      </c>
      <c r="N451" s="1584"/>
      <c r="O451" s="438">
        <v>6.0031309672047749E-2</v>
      </c>
      <c r="P451" s="416"/>
      <c r="Q451" s="416"/>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5"/>
      <c r="BV451" s="205"/>
      <c r="BW451" s="205"/>
      <c r="BX451" s="205"/>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1593" t="s">
        <v>211</v>
      </c>
      <c r="D452" s="1584"/>
      <c r="E452" s="436">
        <v>4.573949204411093E-2</v>
      </c>
      <c r="F452" s="416"/>
      <c r="G452" s="416"/>
      <c r="H452" s="1596" t="s">
        <v>227</v>
      </c>
      <c r="I452" s="1584"/>
      <c r="J452" s="437">
        <v>3.8903659308018229E-4</v>
      </c>
      <c r="K452" s="416"/>
      <c r="L452" s="416"/>
      <c r="M452" s="1600" t="s">
        <v>220</v>
      </c>
      <c r="N452" s="1584"/>
      <c r="O452" s="438">
        <v>3.5178376841369616E-4</v>
      </c>
      <c r="P452" s="416"/>
      <c r="Q452" s="416"/>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5"/>
      <c r="BV452" s="205"/>
      <c r="BW452" s="205"/>
      <c r="BX452" s="205"/>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1593" t="s">
        <v>227</v>
      </c>
      <c r="D453" s="1584"/>
      <c r="E453" s="436">
        <v>3.43443466576742E-4</v>
      </c>
      <c r="F453" s="416"/>
      <c r="G453" s="416"/>
      <c r="H453" s="1596" t="s">
        <v>196</v>
      </c>
      <c r="I453" s="1584"/>
      <c r="J453" s="437">
        <v>0.15735667364395475</v>
      </c>
      <c r="K453" s="416"/>
      <c r="L453" s="416"/>
      <c r="M453" s="1600" t="s">
        <v>218</v>
      </c>
      <c r="N453" s="1584"/>
      <c r="O453" s="438">
        <v>9.6834896321542577E-3</v>
      </c>
      <c r="P453" s="416"/>
      <c r="Q453" s="416"/>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5"/>
      <c r="BV453" s="205"/>
      <c r="BW453" s="205"/>
      <c r="BX453" s="205"/>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1593" t="s">
        <v>196</v>
      </c>
      <c r="D454" s="1584"/>
      <c r="E454" s="436">
        <v>0.16675408255407534</v>
      </c>
      <c r="F454" s="416"/>
      <c r="G454" s="416"/>
      <c r="H454" s="1596" t="s">
        <v>228</v>
      </c>
      <c r="I454" s="1584"/>
      <c r="J454" s="442">
        <v>2.4273115213488506E-5</v>
      </c>
      <c r="K454" s="416"/>
      <c r="L454" s="416"/>
      <c r="M454" s="1600" t="s">
        <v>199</v>
      </c>
      <c r="N454" s="1584"/>
      <c r="O454" s="438">
        <v>0.18052890378451592</v>
      </c>
      <c r="P454" s="416"/>
      <c r="Q454" s="416"/>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5"/>
      <c r="BV454" s="205"/>
      <c r="BW454" s="205"/>
      <c r="BX454" s="205"/>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1593" t="s">
        <v>228</v>
      </c>
      <c r="D455" s="1584"/>
      <c r="E455" s="436">
        <v>1.0493218393917227E-4</v>
      </c>
      <c r="F455" s="416"/>
      <c r="G455" s="416"/>
      <c r="H455" s="1596" t="s">
        <v>220</v>
      </c>
      <c r="I455" s="1584"/>
      <c r="J455" s="437">
        <v>6.4274993494261819E-4</v>
      </c>
      <c r="K455" s="416"/>
      <c r="L455" s="416"/>
      <c r="M455" s="1600" t="s">
        <v>225</v>
      </c>
      <c r="N455" s="1584"/>
      <c r="O455" s="443">
        <v>6.0794136281030502E-5</v>
      </c>
      <c r="P455" s="416"/>
      <c r="Q455" s="416"/>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5"/>
      <c r="BV455" s="205"/>
      <c r="BW455" s="205"/>
      <c r="BX455" s="205"/>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1593" t="s">
        <v>220</v>
      </c>
      <c r="D456" s="1584"/>
      <c r="E456" s="436">
        <v>4.4261300837018756E-3</v>
      </c>
      <c r="F456" s="416"/>
      <c r="G456" s="416"/>
      <c r="H456" s="1596" t="s">
        <v>218</v>
      </c>
      <c r="I456" s="1584"/>
      <c r="J456" s="437">
        <v>8.6931711988386794E-3</v>
      </c>
      <c r="K456" s="416"/>
      <c r="L456" s="416"/>
      <c r="M456" s="1600" t="s">
        <v>216</v>
      </c>
      <c r="N456" s="1584"/>
      <c r="O456" s="438">
        <v>1.030534760223033E-3</v>
      </c>
      <c r="P456" s="416"/>
      <c r="Q456" s="416"/>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5"/>
      <c r="BV456" s="205"/>
      <c r="BW456" s="205"/>
      <c r="BX456" s="205"/>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1593" t="s">
        <v>218</v>
      </c>
      <c r="D457" s="1584"/>
      <c r="E457" s="436">
        <v>1.467265634990113E-2</v>
      </c>
      <c r="F457" s="416"/>
      <c r="G457" s="416"/>
      <c r="H457" s="1596" t="s">
        <v>199</v>
      </c>
      <c r="I457" s="1584"/>
      <c r="J457" s="437">
        <v>2.9348685165305838E-2</v>
      </c>
      <c r="K457" s="416"/>
      <c r="L457" s="416"/>
      <c r="M457" s="1600" t="s">
        <v>225</v>
      </c>
      <c r="N457" s="1584"/>
      <c r="O457" s="438">
        <v>3.7771354643310808E-4</v>
      </c>
      <c r="P457" s="416"/>
      <c r="Q457" s="416"/>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5"/>
      <c r="BV457" s="205"/>
      <c r="BW457" s="205"/>
      <c r="BX457" s="205"/>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1593" t="s">
        <v>199</v>
      </c>
      <c r="D458" s="1584"/>
      <c r="E458" s="436">
        <v>6.8165417209348295E-2</v>
      </c>
      <c r="F458" s="416"/>
      <c r="G458" s="416"/>
      <c r="H458" s="1596" t="s">
        <v>225</v>
      </c>
      <c r="I458" s="1584"/>
      <c r="J458" s="437">
        <v>1.9583425432950506E-4</v>
      </c>
      <c r="K458" s="416"/>
      <c r="L458" s="416"/>
      <c r="M458" s="1600" t="s">
        <v>223</v>
      </c>
      <c r="N458" s="1584"/>
      <c r="O458" s="443">
        <v>8.4707065994727817E-5</v>
      </c>
      <c r="P458" s="416"/>
      <c r="Q458" s="416"/>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5"/>
      <c r="BV458" s="205"/>
      <c r="BW458" s="205"/>
      <c r="BX458" s="205"/>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1593" t="s">
        <v>225</v>
      </c>
      <c r="D459" s="1584"/>
      <c r="E459" s="444">
        <v>5.4821395641182287E-5</v>
      </c>
      <c r="F459" s="416"/>
      <c r="G459" s="416"/>
      <c r="H459" s="1596" t="s">
        <v>216</v>
      </c>
      <c r="I459" s="1584"/>
      <c r="J459" s="437">
        <v>1.3935979066247477E-2</v>
      </c>
      <c r="K459" s="416"/>
      <c r="L459" s="416"/>
      <c r="M459" s="1600" t="s">
        <v>190</v>
      </c>
      <c r="N459" s="1584"/>
      <c r="O459" s="438">
        <v>0.43210013123607949</v>
      </c>
      <c r="P459" s="416"/>
      <c r="Q459" s="416"/>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5"/>
      <c r="BV459" s="205"/>
      <c r="BW459" s="205"/>
      <c r="BX459" s="205"/>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1593" t="s">
        <v>216</v>
      </c>
      <c r="D460" s="1584"/>
      <c r="E460" s="436">
        <v>2.1428422277208568E-3</v>
      </c>
      <c r="F460" s="416"/>
      <c r="G460" s="416"/>
      <c r="H460" s="1596" t="s">
        <v>223</v>
      </c>
      <c r="I460" s="1584"/>
      <c r="J460" s="437">
        <v>7.114971285399975E-4</v>
      </c>
      <c r="K460" s="416"/>
      <c r="L460" s="416"/>
      <c r="M460" s="1600" t="s">
        <v>188</v>
      </c>
      <c r="N460" s="1584"/>
      <c r="O460" s="438">
        <v>0.44181414646334649</v>
      </c>
      <c r="P460" s="416"/>
      <c r="Q460" s="416"/>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5"/>
      <c r="BV460" s="205"/>
      <c r="BW460" s="205"/>
      <c r="BX460" s="205"/>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1593" t="s">
        <v>225</v>
      </c>
      <c r="D461" s="1584"/>
      <c r="E461" s="436">
        <v>5.918835997780577E-4</v>
      </c>
      <c r="F461" s="416"/>
      <c r="G461" s="416"/>
      <c r="H461" s="1596" t="s">
        <v>190</v>
      </c>
      <c r="I461" s="1584"/>
      <c r="J461" s="437">
        <v>0.6684807290871867</v>
      </c>
      <c r="K461" s="416"/>
      <c r="L461" s="416"/>
      <c r="M461" s="1600" t="s">
        <v>201</v>
      </c>
      <c r="N461" s="1584"/>
      <c r="O461" s="438">
        <v>7.9052691129748123E-2</v>
      </c>
      <c r="P461" s="416"/>
      <c r="Q461" s="416"/>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5"/>
      <c r="BV461" s="205"/>
      <c r="BW461" s="205"/>
      <c r="BX461" s="205"/>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1593" t="s">
        <v>223</v>
      </c>
      <c r="D462" s="1584"/>
      <c r="E462" s="436">
        <v>3.6792960291034081E-4</v>
      </c>
      <c r="F462" s="416"/>
      <c r="G462" s="416"/>
      <c r="H462" s="1596" t="s">
        <v>188</v>
      </c>
      <c r="I462" s="1584"/>
      <c r="J462" s="437">
        <v>0.68231670760872731</v>
      </c>
      <c r="K462" s="416"/>
      <c r="L462" s="416"/>
      <c r="M462" s="1600" t="s">
        <v>226</v>
      </c>
      <c r="N462" s="1584"/>
      <c r="O462" s="443">
        <v>3.4779123677957483E-5</v>
      </c>
      <c r="P462" s="416"/>
      <c r="Q462" s="416"/>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5"/>
      <c r="BV462" s="205"/>
      <c r="BW462" s="205"/>
      <c r="BX462" s="205"/>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1593" t="s">
        <v>190</v>
      </c>
      <c r="D463" s="1584"/>
      <c r="E463" s="436">
        <v>0.65347001762615264</v>
      </c>
      <c r="F463" s="416"/>
      <c r="G463" s="416"/>
      <c r="H463" s="1596" t="s">
        <v>201</v>
      </c>
      <c r="I463" s="1584"/>
      <c r="J463" s="437">
        <v>6.2462112544947955E-2</v>
      </c>
      <c r="K463" s="416"/>
      <c r="L463" s="416"/>
      <c r="M463" s="1600" t="s">
        <v>189</v>
      </c>
      <c r="N463" s="1584"/>
      <c r="O463" s="438">
        <v>0.44479647242541187</v>
      </c>
      <c r="P463" s="416"/>
      <c r="Q463" s="416"/>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5"/>
      <c r="BV463" s="205"/>
      <c r="BW463" s="205"/>
      <c r="BX463" s="205"/>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1593" t="s">
        <v>188</v>
      </c>
      <c r="D464" s="1584"/>
      <c r="E464" s="436">
        <v>0.65919749587810295</v>
      </c>
      <c r="F464" s="416"/>
      <c r="G464" s="416"/>
      <c r="H464" s="1596" t="s">
        <v>226</v>
      </c>
      <c r="I464" s="1584"/>
      <c r="J464" s="437">
        <v>4.2442173241848672E-4</v>
      </c>
      <c r="K464" s="416"/>
      <c r="L464" s="416"/>
      <c r="M464" s="1600" t="s">
        <v>192</v>
      </c>
      <c r="N464" s="1584"/>
      <c r="O464" s="438">
        <v>0.25988168544313706</v>
      </c>
      <c r="P464" s="416"/>
      <c r="Q464" s="416"/>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5"/>
      <c r="BV464" s="205"/>
      <c r="BW464" s="205"/>
      <c r="BX464" s="205"/>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1593" t="s">
        <v>201</v>
      </c>
      <c r="D465" s="1584"/>
      <c r="E465" s="444">
        <v>2.8033609425953875E-5</v>
      </c>
      <c r="F465" s="416"/>
      <c r="G465" s="416"/>
      <c r="H465" s="1596" t="s">
        <v>189</v>
      </c>
      <c r="I465" s="1584"/>
      <c r="J465" s="437">
        <v>0.42000257157557869</v>
      </c>
      <c r="K465" s="416"/>
      <c r="L465" s="416"/>
      <c r="M465" s="1600" t="s">
        <v>224</v>
      </c>
      <c r="N465" s="1584"/>
      <c r="O465" s="438">
        <v>1.4400267350662809E-3</v>
      </c>
      <c r="P465" s="416"/>
      <c r="Q465" s="416"/>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5"/>
      <c r="BV465" s="205"/>
      <c r="BW465" s="205"/>
      <c r="BX465" s="205"/>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1593" t="s">
        <v>226</v>
      </c>
      <c r="D466" s="1584"/>
      <c r="E466" s="444">
        <v>2.332776014308536E-5</v>
      </c>
      <c r="F466" s="416"/>
      <c r="G466" s="416"/>
      <c r="H466" s="1596" t="s">
        <v>192</v>
      </c>
      <c r="I466" s="1584"/>
      <c r="J466" s="437">
        <v>0.40650946370474506</v>
      </c>
      <c r="K466" s="416"/>
      <c r="L466" s="416"/>
      <c r="M466" s="1600" t="s">
        <v>210</v>
      </c>
      <c r="N466" s="1584"/>
      <c r="O466" s="438">
        <v>1.8417437648911225E-2</v>
      </c>
      <c r="P466" s="416"/>
      <c r="Q466" s="416"/>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5"/>
      <c r="BV466" s="205"/>
      <c r="BW466" s="205"/>
      <c r="BX466" s="205"/>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1593" t="s">
        <v>189</v>
      </c>
      <c r="D467" s="1584"/>
      <c r="E467" s="436">
        <v>0.47141595800131625</v>
      </c>
      <c r="F467" s="416"/>
      <c r="G467" s="416"/>
      <c r="H467" s="1596" t="s">
        <v>224</v>
      </c>
      <c r="I467" s="1584"/>
      <c r="J467" s="437">
        <v>4.0951506606756109E-4</v>
      </c>
      <c r="K467" s="416"/>
      <c r="L467" s="416"/>
      <c r="M467" s="1600" t="s">
        <v>191</v>
      </c>
      <c r="N467" s="1584"/>
      <c r="O467" s="438">
        <v>0.18987481921497978</v>
      </c>
      <c r="P467" s="416"/>
      <c r="Q467" s="416"/>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5"/>
      <c r="BV467" s="205"/>
      <c r="BW467" s="205"/>
      <c r="BX467" s="205"/>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1593" t="s">
        <v>192</v>
      </c>
      <c r="D468" s="1584"/>
      <c r="E468" s="436">
        <v>0.35273840752769442</v>
      </c>
      <c r="F468" s="416"/>
      <c r="G468" s="416"/>
      <c r="H468" s="1596" t="s">
        <v>210</v>
      </c>
      <c r="I468" s="1584"/>
      <c r="J468" s="437">
        <v>2.5878392251361512E-2</v>
      </c>
      <c r="K468" s="416"/>
      <c r="L468" s="416"/>
      <c r="M468" s="1600" t="s">
        <v>193</v>
      </c>
      <c r="N468" s="1584"/>
      <c r="O468" s="438">
        <v>0.40918866682011135</v>
      </c>
      <c r="P468" s="416"/>
      <c r="Q468" s="416"/>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5"/>
      <c r="BV468" s="205"/>
      <c r="BW468" s="205"/>
      <c r="BX468" s="205"/>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1593" t="s">
        <v>224</v>
      </c>
      <c r="D469" s="1584"/>
      <c r="E469" s="436">
        <v>3.9630301208332081E-4</v>
      </c>
      <c r="F469" s="416"/>
      <c r="G469" s="416"/>
      <c r="H469" s="1596" t="s">
        <v>191</v>
      </c>
      <c r="I469" s="1584"/>
      <c r="J469" s="437">
        <v>0.39307921770777371</v>
      </c>
      <c r="K469" s="416"/>
      <c r="L469" s="416"/>
      <c r="M469" s="1600" t="s">
        <v>200</v>
      </c>
      <c r="N469" s="1584"/>
      <c r="O469" s="438">
        <v>0.14085957883349159</v>
      </c>
      <c r="P469" s="416"/>
      <c r="Q469" s="416"/>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5"/>
      <c r="BV469" s="205"/>
      <c r="BW469" s="205"/>
      <c r="BX469" s="205"/>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1593" t="s">
        <v>210</v>
      </c>
      <c r="D470" s="1584"/>
      <c r="E470" s="436">
        <v>4.5445040409128654E-2</v>
      </c>
      <c r="F470" s="416"/>
      <c r="G470" s="416"/>
      <c r="H470" s="1596" t="s">
        <v>193</v>
      </c>
      <c r="I470" s="1584"/>
      <c r="J470" s="437">
        <v>9.4104652714119441E-2</v>
      </c>
      <c r="K470" s="416"/>
      <c r="L470" s="416"/>
      <c r="M470" s="1600" t="s">
        <v>207</v>
      </c>
      <c r="N470" s="1584"/>
      <c r="O470" s="438">
        <v>7.5028735738499636E-2</v>
      </c>
      <c r="P470" s="416"/>
      <c r="Q470" s="416"/>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5"/>
      <c r="BV470" s="205"/>
      <c r="BW470" s="205"/>
      <c r="BX470" s="205"/>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1593" t="s">
        <v>191</v>
      </c>
      <c r="D471" s="1584"/>
      <c r="E471" s="436">
        <v>0.45982347134267504</v>
      </c>
      <c r="F471" s="416"/>
      <c r="G471" s="416"/>
      <c r="H471" s="1596" t="s">
        <v>200</v>
      </c>
      <c r="I471" s="1584"/>
      <c r="J471" s="437">
        <v>5.7206093493929334E-2</v>
      </c>
      <c r="K471" s="416"/>
      <c r="L471" s="416"/>
      <c r="M471" s="1600" t="s">
        <v>206</v>
      </c>
      <c r="N471" s="1584"/>
      <c r="O471" s="438">
        <v>6.0705956225007462E-2</v>
      </c>
      <c r="P471" s="416"/>
      <c r="Q471" s="416"/>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5"/>
      <c r="BV471" s="205"/>
      <c r="BW471" s="205"/>
      <c r="BX471" s="205"/>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1593" t="s">
        <v>193</v>
      </c>
      <c r="D472" s="1584"/>
      <c r="E472" s="436">
        <v>0.35783647620736631</v>
      </c>
      <c r="F472" s="416"/>
      <c r="G472" s="416"/>
      <c r="H472" s="1596" t="s">
        <v>207</v>
      </c>
      <c r="I472" s="1584"/>
      <c r="J472" s="437">
        <v>1.5844835694261768E-2</v>
      </c>
      <c r="K472" s="416"/>
      <c r="L472" s="416"/>
      <c r="M472" s="1600" t="s">
        <v>212</v>
      </c>
      <c r="N472" s="1584"/>
      <c r="O472" s="438">
        <v>1.3204467689155307E-2</v>
      </c>
      <c r="P472" s="416"/>
      <c r="Q472" s="416"/>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5"/>
      <c r="BV472" s="205"/>
      <c r="BW472" s="205"/>
      <c r="BX472" s="205"/>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1593" t="s">
        <v>200</v>
      </c>
      <c r="D473" s="1584"/>
      <c r="E473" s="436">
        <v>0.1337938997950795</v>
      </c>
      <c r="F473" s="416"/>
      <c r="G473" s="416"/>
      <c r="H473" s="1596" t="s">
        <v>206</v>
      </c>
      <c r="I473" s="1584"/>
      <c r="J473" s="437">
        <v>4.1291904883096524E-2</v>
      </c>
      <c r="K473" s="416"/>
      <c r="L473" s="416"/>
      <c r="M473" s="1600" t="s">
        <v>215</v>
      </c>
      <c r="N473" s="1584"/>
      <c r="O473" s="438">
        <v>1.3204467689155517E-2</v>
      </c>
      <c r="P473" s="416"/>
      <c r="Q473" s="416"/>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5"/>
      <c r="BV473" s="205"/>
      <c r="BW473" s="205"/>
      <c r="BX473" s="205"/>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1593" t="s">
        <v>207</v>
      </c>
      <c r="D474" s="1584"/>
      <c r="E474" s="436">
        <v>7.6415879538258888E-2</v>
      </c>
      <c r="F474" s="416"/>
      <c r="G474" s="416"/>
      <c r="H474" s="1596" t="s">
        <v>212</v>
      </c>
      <c r="I474" s="1584"/>
      <c r="J474" s="437">
        <v>1.348842744849484E-3</v>
      </c>
      <c r="K474" s="416"/>
      <c r="L474" s="416"/>
      <c r="M474" s="1600" t="s">
        <v>208</v>
      </c>
      <c r="N474" s="1584"/>
      <c r="O474" s="438">
        <v>4.1039086875039404E-2</v>
      </c>
      <c r="P474" s="416"/>
      <c r="Q474" s="416"/>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5"/>
      <c r="BV474" s="205"/>
      <c r="BW474" s="205"/>
      <c r="BX474" s="205"/>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1593" t="s">
        <v>206</v>
      </c>
      <c r="D475" s="1584"/>
      <c r="E475" s="436">
        <v>5.5427666680153975E-2</v>
      </c>
      <c r="F475" s="416"/>
      <c r="G475" s="416"/>
      <c r="H475" s="1596" t="s">
        <v>215</v>
      </c>
      <c r="I475" s="1584"/>
      <c r="J475" s="437">
        <v>1.3488427448495356E-3</v>
      </c>
      <c r="K475" s="416"/>
      <c r="L475" s="416"/>
      <c r="M475" s="1600" t="s">
        <v>214</v>
      </c>
      <c r="N475" s="1584"/>
      <c r="O475" s="438">
        <v>2.5298611246025608E-2</v>
      </c>
      <c r="P475" s="416"/>
      <c r="Q475" s="416"/>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5"/>
      <c r="BV475" s="205"/>
      <c r="BW475" s="205"/>
      <c r="BX475" s="205"/>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1593" t="s">
        <v>212</v>
      </c>
      <c r="D476" s="1584"/>
      <c r="E476" s="436">
        <v>2.5485748590929978E-2</v>
      </c>
      <c r="F476" s="416"/>
      <c r="G476" s="416"/>
      <c r="H476" s="1596" t="s">
        <v>208</v>
      </c>
      <c r="I476" s="1584"/>
      <c r="J476" s="437">
        <v>3.6325670037457958E-2</v>
      </c>
      <c r="K476" s="416"/>
      <c r="L476" s="416"/>
      <c r="M476" s="1600" t="s">
        <v>197</v>
      </c>
      <c r="N476" s="1584"/>
      <c r="O476" s="438">
        <v>0.20707577882944178</v>
      </c>
      <c r="P476" s="416"/>
      <c r="Q476" s="416"/>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5"/>
      <c r="BV476" s="205"/>
      <c r="BW476" s="205"/>
      <c r="BX476" s="205"/>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1593" t="s">
        <v>215</v>
      </c>
      <c r="D477" s="1584"/>
      <c r="E477" s="436">
        <v>2.5485748590929402E-2</v>
      </c>
      <c r="F477" s="416"/>
      <c r="G477" s="416"/>
      <c r="H477" s="1596" t="s">
        <v>214</v>
      </c>
      <c r="I477" s="1584"/>
      <c r="J477" s="437">
        <v>1.1270472973973784E-2</v>
      </c>
      <c r="K477" s="416"/>
      <c r="L477" s="416"/>
      <c r="M477" s="1600" t="s">
        <v>198</v>
      </c>
      <c r="N477" s="1584"/>
      <c r="O477" s="438">
        <v>0.1650906806081783</v>
      </c>
      <c r="P477" s="416"/>
      <c r="Q477" s="416"/>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5"/>
      <c r="BV477" s="205"/>
      <c r="BW477" s="205"/>
      <c r="BX477" s="205"/>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1593" t="s">
        <v>208</v>
      </c>
      <c r="D478" s="1584"/>
      <c r="E478" s="436">
        <v>2.3733748824771677E-2</v>
      </c>
      <c r="F478" s="416"/>
      <c r="G478" s="416"/>
      <c r="H478" s="1596" t="s">
        <v>197</v>
      </c>
      <c r="I478" s="1584"/>
      <c r="J478" s="437">
        <v>8.9799322375861787E-2</v>
      </c>
      <c r="K478" s="416"/>
      <c r="L478" s="416"/>
      <c r="M478" s="1600" t="s">
        <v>209</v>
      </c>
      <c r="N478" s="1584"/>
      <c r="O478" s="438">
        <v>6.6586712907068121E-2</v>
      </c>
      <c r="P478" s="416"/>
      <c r="Q478" s="416"/>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5"/>
      <c r="BV478" s="205"/>
      <c r="BW478" s="205"/>
      <c r="BX478" s="205"/>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1593" t="s">
        <v>214</v>
      </c>
      <c r="D479" s="1584"/>
      <c r="E479" s="436">
        <v>1.9648946985606385E-2</v>
      </c>
      <c r="F479" s="416"/>
      <c r="G479" s="416"/>
      <c r="H479" s="1596" t="s">
        <v>198</v>
      </c>
      <c r="I479" s="1584"/>
      <c r="J479" s="437">
        <v>6.5491769792760043E-2</v>
      </c>
      <c r="K479" s="416"/>
      <c r="L479" s="416"/>
      <c r="M479" s="1600" t="s">
        <v>195</v>
      </c>
      <c r="N479" s="1584"/>
      <c r="O479" s="438">
        <v>0.27595604257165335</v>
      </c>
      <c r="P479" s="416"/>
      <c r="Q479" s="416"/>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5"/>
      <c r="BV479" s="205"/>
      <c r="BW479" s="205"/>
      <c r="BX479" s="205"/>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1593" t="s">
        <v>197</v>
      </c>
      <c r="D480" s="1584"/>
      <c r="E480" s="436">
        <v>0.21807482822792301</v>
      </c>
      <c r="F480" s="416"/>
      <c r="G480" s="416"/>
      <c r="H480" s="1596" t="s">
        <v>209</v>
      </c>
      <c r="I480" s="1584"/>
      <c r="J480" s="437">
        <v>2.659130675311169E-2</v>
      </c>
      <c r="K480" s="416"/>
      <c r="L480" s="416"/>
      <c r="M480" s="1600" t="s">
        <v>219</v>
      </c>
      <c r="N480" s="1584"/>
      <c r="O480" s="438">
        <v>4.4152181405115332E-3</v>
      </c>
      <c r="P480" s="416"/>
      <c r="Q480" s="416"/>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5"/>
      <c r="BV480" s="205"/>
      <c r="BW480" s="205"/>
      <c r="BX480" s="205"/>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1593" t="s">
        <v>198</v>
      </c>
      <c r="D481" s="1584"/>
      <c r="E481" s="436">
        <v>0.20976144613073835</v>
      </c>
      <c r="F481" s="416"/>
      <c r="G481" s="416"/>
      <c r="H481" s="1596" t="s">
        <v>195</v>
      </c>
      <c r="I481" s="1584"/>
      <c r="J481" s="437">
        <v>0.10889306626481032</v>
      </c>
      <c r="K481" s="416"/>
      <c r="L481" s="416"/>
      <c r="M481" s="1600" t="s">
        <v>202</v>
      </c>
      <c r="N481" s="1584"/>
      <c r="O481" s="438">
        <v>9.5741063039359461E-2</v>
      </c>
      <c r="P481" s="416"/>
      <c r="Q481" s="416"/>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5"/>
      <c r="BV481" s="205"/>
      <c r="BW481" s="205"/>
      <c r="BX481" s="205"/>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1593" t="s">
        <v>209</v>
      </c>
      <c r="D482" s="1584"/>
      <c r="E482" s="436">
        <v>6.5816679855295837E-2</v>
      </c>
      <c r="F482" s="416"/>
      <c r="G482" s="416"/>
      <c r="H482" s="1596" t="s">
        <v>219</v>
      </c>
      <c r="I482" s="1584"/>
      <c r="J482" s="437">
        <v>9.868583030072937E-4</v>
      </c>
      <c r="K482" s="416"/>
      <c r="L482" s="416"/>
      <c r="M482" s="1600" t="s">
        <v>222</v>
      </c>
      <c r="N482" s="1584"/>
      <c r="O482" s="438">
        <v>1.1882530035408812E-4</v>
      </c>
      <c r="P482" s="416"/>
      <c r="Q482" s="416"/>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5"/>
      <c r="BV482" s="205"/>
      <c r="BW482" s="205"/>
      <c r="BX482" s="205"/>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1593" t="s">
        <v>195</v>
      </c>
      <c r="D483" s="1584"/>
      <c r="E483" s="436">
        <v>0.28067032355125487</v>
      </c>
      <c r="F483" s="416"/>
      <c r="G483" s="416"/>
      <c r="H483" s="1596" t="s">
        <v>202</v>
      </c>
      <c r="I483" s="1584"/>
      <c r="J483" s="437">
        <v>6.0680923040343566E-2</v>
      </c>
      <c r="K483" s="416"/>
      <c r="L483" s="416"/>
      <c r="M483" s="1600" t="s">
        <v>205</v>
      </c>
      <c r="N483" s="1584"/>
      <c r="O483" s="438">
        <v>3.2861586811763818E-3</v>
      </c>
      <c r="P483" s="416"/>
      <c r="Q483" s="416"/>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5"/>
      <c r="BV483" s="205"/>
      <c r="BW483" s="205"/>
      <c r="BX483" s="205"/>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1593" t="s">
        <v>219</v>
      </c>
      <c r="D484" s="1584"/>
      <c r="E484" s="436">
        <v>1.3121298929930813E-2</v>
      </c>
      <c r="F484" s="416"/>
      <c r="G484" s="416"/>
      <c r="H484" s="1596" t="s">
        <v>222</v>
      </c>
      <c r="I484" s="1584"/>
      <c r="J484" s="442">
        <v>9.4346621361472482E-5</v>
      </c>
      <c r="K484" s="416"/>
      <c r="L484" s="416"/>
      <c r="M484" s="1600" t="s">
        <v>217</v>
      </c>
      <c r="N484" s="1584"/>
      <c r="O484" s="438">
        <v>8.2652822066582223E-3</v>
      </c>
      <c r="P484" s="416"/>
      <c r="Q484" s="416"/>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5"/>
      <c r="BV484" s="205"/>
      <c r="BW484" s="205"/>
      <c r="BX484" s="205"/>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1593" t="s">
        <v>202</v>
      </c>
      <c r="D485" s="1584"/>
      <c r="E485" s="436">
        <v>0.10725932871201434</v>
      </c>
      <c r="F485" s="416"/>
      <c r="G485" s="416"/>
      <c r="H485" s="1596" t="s">
        <v>205</v>
      </c>
      <c r="I485" s="1584"/>
      <c r="J485" s="437">
        <v>3.8573267168533265E-2</v>
      </c>
      <c r="K485" s="416"/>
      <c r="L485" s="416"/>
      <c r="M485" s="1600" t="s">
        <v>204</v>
      </c>
      <c r="N485" s="1584"/>
      <c r="O485" s="438">
        <v>5.0592182622900883E-2</v>
      </c>
      <c r="P485" s="416"/>
      <c r="Q485" s="416"/>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5"/>
      <c r="BV485" s="205"/>
      <c r="BW485" s="205"/>
      <c r="BX485" s="205"/>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1593" t="s">
        <v>222</v>
      </c>
      <c r="D486" s="1584"/>
      <c r="E486" s="436">
        <v>9.7458353938573074E-4</v>
      </c>
      <c r="F486" s="416"/>
      <c r="G486" s="416"/>
      <c r="H486" s="1596" t="s">
        <v>217</v>
      </c>
      <c r="I486" s="1584"/>
      <c r="J486" s="437">
        <v>5.6666819680483418E-3</v>
      </c>
      <c r="K486" s="416"/>
      <c r="L486" s="416"/>
      <c r="M486" s="1600" t="s">
        <v>203</v>
      </c>
      <c r="N486" s="1584"/>
      <c r="O486" s="438">
        <v>0.13333138965967017</v>
      </c>
      <c r="P486" s="416"/>
      <c r="Q486" s="416"/>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5"/>
      <c r="BV486" s="205"/>
      <c r="BW486" s="205"/>
      <c r="BX486" s="205"/>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1593" t="s">
        <v>205</v>
      </c>
      <c r="D487" s="1584"/>
      <c r="E487" s="436">
        <v>8.5168621902407662E-2</v>
      </c>
      <c r="F487" s="416"/>
      <c r="G487" s="416"/>
      <c r="H487" s="1596" t="s">
        <v>204</v>
      </c>
      <c r="I487" s="1584"/>
      <c r="J487" s="437">
        <v>8.0672953736753549E-3</v>
      </c>
      <c r="K487" s="416"/>
      <c r="L487" s="416"/>
      <c r="M487" s="1599" t="s">
        <v>221</v>
      </c>
      <c r="N487" s="1584"/>
      <c r="O487" s="439">
        <v>3.8009303158047622E-3</v>
      </c>
      <c r="P487" s="416"/>
      <c r="Q487" s="416"/>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5"/>
      <c r="BV487" s="205"/>
      <c r="BW487" s="205"/>
      <c r="BX487" s="205"/>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1593" t="s">
        <v>217</v>
      </c>
      <c r="D488" s="1584"/>
      <c r="E488" s="436">
        <v>1.7881874851493937E-2</v>
      </c>
      <c r="F488" s="416"/>
      <c r="G488" s="416"/>
      <c r="H488" s="1596" t="s">
        <v>203</v>
      </c>
      <c r="I488" s="1584"/>
      <c r="J488" s="437">
        <v>2.3917763282010365E-2</v>
      </c>
      <c r="K488" s="416"/>
      <c r="L488" s="416"/>
      <c r="M488" s="1585"/>
      <c r="N488" s="1584"/>
      <c r="O488" s="432"/>
      <c r="P488" s="416"/>
      <c r="Q488" s="416"/>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5"/>
      <c r="BV488" s="205"/>
      <c r="BW488" s="205"/>
      <c r="BX488" s="205"/>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1593" t="s">
        <v>204</v>
      </c>
      <c r="D489" s="1584"/>
      <c r="E489" s="436">
        <v>9.1383621774308657E-2</v>
      </c>
      <c r="F489" s="416"/>
      <c r="G489" s="416"/>
      <c r="H489" s="1597" t="s">
        <v>221</v>
      </c>
      <c r="I489" s="1584"/>
      <c r="J489" s="440">
        <v>1.517057823960498E-4</v>
      </c>
      <c r="K489" s="416"/>
      <c r="L489" s="416"/>
      <c r="M489" s="1585"/>
      <c r="N489" s="1584"/>
      <c r="O489" s="416"/>
      <c r="P489" s="416"/>
      <c r="Q489" s="416"/>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5"/>
      <c r="BV489" s="205"/>
      <c r="BW489" s="205"/>
      <c r="BX489" s="205"/>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1593" t="s">
        <v>203</v>
      </c>
      <c r="D490" s="1584"/>
      <c r="E490" s="436">
        <v>6.0216444566248029E-2</v>
      </c>
      <c r="F490" s="416"/>
      <c r="G490" s="416"/>
      <c r="H490" s="1585"/>
      <c r="I490" s="1584"/>
      <c r="J490" s="432"/>
      <c r="K490" s="416"/>
      <c r="L490" s="416"/>
      <c r="M490" s="1598" t="s">
        <v>231</v>
      </c>
      <c r="N490" s="1584"/>
      <c r="O490" s="1584"/>
      <c r="P490" s="1584"/>
      <c r="Q490" s="1584"/>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5"/>
      <c r="BV490" s="205"/>
      <c r="BW490" s="205"/>
      <c r="BX490" s="205"/>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1590" t="s">
        <v>221</v>
      </c>
      <c r="D491" s="1584"/>
      <c r="E491" s="441">
        <v>2.4906365869380842E-4</v>
      </c>
      <c r="F491" s="416"/>
      <c r="G491" s="416"/>
      <c r="H491" s="1585"/>
      <c r="I491" s="1584"/>
      <c r="J491" s="416"/>
      <c r="K491" s="416"/>
      <c r="L491" s="416"/>
      <c r="M491" s="1612" t="s">
        <v>186</v>
      </c>
      <c r="N491" s="1584"/>
      <c r="O491" s="1613" t="s">
        <v>232</v>
      </c>
      <c r="P491" s="1614"/>
      <c r="Q491" s="1615"/>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5"/>
      <c r="BV491" s="205"/>
      <c r="BW491" s="205"/>
      <c r="BX491" s="205"/>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1585"/>
      <c r="D492" s="1584"/>
      <c r="E492" s="432"/>
      <c r="F492" s="416"/>
      <c r="G492" s="416"/>
      <c r="H492" s="1591" t="s">
        <v>231</v>
      </c>
      <c r="I492" s="1584"/>
      <c r="J492" s="1584"/>
      <c r="K492" s="1584"/>
      <c r="L492" s="1584"/>
      <c r="M492" s="1584"/>
      <c r="N492" s="1584"/>
      <c r="O492" s="420" t="s">
        <v>171</v>
      </c>
      <c r="P492" s="421" t="s">
        <v>233</v>
      </c>
      <c r="Q492" s="422" t="s">
        <v>234</v>
      </c>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5"/>
      <c r="BV492" s="205"/>
      <c r="BW492" s="205"/>
      <c r="BX492" s="205"/>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1585"/>
      <c r="D493" s="1584"/>
      <c r="E493" s="416"/>
      <c r="F493" s="416"/>
      <c r="G493" s="416"/>
      <c r="H493" s="1608" t="s">
        <v>186</v>
      </c>
      <c r="I493" s="1584"/>
      <c r="J493" s="1609" t="s">
        <v>232</v>
      </c>
      <c r="K493" s="1610"/>
      <c r="L493" s="1611"/>
      <c r="M493" s="1595" t="s">
        <v>187</v>
      </c>
      <c r="N493" s="1584"/>
      <c r="O493" s="445">
        <v>4.2847568458985847</v>
      </c>
      <c r="P493" s="446">
        <v>10.711892114746462</v>
      </c>
      <c r="Q493" s="447">
        <v>10.711892114746462</v>
      </c>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5"/>
      <c r="BV493" s="205"/>
      <c r="BW493" s="205"/>
      <c r="BX493" s="205"/>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1589" t="s">
        <v>231</v>
      </c>
      <c r="D494" s="1584"/>
      <c r="E494" s="1584"/>
      <c r="F494" s="1584"/>
      <c r="G494" s="1584"/>
      <c r="H494" s="1584"/>
      <c r="I494" s="1584"/>
      <c r="J494" s="423" t="s">
        <v>171</v>
      </c>
      <c r="K494" s="424" t="s">
        <v>233</v>
      </c>
      <c r="L494" s="425" t="s">
        <v>234</v>
      </c>
      <c r="M494" s="1585"/>
      <c r="N494" s="1584"/>
      <c r="O494" s="432"/>
      <c r="P494" s="432"/>
      <c r="Q494" s="432"/>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5"/>
      <c r="BV494" s="205"/>
      <c r="BW494" s="205"/>
      <c r="BX494" s="205"/>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1604" t="s">
        <v>186</v>
      </c>
      <c r="D495" s="1584"/>
      <c r="E495" s="1605" t="s">
        <v>232</v>
      </c>
      <c r="F495" s="1606"/>
      <c r="G495" s="1607"/>
      <c r="H495" s="1588" t="s">
        <v>187</v>
      </c>
      <c r="I495" s="1584"/>
      <c r="J495" s="448">
        <v>3.950377655491319</v>
      </c>
      <c r="K495" s="449">
        <v>9.6350674524178519</v>
      </c>
      <c r="L495" s="450">
        <v>9.6350674524178519</v>
      </c>
      <c r="M495" s="1585"/>
      <c r="N495" s="1584"/>
      <c r="O495" s="416"/>
      <c r="P495" s="416"/>
      <c r="Q495" s="416"/>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5"/>
      <c r="BV495" s="205"/>
      <c r="BW495" s="205"/>
      <c r="BX495" s="205"/>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1584"/>
      <c r="D496" s="1584"/>
      <c r="E496" s="426" t="s">
        <v>171</v>
      </c>
      <c r="F496" s="427" t="s">
        <v>233</v>
      </c>
      <c r="G496" s="428" t="s">
        <v>234</v>
      </c>
      <c r="H496" s="1585"/>
      <c r="I496" s="1584"/>
      <c r="J496" s="432"/>
      <c r="K496" s="432"/>
      <c r="L496" s="432"/>
      <c r="M496" s="1598" t="s">
        <v>235</v>
      </c>
      <c r="N496" s="1584"/>
      <c r="O496" s="1584"/>
      <c r="P496" s="416"/>
      <c r="Q496" s="416"/>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5"/>
      <c r="BV496" s="205"/>
      <c r="BW496" s="205"/>
      <c r="BX496" s="205"/>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1587" t="s">
        <v>187</v>
      </c>
      <c r="D497" s="1584"/>
      <c r="E497" s="451">
        <v>5.2575377283519806</v>
      </c>
      <c r="F497" s="452">
        <v>12.517946972266619</v>
      </c>
      <c r="G497" s="453">
        <v>12.517946972266619</v>
      </c>
      <c r="H497" s="1585"/>
      <c r="I497" s="1584"/>
      <c r="J497" s="416"/>
      <c r="K497" s="416"/>
      <c r="L497" s="416"/>
      <c r="M497" s="1585"/>
      <c r="N497" s="1584"/>
      <c r="O497" s="429" t="s">
        <v>186</v>
      </c>
      <c r="P497" s="416"/>
      <c r="Q497" s="416"/>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5"/>
      <c r="BV497" s="205"/>
      <c r="BW497" s="205"/>
      <c r="BX497" s="205"/>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1585"/>
      <c r="D498" s="1584"/>
      <c r="E498" s="432"/>
      <c r="F498" s="432"/>
      <c r="G498" s="432"/>
      <c r="H498" s="1591" t="s">
        <v>235</v>
      </c>
      <c r="I498" s="1584"/>
      <c r="J498" s="1584"/>
      <c r="K498" s="416"/>
      <c r="L498" s="416"/>
      <c r="M498" s="1584"/>
      <c r="N498" s="1584"/>
      <c r="O498" s="454" t="s">
        <v>187</v>
      </c>
      <c r="P498" s="416"/>
      <c r="Q498" s="416"/>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5"/>
      <c r="BV498" s="205"/>
      <c r="BW498" s="205"/>
      <c r="BX498" s="205"/>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1585"/>
      <c r="D499" s="1584"/>
      <c r="E499" s="416"/>
      <c r="F499" s="416"/>
      <c r="G499" s="416"/>
      <c r="H499" s="1585"/>
      <c r="I499" s="1584"/>
      <c r="J499" s="430" t="s">
        <v>186</v>
      </c>
      <c r="K499" s="416"/>
      <c r="L499" s="416"/>
      <c r="M499" s="1603" t="s">
        <v>213</v>
      </c>
      <c r="N499" s="1584"/>
      <c r="O499" s="435">
        <v>1.9624660437181474E-2</v>
      </c>
      <c r="P499" s="416"/>
      <c r="Q499" s="416"/>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5"/>
      <c r="BV499" s="205"/>
      <c r="BW499" s="205"/>
      <c r="BX499" s="205"/>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1589" t="s">
        <v>235</v>
      </c>
      <c r="D500" s="1584"/>
      <c r="E500" s="1584"/>
      <c r="F500" s="416"/>
      <c r="G500" s="416"/>
      <c r="H500" s="1584"/>
      <c r="I500" s="1584"/>
      <c r="J500" s="455" t="s">
        <v>187</v>
      </c>
      <c r="K500" s="416"/>
      <c r="L500" s="416"/>
      <c r="M500" s="1600" t="s">
        <v>194</v>
      </c>
      <c r="N500" s="1584"/>
      <c r="O500" s="438">
        <v>-0.13181597345489315</v>
      </c>
      <c r="P500" s="416"/>
      <c r="Q500" s="416"/>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5"/>
      <c r="BV500" s="205"/>
      <c r="BW500" s="205"/>
      <c r="BX500" s="205"/>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1585"/>
      <c r="D501" s="1584"/>
      <c r="E501" s="431" t="s">
        <v>186</v>
      </c>
      <c r="F501" s="416"/>
      <c r="G501" s="416"/>
      <c r="H501" s="1601" t="s">
        <v>213</v>
      </c>
      <c r="I501" s="1584"/>
      <c r="J501" s="434">
        <v>3.466850420605315E-2</v>
      </c>
      <c r="K501" s="416"/>
      <c r="L501" s="416"/>
      <c r="M501" s="1600" t="s">
        <v>211</v>
      </c>
      <c r="N501" s="1584"/>
      <c r="O501" s="438">
        <v>5.02384233275616E-2</v>
      </c>
      <c r="P501" s="416"/>
      <c r="Q501" s="416"/>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5"/>
      <c r="BV501" s="205"/>
      <c r="BW501" s="205"/>
      <c r="BX501" s="205"/>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1584"/>
      <c r="D502" s="1584"/>
      <c r="E502" s="456" t="s">
        <v>187</v>
      </c>
      <c r="F502" s="416"/>
      <c r="G502" s="416"/>
      <c r="H502" s="1596" t="s">
        <v>194</v>
      </c>
      <c r="I502" s="1584"/>
      <c r="J502" s="437">
        <v>-0.15020327831396399</v>
      </c>
      <c r="K502" s="416"/>
      <c r="L502" s="416"/>
      <c r="M502" s="1600" t="s">
        <v>196</v>
      </c>
      <c r="N502" s="1584"/>
      <c r="O502" s="438">
        <v>5.7182445901890741E-2</v>
      </c>
      <c r="P502" s="416"/>
      <c r="Q502" s="416"/>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5"/>
      <c r="BV502" s="205"/>
      <c r="BW502" s="205"/>
      <c r="BX502" s="205"/>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1602" t="s">
        <v>213</v>
      </c>
      <c r="D503" s="1584"/>
      <c r="E503" s="433">
        <v>2.4729650828455619E-2</v>
      </c>
      <c r="F503" s="416"/>
      <c r="G503" s="416"/>
      <c r="H503" s="1596" t="s">
        <v>211</v>
      </c>
      <c r="I503" s="1584"/>
      <c r="J503" s="437">
        <v>3.6708831646932651E-2</v>
      </c>
      <c r="K503" s="416"/>
      <c r="L503" s="416"/>
      <c r="M503" s="1600" t="s">
        <v>220</v>
      </c>
      <c r="N503" s="1584"/>
      <c r="O503" s="438">
        <v>4.3773544771522135E-3</v>
      </c>
      <c r="P503" s="416"/>
      <c r="Q503" s="416"/>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5"/>
      <c r="BV503" s="205"/>
      <c r="BW503" s="205"/>
      <c r="BX503" s="205"/>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1593" t="s">
        <v>194</v>
      </c>
      <c r="D504" s="1584"/>
      <c r="E504" s="436">
        <v>-0.12419044755812907</v>
      </c>
      <c r="F504" s="416"/>
      <c r="G504" s="416"/>
      <c r="H504" s="1596" t="s">
        <v>227</v>
      </c>
      <c r="I504" s="1584"/>
      <c r="J504" s="437">
        <v>4.9929430279887412E-3</v>
      </c>
      <c r="K504" s="416"/>
      <c r="L504" s="416"/>
      <c r="M504" s="1600" t="s">
        <v>218</v>
      </c>
      <c r="N504" s="1584"/>
      <c r="O504" s="438">
        <v>2.296623289637497E-2</v>
      </c>
      <c r="P504" s="416"/>
      <c r="Q504" s="416"/>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5"/>
      <c r="BV504" s="205"/>
      <c r="BW504" s="205"/>
      <c r="BX504" s="205"/>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1593" t="s">
        <v>211</v>
      </c>
      <c r="D505" s="1584"/>
      <c r="E505" s="436">
        <v>4.0678344571777221E-2</v>
      </c>
      <c r="F505" s="416"/>
      <c r="G505" s="416"/>
      <c r="H505" s="1596" t="s">
        <v>196</v>
      </c>
      <c r="I505" s="1584"/>
      <c r="J505" s="437">
        <v>0.10041624267824228</v>
      </c>
      <c r="K505" s="416"/>
      <c r="L505" s="416"/>
      <c r="M505" s="1600" t="s">
        <v>199</v>
      </c>
      <c r="N505" s="1584"/>
      <c r="O505" s="438">
        <v>9.9162436952457314E-2</v>
      </c>
      <c r="P505" s="416"/>
      <c r="Q505" s="416"/>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5"/>
      <c r="BV505" s="205"/>
      <c r="BW505" s="205"/>
      <c r="BX505" s="205"/>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1593" t="s">
        <v>227</v>
      </c>
      <c r="D506" s="1584"/>
      <c r="E506" s="436">
        <v>3.5248872646996077E-3</v>
      </c>
      <c r="F506" s="416"/>
      <c r="G506" s="416"/>
      <c r="H506" s="1596" t="s">
        <v>228</v>
      </c>
      <c r="I506" s="1584"/>
      <c r="J506" s="437">
        <v>1.2471656550004913E-3</v>
      </c>
      <c r="K506" s="416"/>
      <c r="L506" s="416"/>
      <c r="M506" s="1600" t="s">
        <v>225</v>
      </c>
      <c r="N506" s="1584"/>
      <c r="O506" s="438">
        <v>1.8197204051845167E-3</v>
      </c>
      <c r="P506" s="416"/>
      <c r="Q506" s="416"/>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5"/>
      <c r="BV506" s="205"/>
      <c r="BW506" s="205"/>
      <c r="BX506" s="205"/>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1593" t="s">
        <v>196</v>
      </c>
      <c r="D507" s="1584"/>
      <c r="E507" s="436">
        <v>7.7670453297332256E-2</v>
      </c>
      <c r="F507" s="416"/>
      <c r="G507" s="416"/>
      <c r="H507" s="1596" t="s">
        <v>220</v>
      </c>
      <c r="I507" s="1584"/>
      <c r="J507" s="437">
        <v>6.4177442250051018E-3</v>
      </c>
      <c r="K507" s="416"/>
      <c r="L507" s="416"/>
      <c r="M507" s="1600" t="s">
        <v>216</v>
      </c>
      <c r="N507" s="1584"/>
      <c r="O507" s="438">
        <v>7.4921271851315441E-3</v>
      </c>
      <c r="P507" s="416"/>
      <c r="Q507" s="416"/>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5"/>
      <c r="BV507" s="205"/>
      <c r="BW507" s="205"/>
      <c r="BX507" s="205"/>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1593" t="s">
        <v>228</v>
      </c>
      <c r="D508" s="1584"/>
      <c r="E508" s="436">
        <v>1.948372351434386E-3</v>
      </c>
      <c r="F508" s="416"/>
      <c r="G508" s="416"/>
      <c r="H508" s="1596" t="s">
        <v>218</v>
      </c>
      <c r="I508" s="1584"/>
      <c r="J508" s="437">
        <v>2.3602092067985265E-2</v>
      </c>
      <c r="K508" s="416"/>
      <c r="L508" s="416"/>
      <c r="M508" s="1600" t="s">
        <v>225</v>
      </c>
      <c r="N508" s="1584"/>
      <c r="O508" s="438">
        <v>-4.5358125576726851E-3</v>
      </c>
      <c r="P508" s="416"/>
      <c r="Q508" s="416"/>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5"/>
      <c r="BV508" s="205"/>
      <c r="BW508" s="205"/>
      <c r="BX508" s="205"/>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1593" t="s">
        <v>220</v>
      </c>
      <c r="D509" s="1584"/>
      <c r="E509" s="436">
        <v>1.2654054160464365E-2</v>
      </c>
      <c r="F509" s="416"/>
      <c r="G509" s="416"/>
      <c r="H509" s="1596" t="s">
        <v>199</v>
      </c>
      <c r="I509" s="1584"/>
      <c r="J509" s="437">
        <v>4.3366633392300138E-2</v>
      </c>
      <c r="K509" s="416"/>
      <c r="L509" s="416"/>
      <c r="M509" s="1600" t="s">
        <v>223</v>
      </c>
      <c r="N509" s="1584"/>
      <c r="O509" s="438">
        <v>2.147996840961969E-3</v>
      </c>
      <c r="P509" s="416"/>
      <c r="Q509" s="416"/>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5"/>
      <c r="BV509" s="205"/>
      <c r="BW509" s="205"/>
      <c r="BX509" s="205"/>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1593" t="s">
        <v>218</v>
      </c>
      <c r="D510" s="1584"/>
      <c r="E510" s="436">
        <v>2.3039442984347958E-2</v>
      </c>
      <c r="F510" s="416"/>
      <c r="G510" s="416"/>
      <c r="H510" s="1596" t="s">
        <v>225</v>
      </c>
      <c r="I510" s="1584"/>
      <c r="J510" s="437">
        <v>-3.5424661843014081E-3</v>
      </c>
      <c r="K510" s="416"/>
      <c r="L510" s="416"/>
      <c r="M510" s="1600" t="s">
        <v>190</v>
      </c>
      <c r="N510" s="1584"/>
      <c r="O510" s="438">
        <v>-0.15341436180541157</v>
      </c>
      <c r="P510" s="416"/>
      <c r="Q510" s="416"/>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5"/>
      <c r="BV510" s="205"/>
      <c r="BW510" s="205"/>
      <c r="BX510" s="205"/>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1593" t="s">
        <v>199</v>
      </c>
      <c r="D511" s="1584"/>
      <c r="E511" s="436">
        <v>4.9659192204267608E-2</v>
      </c>
      <c r="F511" s="416"/>
      <c r="G511" s="416"/>
      <c r="H511" s="1596" t="s">
        <v>216</v>
      </c>
      <c r="I511" s="1584"/>
      <c r="J511" s="437">
        <v>-2.9883408154335298E-2</v>
      </c>
      <c r="K511" s="416"/>
      <c r="L511" s="416"/>
      <c r="M511" s="1600" t="s">
        <v>188</v>
      </c>
      <c r="N511" s="1584"/>
      <c r="O511" s="438">
        <v>0.15512922662572642</v>
      </c>
      <c r="P511" s="416"/>
      <c r="Q511" s="416"/>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5"/>
      <c r="BX511" s="205"/>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1593" t="s">
        <v>225</v>
      </c>
      <c r="D512" s="1584"/>
      <c r="E512" s="436">
        <v>-1.4082917849733833E-3</v>
      </c>
      <c r="F512" s="416"/>
      <c r="G512" s="416"/>
      <c r="H512" s="1596" t="s">
        <v>223</v>
      </c>
      <c r="I512" s="1584"/>
      <c r="J512" s="437">
        <v>-6.7522413899860989E-3</v>
      </c>
      <c r="K512" s="416"/>
      <c r="L512" s="416"/>
      <c r="M512" s="1600" t="s">
        <v>201</v>
      </c>
      <c r="N512" s="1584"/>
      <c r="O512" s="438">
        <v>6.5619383841891463E-2</v>
      </c>
      <c r="P512" s="416"/>
      <c r="Q512" s="416"/>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5"/>
      <c r="BV512" s="205"/>
      <c r="BW512" s="205"/>
      <c r="BX512" s="205"/>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1593" t="s">
        <v>216</v>
      </c>
      <c r="D513" s="1584"/>
      <c r="E513" s="436">
        <v>-8.8046622351054277E-3</v>
      </c>
      <c r="F513" s="416"/>
      <c r="G513" s="416"/>
      <c r="H513" s="1596" t="s">
        <v>190</v>
      </c>
      <c r="I513" s="1584"/>
      <c r="J513" s="437">
        <v>-0.20696925189853965</v>
      </c>
      <c r="K513" s="416"/>
      <c r="L513" s="416"/>
      <c r="M513" s="1600" t="s">
        <v>226</v>
      </c>
      <c r="N513" s="1584"/>
      <c r="O513" s="438">
        <v>1.3763634656864497E-3</v>
      </c>
      <c r="P513" s="416"/>
      <c r="Q513" s="416"/>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5"/>
      <c r="BV513" s="205"/>
      <c r="BW513" s="205"/>
      <c r="BX513" s="205"/>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1593" t="s">
        <v>225</v>
      </c>
      <c r="D514" s="1584"/>
      <c r="E514" s="436">
        <v>-4.6273862881818497E-3</v>
      </c>
      <c r="F514" s="416"/>
      <c r="G514" s="416"/>
      <c r="H514" s="1596" t="s">
        <v>188</v>
      </c>
      <c r="I514" s="1584"/>
      <c r="J514" s="437">
        <v>0.20910017043405013</v>
      </c>
      <c r="K514" s="416"/>
      <c r="L514" s="416"/>
      <c r="M514" s="1600" t="s">
        <v>189</v>
      </c>
      <c r="N514" s="1584"/>
      <c r="O514" s="438">
        <v>-0.15565192130591243</v>
      </c>
      <c r="P514" s="416"/>
      <c r="Q514" s="416"/>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5"/>
      <c r="BV514" s="205"/>
      <c r="BW514" s="205"/>
      <c r="BX514" s="205"/>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1593" t="s">
        <v>223</v>
      </c>
      <c r="D515" s="1584"/>
      <c r="E515" s="436">
        <v>-3.6483791739745199E-3</v>
      </c>
      <c r="F515" s="416"/>
      <c r="G515" s="416"/>
      <c r="H515" s="1596" t="s">
        <v>201</v>
      </c>
      <c r="I515" s="1584"/>
      <c r="J515" s="437">
        <v>-6.326590402194246E-2</v>
      </c>
      <c r="K515" s="416"/>
      <c r="L515" s="416"/>
      <c r="M515" s="1600" t="s">
        <v>192</v>
      </c>
      <c r="N515" s="1584"/>
      <c r="O515" s="438">
        <v>0.11897662796841797</v>
      </c>
      <c r="P515" s="416"/>
      <c r="Q515" s="416"/>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5"/>
      <c r="BV515" s="205"/>
      <c r="BW515" s="205"/>
      <c r="BX515" s="205"/>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1593" t="s">
        <v>190</v>
      </c>
      <c r="D516" s="1584"/>
      <c r="E516" s="436">
        <v>-0.15375542044384888</v>
      </c>
      <c r="F516" s="416"/>
      <c r="G516" s="416"/>
      <c r="H516" s="1596" t="s">
        <v>226</v>
      </c>
      <c r="I516" s="1584"/>
      <c r="J516" s="437">
        <v>-5.2150705835797952E-3</v>
      </c>
      <c r="K516" s="416"/>
      <c r="L516" s="416"/>
      <c r="M516" s="1600" t="s">
        <v>224</v>
      </c>
      <c r="N516" s="1584"/>
      <c r="O516" s="438">
        <v>8.8564381948856626E-3</v>
      </c>
      <c r="P516" s="416"/>
      <c r="Q516" s="416"/>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5"/>
      <c r="BV516" s="205"/>
      <c r="BW516" s="205"/>
      <c r="BX516" s="205"/>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1593" t="s">
        <v>188</v>
      </c>
      <c r="D517" s="1584"/>
      <c r="E517" s="436">
        <v>0.15442776163301541</v>
      </c>
      <c r="F517" s="416"/>
      <c r="G517" s="416"/>
      <c r="H517" s="1596" t="s">
        <v>189</v>
      </c>
      <c r="I517" s="1584"/>
      <c r="J517" s="437">
        <v>-0.16405420199522125</v>
      </c>
      <c r="K517" s="416"/>
      <c r="L517" s="416"/>
      <c r="M517" s="1600" t="s">
        <v>210</v>
      </c>
      <c r="N517" s="1584"/>
      <c r="O517" s="438">
        <v>3.1672943261110816E-2</v>
      </c>
      <c r="P517" s="416"/>
      <c r="Q517" s="416"/>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5"/>
      <c r="BV517" s="205"/>
      <c r="BW517" s="205"/>
      <c r="BX517" s="205"/>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1593" t="s">
        <v>201</v>
      </c>
      <c r="D518" s="1584"/>
      <c r="E518" s="436">
        <v>-1.0070640926427797E-3</v>
      </c>
      <c r="F518" s="416"/>
      <c r="G518" s="416"/>
      <c r="H518" s="1596" t="s">
        <v>192</v>
      </c>
      <c r="I518" s="1584"/>
      <c r="J518" s="437">
        <v>0.16139746687253609</v>
      </c>
      <c r="K518" s="416"/>
      <c r="L518" s="416"/>
      <c r="M518" s="1600" t="s">
        <v>191</v>
      </c>
      <c r="N518" s="1584"/>
      <c r="O518" s="438">
        <v>-0.10169685099021847</v>
      </c>
      <c r="P518" s="416"/>
      <c r="Q518" s="416"/>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5"/>
      <c r="BV518" s="205"/>
      <c r="BW518" s="205"/>
      <c r="BX518" s="205"/>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1593" t="s">
        <v>226</v>
      </c>
      <c r="D519" s="1584"/>
      <c r="E519" s="436">
        <v>-9.1865855282456958E-4</v>
      </c>
      <c r="F519" s="416"/>
      <c r="G519" s="416"/>
      <c r="H519" s="1596" t="s">
        <v>224</v>
      </c>
      <c r="I519" s="1584"/>
      <c r="J519" s="437">
        <v>5.1226693656415603E-3</v>
      </c>
      <c r="K519" s="416"/>
      <c r="L519" s="416"/>
      <c r="M519" s="1600" t="s">
        <v>193</v>
      </c>
      <c r="N519" s="1584"/>
      <c r="O519" s="438">
        <v>0.149291684041891</v>
      </c>
      <c r="P519" s="416"/>
      <c r="Q519" s="416"/>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5"/>
      <c r="BV519" s="205"/>
      <c r="BW519" s="205"/>
      <c r="BX519" s="205"/>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1593" t="s">
        <v>189</v>
      </c>
      <c r="D520" s="1584"/>
      <c r="E520" s="436">
        <v>-0.13059295289944917</v>
      </c>
      <c r="F520" s="416"/>
      <c r="G520" s="416"/>
      <c r="H520" s="1596" t="s">
        <v>210</v>
      </c>
      <c r="I520" s="1584"/>
      <c r="J520" s="437">
        <v>4.072208720465411E-2</v>
      </c>
      <c r="K520" s="416"/>
      <c r="L520" s="416"/>
      <c r="M520" s="1600" t="s">
        <v>200</v>
      </c>
      <c r="N520" s="1584"/>
      <c r="O520" s="438">
        <v>-8.7592518070425784E-2</v>
      </c>
      <c r="P520" s="416"/>
      <c r="Q520" s="416"/>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5"/>
      <c r="BV520" s="205"/>
      <c r="BW520" s="205"/>
      <c r="BX520" s="205"/>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1593" t="s">
        <v>192</v>
      </c>
      <c r="D521" s="1584"/>
      <c r="E521" s="436">
        <v>0.11296501831461202</v>
      </c>
      <c r="F521" s="416"/>
      <c r="G521" s="416"/>
      <c r="H521" s="1596" t="s">
        <v>191</v>
      </c>
      <c r="I521" s="1584"/>
      <c r="J521" s="437">
        <v>-0.15870895256659734</v>
      </c>
      <c r="K521" s="416"/>
      <c r="L521" s="416"/>
      <c r="M521" s="1600" t="s">
        <v>207</v>
      </c>
      <c r="N521" s="1584"/>
      <c r="O521" s="438">
        <v>-6.3927487047727868E-2</v>
      </c>
      <c r="P521" s="416"/>
      <c r="Q521" s="416"/>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5"/>
      <c r="BV521" s="205"/>
      <c r="BW521" s="205"/>
      <c r="BX521" s="205"/>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1593" t="s">
        <v>224</v>
      </c>
      <c r="D522" s="1584"/>
      <c r="E522" s="436">
        <v>-3.7864418250334211E-3</v>
      </c>
      <c r="F522" s="416"/>
      <c r="G522" s="416"/>
      <c r="H522" s="1596" t="s">
        <v>193</v>
      </c>
      <c r="I522" s="1584"/>
      <c r="J522" s="437">
        <v>7.7654554417263946E-2</v>
      </c>
      <c r="K522" s="416"/>
      <c r="L522" s="416"/>
      <c r="M522" s="1600" t="s">
        <v>206</v>
      </c>
      <c r="N522" s="1584"/>
      <c r="O522" s="438">
        <v>-5.7502863346888831E-2</v>
      </c>
      <c r="P522" s="416"/>
      <c r="Q522" s="416"/>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5"/>
      <c r="BV522" s="205"/>
      <c r="BW522" s="205"/>
      <c r="BX522" s="205"/>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1593" t="s">
        <v>210</v>
      </c>
      <c r="D523" s="1584"/>
      <c r="E523" s="436">
        <v>4.0547198117694042E-2</v>
      </c>
      <c r="F523" s="416"/>
      <c r="G523" s="416"/>
      <c r="H523" s="1596" t="s">
        <v>200</v>
      </c>
      <c r="I523" s="1584"/>
      <c r="J523" s="437">
        <v>-6.0545591958613594E-2</v>
      </c>
      <c r="K523" s="416"/>
      <c r="L523" s="416"/>
      <c r="M523" s="1600" t="s">
        <v>212</v>
      </c>
      <c r="N523" s="1584"/>
      <c r="O523" s="438">
        <v>2.6818486681978004E-2</v>
      </c>
      <c r="P523" s="416"/>
      <c r="Q523" s="416"/>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5"/>
      <c r="BV523" s="205"/>
      <c r="BW523" s="205"/>
      <c r="BX523" s="205"/>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1593" t="s">
        <v>191</v>
      </c>
      <c r="D524" s="1584"/>
      <c r="E524" s="436">
        <v>-0.12897726696570661</v>
      </c>
      <c r="F524" s="416"/>
      <c r="G524" s="416"/>
      <c r="H524" s="1596" t="s">
        <v>207</v>
      </c>
      <c r="I524" s="1584"/>
      <c r="J524" s="437">
        <v>-3.1864363954167078E-2</v>
      </c>
      <c r="K524" s="416"/>
      <c r="L524" s="416"/>
      <c r="M524" s="1600" t="s">
        <v>215</v>
      </c>
      <c r="N524" s="1584"/>
      <c r="O524" s="438">
        <v>-2.6818486681978216E-2</v>
      </c>
      <c r="P524" s="416"/>
      <c r="Q524" s="416"/>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5"/>
      <c r="BV524" s="205"/>
      <c r="BW524" s="205"/>
      <c r="BX524" s="205"/>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1593" t="s">
        <v>193</v>
      </c>
      <c r="D525" s="1584"/>
      <c r="E525" s="436">
        <v>0.11377842203456143</v>
      </c>
      <c r="F525" s="416"/>
      <c r="G525" s="416"/>
      <c r="H525" s="1596" t="s">
        <v>206</v>
      </c>
      <c r="I525" s="1584"/>
      <c r="J525" s="437">
        <v>-5.143915704803536E-2</v>
      </c>
      <c r="K525" s="416"/>
      <c r="L525" s="416"/>
      <c r="M525" s="1600" t="s">
        <v>208</v>
      </c>
      <c r="N525" s="1584"/>
      <c r="O525" s="438">
        <v>-4.7279476937579931E-2</v>
      </c>
      <c r="P525" s="416"/>
      <c r="Q525" s="416"/>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5"/>
      <c r="BV525" s="205"/>
      <c r="BW525" s="205"/>
      <c r="BX525" s="205"/>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1593" t="s">
        <v>200</v>
      </c>
      <c r="D526" s="1584"/>
      <c r="E526" s="436">
        <v>-6.9572203471952213E-2</v>
      </c>
      <c r="F526" s="416"/>
      <c r="G526" s="416"/>
      <c r="H526" s="1596" t="s">
        <v>212</v>
      </c>
      <c r="I526" s="1584"/>
      <c r="J526" s="437">
        <v>-9.2969831546108814E-3</v>
      </c>
      <c r="K526" s="416"/>
      <c r="L526" s="416"/>
      <c r="M526" s="1600" t="s">
        <v>214</v>
      </c>
      <c r="N526" s="1584"/>
      <c r="O526" s="438">
        <v>3.7121213024606893E-2</v>
      </c>
      <c r="P526" s="416"/>
      <c r="Q526" s="416"/>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5"/>
      <c r="BV526" s="205"/>
      <c r="BW526" s="205"/>
      <c r="BX526" s="205"/>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1593" t="s">
        <v>207</v>
      </c>
      <c r="D527" s="1584"/>
      <c r="E527" s="436">
        <v>-5.2578647475055362E-2</v>
      </c>
      <c r="F527" s="416"/>
      <c r="G527" s="416"/>
      <c r="H527" s="1596" t="s">
        <v>215</v>
      </c>
      <c r="I527" s="1584"/>
      <c r="J527" s="437">
        <v>9.29698315461106E-3</v>
      </c>
      <c r="K527" s="416"/>
      <c r="L527" s="416"/>
      <c r="M527" s="1600" t="s">
        <v>197</v>
      </c>
      <c r="N527" s="1584"/>
      <c r="O527" s="438">
        <v>0.10620341220197459</v>
      </c>
      <c r="P527" s="416"/>
      <c r="Q527" s="416"/>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5"/>
      <c r="BV527" s="205"/>
      <c r="BW527" s="205"/>
      <c r="BX527" s="205"/>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1593" t="s">
        <v>206</v>
      </c>
      <c r="D528" s="1584"/>
      <c r="E528" s="436">
        <v>-4.477967120304116E-2</v>
      </c>
      <c r="F528" s="416"/>
      <c r="G528" s="416"/>
      <c r="H528" s="1596" t="s">
        <v>208</v>
      </c>
      <c r="I528" s="1584"/>
      <c r="J528" s="437">
        <v>4.8246765227502708E-2</v>
      </c>
      <c r="K528" s="416"/>
      <c r="L528" s="416"/>
      <c r="M528" s="1600" t="s">
        <v>198</v>
      </c>
      <c r="N528" s="1584"/>
      <c r="O528" s="438">
        <v>9.4827673920760386E-2</v>
      </c>
      <c r="P528" s="416"/>
      <c r="Q528" s="416"/>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5"/>
      <c r="BV528" s="205"/>
      <c r="BW528" s="205"/>
      <c r="BX528" s="205"/>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1593" t="s">
        <v>212</v>
      </c>
      <c r="D529" s="1584"/>
      <c r="E529" s="436">
        <v>3.0364511553891482E-2</v>
      </c>
      <c r="F529" s="416"/>
      <c r="G529" s="416"/>
      <c r="H529" s="1596" t="s">
        <v>214</v>
      </c>
      <c r="I529" s="1584"/>
      <c r="J529" s="437">
        <v>2.6874008789317755E-2</v>
      </c>
      <c r="K529" s="416"/>
      <c r="L529" s="416"/>
      <c r="M529" s="1600" t="s">
        <v>209</v>
      </c>
      <c r="N529" s="1584"/>
      <c r="O529" s="438">
        <v>6.0223723956359512E-2</v>
      </c>
      <c r="P529" s="416"/>
      <c r="Q529" s="416"/>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5"/>
      <c r="BV529" s="205"/>
      <c r="BW529" s="205"/>
      <c r="BX529" s="205"/>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1593" t="s">
        <v>215</v>
      </c>
      <c r="D530" s="1584"/>
      <c r="E530" s="436">
        <v>-3.0364511553891142E-2</v>
      </c>
      <c r="F530" s="416"/>
      <c r="G530" s="416"/>
      <c r="H530" s="1596" t="s">
        <v>197</v>
      </c>
      <c r="I530" s="1584"/>
      <c r="J530" s="437">
        <v>7.5857393083981567E-2</v>
      </c>
      <c r="K530" s="416"/>
      <c r="L530" s="416"/>
      <c r="M530" s="1600" t="s">
        <v>195</v>
      </c>
      <c r="N530" s="1584"/>
      <c r="O530" s="438">
        <v>0.12260093231009303</v>
      </c>
      <c r="P530" s="416"/>
      <c r="Q530" s="416"/>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5"/>
      <c r="BV530" s="205"/>
      <c r="BW530" s="205"/>
      <c r="BX530" s="205"/>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1593" t="s">
        <v>208</v>
      </c>
      <c r="D531" s="1584"/>
      <c r="E531" s="436">
        <v>2.9302236757334971E-2</v>
      </c>
      <c r="F531" s="416"/>
      <c r="G531" s="416"/>
      <c r="H531" s="1596" t="s">
        <v>198</v>
      </c>
      <c r="I531" s="1584"/>
      <c r="J531" s="437">
        <v>6.4782058986226382E-2</v>
      </c>
      <c r="K531" s="416"/>
      <c r="L531" s="416"/>
      <c r="M531" s="1600" t="s">
        <v>219</v>
      </c>
      <c r="N531" s="1584"/>
      <c r="O531" s="438">
        <v>1.5507789643930715E-2</v>
      </c>
      <c r="P531" s="416"/>
      <c r="Q531" s="416"/>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5"/>
      <c r="BV531" s="205"/>
      <c r="BW531" s="205"/>
      <c r="BX531" s="205"/>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1593" t="s">
        <v>214</v>
      </c>
      <c r="D532" s="1584"/>
      <c r="E532" s="436">
        <v>2.6661663482617639E-2</v>
      </c>
      <c r="F532" s="416"/>
      <c r="G532" s="416"/>
      <c r="H532" s="1596" t="s">
        <v>209</v>
      </c>
      <c r="I532" s="1584"/>
      <c r="J532" s="437">
        <v>4.1279195430904018E-2</v>
      </c>
      <c r="K532" s="416"/>
      <c r="L532" s="416"/>
      <c r="M532" s="1600" t="s">
        <v>202</v>
      </c>
      <c r="N532" s="1584"/>
      <c r="O532" s="438">
        <v>7.2214256013372377E-2</v>
      </c>
      <c r="P532" s="416"/>
      <c r="Q532" s="416"/>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5"/>
      <c r="BV532" s="205"/>
      <c r="BW532" s="205"/>
      <c r="BX532" s="205"/>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1593" t="s">
        <v>197</v>
      </c>
      <c r="D533" s="1584"/>
      <c r="E533" s="436">
        <v>8.8821963945538651E-2</v>
      </c>
      <c r="F533" s="416"/>
      <c r="G533" s="416"/>
      <c r="H533" s="1596" t="s">
        <v>195</v>
      </c>
      <c r="I533" s="1584"/>
      <c r="J533" s="437">
        <v>8.3533657526307856E-2</v>
      </c>
      <c r="K533" s="416"/>
      <c r="L533" s="416"/>
      <c r="M533" s="1600" t="s">
        <v>222</v>
      </c>
      <c r="N533" s="1584"/>
      <c r="O533" s="438">
        <v>2.5440654442140829E-3</v>
      </c>
      <c r="P533" s="416"/>
      <c r="Q533" s="416"/>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5"/>
      <c r="BV533" s="205"/>
      <c r="BW533" s="205"/>
      <c r="BX533" s="205"/>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1593" t="s">
        <v>198</v>
      </c>
      <c r="D534" s="1584"/>
      <c r="E534" s="436">
        <v>8.7112491738256623E-2</v>
      </c>
      <c r="F534" s="416"/>
      <c r="G534" s="416"/>
      <c r="H534" s="1596" t="s">
        <v>219</v>
      </c>
      <c r="I534" s="1584"/>
      <c r="J534" s="437">
        <v>7.9522272731852965E-3</v>
      </c>
      <c r="K534" s="416"/>
      <c r="L534" s="416"/>
      <c r="M534" s="1600" t="s">
        <v>205</v>
      </c>
      <c r="N534" s="1584"/>
      <c r="O534" s="438">
        <v>1.3378828418569759E-2</v>
      </c>
      <c r="P534" s="416"/>
      <c r="Q534" s="416"/>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5"/>
      <c r="BV534" s="205"/>
      <c r="BW534" s="205"/>
      <c r="BX534" s="205"/>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1593" t="s">
        <v>209</v>
      </c>
      <c r="D535" s="1584"/>
      <c r="E535" s="436">
        <v>4.8796153329904043E-2</v>
      </c>
      <c r="F535" s="416"/>
      <c r="G535" s="416"/>
      <c r="H535" s="1596" t="s">
        <v>202</v>
      </c>
      <c r="I535" s="1584"/>
      <c r="J535" s="437">
        <v>6.2357324499079658E-2</v>
      </c>
      <c r="K535" s="416"/>
      <c r="L535" s="416"/>
      <c r="M535" s="1600" t="s">
        <v>217</v>
      </c>
      <c r="N535" s="1584"/>
      <c r="O535" s="438">
        <v>2.1217912882615191E-2</v>
      </c>
      <c r="P535" s="416"/>
      <c r="Q535" s="416"/>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5"/>
      <c r="BV535" s="205"/>
      <c r="BW535" s="205"/>
      <c r="BX535" s="205"/>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1593" t="s">
        <v>195</v>
      </c>
      <c r="D536" s="1584"/>
      <c r="E536" s="436">
        <v>0.10076642473508636</v>
      </c>
      <c r="F536" s="416"/>
      <c r="G536" s="416"/>
      <c r="H536" s="1596" t="s">
        <v>222</v>
      </c>
      <c r="I536" s="1584"/>
      <c r="J536" s="437">
        <v>2.4588076748940186E-3</v>
      </c>
      <c r="K536" s="416"/>
      <c r="L536" s="416"/>
      <c r="M536" s="1600" t="s">
        <v>204</v>
      </c>
      <c r="N536" s="1584"/>
      <c r="O536" s="438">
        <v>-5.2494708279208997E-2</v>
      </c>
      <c r="P536" s="416"/>
      <c r="Q536" s="416"/>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5"/>
      <c r="BV536" s="205"/>
      <c r="BW536" s="205"/>
      <c r="BX536" s="205"/>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1593" t="s">
        <v>219</v>
      </c>
      <c r="D537" s="1584"/>
      <c r="E537" s="436">
        <v>2.1787430610960667E-2</v>
      </c>
      <c r="F537" s="416"/>
      <c r="G537" s="416"/>
      <c r="H537" s="1596" t="s">
        <v>205</v>
      </c>
      <c r="I537" s="1584"/>
      <c r="J537" s="437">
        <v>-4.9716963572512048E-2</v>
      </c>
      <c r="K537" s="416"/>
      <c r="L537" s="416"/>
      <c r="M537" s="1600" t="s">
        <v>203</v>
      </c>
      <c r="N537" s="1584"/>
      <c r="O537" s="438">
        <v>8.5219704013112962E-2</v>
      </c>
      <c r="P537" s="416"/>
      <c r="Q537" s="416"/>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5"/>
      <c r="BV537" s="205"/>
      <c r="BW537" s="205"/>
      <c r="BX537" s="205"/>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1593" t="s">
        <v>202</v>
      </c>
      <c r="D538" s="1584"/>
      <c r="E538" s="436">
        <v>6.2292410860666489E-2</v>
      </c>
      <c r="F538" s="416"/>
      <c r="G538" s="416"/>
      <c r="H538" s="1596" t="s">
        <v>217</v>
      </c>
      <c r="I538" s="1584"/>
      <c r="J538" s="437">
        <v>-1.9055739341701596E-2</v>
      </c>
      <c r="K538" s="416"/>
      <c r="L538" s="416"/>
      <c r="M538" s="1599" t="s">
        <v>221</v>
      </c>
      <c r="N538" s="1584"/>
      <c r="O538" s="439">
        <v>1.4388607718665129E-2</v>
      </c>
      <c r="P538" s="416"/>
      <c r="Q538" s="416"/>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5"/>
      <c r="BV538" s="205"/>
      <c r="BW538" s="205"/>
      <c r="BX538" s="205"/>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1593" t="s">
        <v>222</v>
      </c>
      <c r="D539" s="1584"/>
      <c r="E539" s="436">
        <v>5.9378215023441431E-3</v>
      </c>
      <c r="F539" s="416"/>
      <c r="G539" s="416"/>
      <c r="H539" s="1596" t="s">
        <v>204</v>
      </c>
      <c r="I539" s="1584"/>
      <c r="J539" s="437">
        <v>-2.2736591711640591E-2</v>
      </c>
      <c r="K539" s="416"/>
      <c r="L539" s="416"/>
      <c r="M539" s="1585"/>
      <c r="N539" s="1584"/>
      <c r="O539" s="432"/>
      <c r="P539" s="416"/>
      <c r="Q539" s="416"/>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5"/>
      <c r="BV539" s="205"/>
      <c r="BW539" s="205"/>
      <c r="BX539" s="205"/>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1593" t="s">
        <v>205</v>
      </c>
      <c r="D540" s="1584"/>
      <c r="E540" s="436">
        <v>-5.5508234219126658E-2</v>
      </c>
      <c r="F540" s="416"/>
      <c r="G540" s="416"/>
      <c r="H540" s="1596" t="s">
        <v>203</v>
      </c>
      <c r="I540" s="1584"/>
      <c r="J540" s="437">
        <v>3.9149089457652511E-2</v>
      </c>
      <c r="K540" s="416"/>
      <c r="L540" s="416"/>
      <c r="M540" s="1585"/>
      <c r="N540" s="1584"/>
      <c r="O540" s="416"/>
      <c r="P540" s="416"/>
      <c r="Q540" s="416"/>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5"/>
      <c r="BV540" s="205"/>
      <c r="BW540" s="205"/>
      <c r="BX540" s="205"/>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1593" t="s">
        <v>217</v>
      </c>
      <c r="D541" s="1584"/>
      <c r="E541" s="436">
        <v>-2.5434554062313233E-2</v>
      </c>
      <c r="F541" s="416"/>
      <c r="G541" s="416"/>
      <c r="H541" s="1597" t="s">
        <v>221</v>
      </c>
      <c r="I541" s="1584"/>
      <c r="J541" s="440">
        <v>3.1179019326656766E-3</v>
      </c>
      <c r="K541" s="416"/>
      <c r="L541" s="416"/>
      <c r="M541" s="1598" t="s">
        <v>236</v>
      </c>
      <c r="N541" s="1584"/>
      <c r="O541" s="1584"/>
      <c r="P541" s="416"/>
      <c r="Q541" s="416"/>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5"/>
      <c r="BV541" s="205"/>
      <c r="BW541" s="205"/>
      <c r="BX541" s="205"/>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1593" t="s">
        <v>204</v>
      </c>
      <c r="D542" s="1584"/>
      <c r="E542" s="436">
        <v>-5.7497873792728686E-2</v>
      </c>
      <c r="F542" s="416"/>
      <c r="G542" s="416"/>
      <c r="H542" s="1585"/>
      <c r="I542" s="1584"/>
      <c r="J542" s="432"/>
      <c r="K542" s="416"/>
      <c r="L542" s="416"/>
      <c r="M542" s="1594" t="s">
        <v>186</v>
      </c>
      <c r="N542" s="1584"/>
      <c r="O542" s="457" t="s">
        <v>187</v>
      </c>
      <c r="P542" s="416"/>
      <c r="Q542" s="416"/>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5"/>
      <c r="BV542" s="205"/>
      <c r="BW542" s="205"/>
      <c r="BX542" s="205"/>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1593" t="s">
        <v>203</v>
      </c>
      <c r="D543" s="1584"/>
      <c r="E543" s="436">
        <v>4.6674014499294252E-2</v>
      </c>
      <c r="F543" s="416"/>
      <c r="G543" s="416"/>
      <c r="H543" s="1585"/>
      <c r="I543" s="1584"/>
      <c r="J543" s="416"/>
      <c r="K543" s="416"/>
      <c r="L543" s="416"/>
      <c r="M543" s="1595" t="s">
        <v>187</v>
      </c>
      <c r="N543" s="1584"/>
      <c r="O543" s="458">
        <v>1.0000000000000002</v>
      </c>
      <c r="P543" s="416"/>
      <c r="Q543" s="416"/>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5"/>
      <c r="BV543" s="205"/>
      <c r="BW543" s="205"/>
      <c r="BX543" s="205"/>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1590" t="s">
        <v>221</v>
      </c>
      <c r="D544" s="1584"/>
      <c r="E544" s="441">
        <v>3.0017380050265919E-3</v>
      </c>
      <c r="F544" s="416"/>
      <c r="G544" s="416"/>
      <c r="H544" s="1591" t="s">
        <v>236</v>
      </c>
      <c r="I544" s="1584"/>
      <c r="J544" s="1584"/>
      <c r="K544" s="416"/>
      <c r="L544" s="416"/>
      <c r="M544" s="1585"/>
      <c r="N544" s="1584"/>
      <c r="O544" s="432"/>
      <c r="P544" s="416"/>
      <c r="Q544" s="416"/>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5"/>
      <c r="BV544" s="205"/>
      <c r="BW544" s="205"/>
      <c r="BX544" s="205"/>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1585"/>
      <c r="D545" s="1584"/>
      <c r="E545" s="432"/>
      <c r="F545" s="416"/>
      <c r="G545" s="416"/>
      <c r="H545" s="1592" t="s">
        <v>186</v>
      </c>
      <c r="I545" s="1584"/>
      <c r="J545" s="459" t="s">
        <v>187</v>
      </c>
      <c r="K545" s="416"/>
      <c r="L545" s="416"/>
      <c r="M545" s="1585"/>
      <c r="N545" s="1584"/>
      <c r="O545" s="416"/>
      <c r="P545" s="416"/>
      <c r="Q545" s="416"/>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5"/>
      <c r="BV545" s="205"/>
      <c r="BW545" s="205"/>
      <c r="BX545" s="205"/>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1585"/>
      <c r="D546" s="1584"/>
      <c r="E546" s="416"/>
      <c r="F546" s="416"/>
      <c r="G546" s="416"/>
      <c r="H546" s="1588" t="s">
        <v>187</v>
      </c>
      <c r="I546" s="1584"/>
      <c r="J546" s="460">
        <v>0.99999999999999989</v>
      </c>
      <c r="K546" s="416"/>
      <c r="L546" s="416"/>
      <c r="M546" s="1585"/>
      <c r="N546" s="1584"/>
      <c r="O546" s="416"/>
      <c r="P546" s="416"/>
      <c r="Q546" s="416"/>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5"/>
      <c r="BV546" s="205"/>
      <c r="BW546" s="205"/>
      <c r="BX546" s="205"/>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1589" t="s">
        <v>236</v>
      </c>
      <c r="D547" s="1584"/>
      <c r="E547" s="1584"/>
      <c r="F547" s="416"/>
      <c r="G547" s="416"/>
      <c r="H547" s="1585"/>
      <c r="I547" s="1584"/>
      <c r="J547" s="432"/>
      <c r="K547" s="416"/>
      <c r="L547" s="416"/>
      <c r="M547" s="1585"/>
      <c r="N547" s="1584"/>
      <c r="O547" s="416"/>
      <c r="P547" s="416"/>
      <c r="Q547" s="416"/>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5"/>
      <c r="BV547" s="205"/>
      <c r="BW547" s="205"/>
      <c r="BX547" s="205"/>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1586" t="s">
        <v>186</v>
      </c>
      <c r="D548" s="1584"/>
      <c r="E548" s="461" t="s">
        <v>187</v>
      </c>
      <c r="F548" s="416"/>
      <c r="G548" s="416"/>
      <c r="H548" s="1585"/>
      <c r="I548" s="1584"/>
      <c r="J548" s="416"/>
      <c r="K548" s="416"/>
      <c r="L548" s="416"/>
      <c r="M548" s="1585"/>
      <c r="N548" s="1584"/>
      <c r="O548" s="416"/>
      <c r="P548" s="416"/>
      <c r="Q548" s="416"/>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5"/>
      <c r="BV548" s="205"/>
      <c r="BW548" s="205"/>
      <c r="BX548" s="205"/>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1587" t="s">
        <v>187</v>
      </c>
      <c r="D549" s="1584"/>
      <c r="E549" s="462">
        <v>1</v>
      </c>
      <c r="F549" s="416"/>
      <c r="G549" s="416"/>
      <c r="H549" s="1585"/>
      <c r="I549" s="1584"/>
      <c r="J549" s="416"/>
      <c r="K549" s="416"/>
      <c r="L549" s="416"/>
      <c r="M549" s="1585"/>
      <c r="N549" s="1584"/>
      <c r="O549" s="416"/>
      <c r="P549" s="416"/>
      <c r="Q549" s="416"/>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5"/>
      <c r="BV549" s="205"/>
      <c r="BW549" s="205"/>
      <c r="BX549" s="205"/>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1585"/>
      <c r="D550" s="1584"/>
      <c r="E550" s="432"/>
      <c r="F550" s="416"/>
      <c r="G550" s="416"/>
      <c r="H550" s="1585"/>
      <c r="I550" s="1584"/>
      <c r="J550" s="416"/>
      <c r="K550" s="416"/>
      <c r="L550" s="416"/>
      <c r="M550" s="1585"/>
      <c r="N550" s="1584"/>
      <c r="O550" s="416"/>
      <c r="P550" s="416"/>
      <c r="Q550" s="416"/>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5"/>
      <c r="BX550" s="205"/>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1585"/>
      <c r="D551" s="1584"/>
      <c r="E551" s="416"/>
      <c r="F551" s="416"/>
      <c r="G551" s="416"/>
      <c r="H551" s="1585"/>
      <c r="I551" s="1584"/>
      <c r="J551" s="416"/>
      <c r="K551" s="416"/>
      <c r="L551" s="416"/>
      <c r="M551" s="1585"/>
      <c r="N551" s="1584"/>
      <c r="O551" s="416"/>
      <c r="P551" s="416"/>
      <c r="Q551" s="416"/>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5"/>
      <c r="BV551" s="205"/>
      <c r="BW551" s="205"/>
      <c r="BX551" s="205"/>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1585"/>
      <c r="D552" s="1584"/>
      <c r="E552" s="416"/>
      <c r="F552" s="416"/>
      <c r="G552" s="416"/>
      <c r="H552" s="1585"/>
      <c r="I552" s="1584"/>
      <c r="J552" s="416"/>
      <c r="K552" s="416"/>
      <c r="L552" s="416"/>
      <c r="M552" s="1585"/>
      <c r="N552" s="1584"/>
      <c r="O552" s="416"/>
      <c r="P552" s="416"/>
      <c r="Q552" s="416"/>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5"/>
      <c r="BV552" s="205"/>
      <c r="BW552" s="205"/>
      <c r="BX552" s="205"/>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1585"/>
      <c r="D553" s="1584"/>
      <c r="E553" s="416"/>
      <c r="F553" s="416"/>
      <c r="G553" s="416"/>
      <c r="H553" s="1585"/>
      <c r="I553" s="1584"/>
      <c r="J553" s="416"/>
      <c r="K553" s="416"/>
      <c r="L553" s="416"/>
      <c r="M553" s="1585"/>
      <c r="N553" s="1584"/>
      <c r="O553" s="416"/>
      <c r="P553" s="416"/>
      <c r="Q553" s="416"/>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5"/>
      <c r="BV553" s="205"/>
      <c r="BW553" s="205"/>
      <c r="BX553" s="205"/>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1585"/>
      <c r="D554" s="1584"/>
      <c r="E554" s="416"/>
      <c r="F554" s="416"/>
      <c r="G554" s="416"/>
      <c r="H554" s="1585"/>
      <c r="I554" s="1584"/>
      <c r="J554" s="416"/>
      <c r="K554" s="416"/>
      <c r="L554" s="416"/>
      <c r="M554" s="1585"/>
      <c r="N554" s="1584"/>
      <c r="O554" s="416"/>
      <c r="P554" s="416"/>
      <c r="Q554" s="416"/>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5"/>
      <c r="BV554" s="205"/>
      <c r="BW554" s="205"/>
      <c r="BX554" s="205"/>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1585"/>
      <c r="D555" s="1584"/>
      <c r="E555" s="416"/>
      <c r="F555" s="416"/>
      <c r="G555" s="416"/>
      <c r="H555" s="1585"/>
      <c r="I555" s="1584"/>
      <c r="J555" s="416"/>
      <c r="K555" s="416"/>
      <c r="L555" s="416"/>
      <c r="M555" s="1585"/>
      <c r="N555" s="1584"/>
      <c r="O555" s="416"/>
      <c r="P555" s="416"/>
      <c r="Q555" s="416"/>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5"/>
      <c r="BV555" s="205"/>
      <c r="BW555" s="205"/>
      <c r="BX555" s="205"/>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1585"/>
      <c r="D556" s="1584"/>
      <c r="E556" s="416"/>
      <c r="F556" s="416"/>
      <c r="G556" s="416"/>
      <c r="H556" s="1585"/>
      <c r="I556" s="1584"/>
      <c r="J556" s="416"/>
      <c r="K556" s="416"/>
      <c r="L556" s="416"/>
      <c r="M556" s="1585"/>
      <c r="N556" s="1584"/>
      <c r="O556" s="416"/>
      <c r="P556" s="416"/>
      <c r="Q556" s="416"/>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5"/>
      <c r="BV556" s="205"/>
      <c r="BW556" s="205"/>
      <c r="BX556" s="205"/>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1585"/>
      <c r="D557" s="1584"/>
      <c r="E557" s="416"/>
      <c r="F557" s="416"/>
      <c r="G557" s="416"/>
      <c r="H557" s="1585"/>
      <c r="I557" s="1584"/>
      <c r="J557" s="416"/>
      <c r="K557" s="416"/>
      <c r="L557" s="416"/>
      <c r="M557" s="1585"/>
      <c r="N557" s="1584"/>
      <c r="O557" s="416"/>
      <c r="P557" s="416"/>
      <c r="Q557" s="416"/>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5"/>
      <c r="BV557" s="205"/>
      <c r="BW557" s="205"/>
      <c r="BX557" s="205"/>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1585"/>
      <c r="D558" s="1584"/>
      <c r="E558" s="416"/>
      <c r="F558" s="416"/>
      <c r="G558" s="416"/>
      <c r="H558" s="1585"/>
      <c r="I558" s="1584"/>
      <c r="J558" s="416"/>
      <c r="K558" s="416"/>
      <c r="L558" s="416"/>
      <c r="M558" s="1585"/>
      <c r="N558" s="1584"/>
      <c r="O558" s="416"/>
      <c r="P558" s="416"/>
      <c r="Q558" s="416"/>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5"/>
      <c r="BV558" s="205"/>
      <c r="BW558" s="205"/>
      <c r="BX558" s="205"/>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1585"/>
      <c r="D559" s="1584"/>
      <c r="E559" s="416"/>
      <c r="F559" s="416"/>
      <c r="G559" s="416"/>
      <c r="H559" s="1585"/>
      <c r="I559" s="1584"/>
      <c r="J559" s="416"/>
      <c r="K559" s="416"/>
      <c r="L559" s="416"/>
      <c r="M559" s="1585"/>
      <c r="N559" s="1584"/>
      <c r="O559" s="416"/>
      <c r="P559" s="416"/>
      <c r="Q559" s="416"/>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5"/>
      <c r="BV559" s="205"/>
      <c r="BW559" s="205"/>
      <c r="BX559" s="205"/>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1585"/>
      <c r="D560" s="1584"/>
      <c r="E560" s="416"/>
      <c r="F560" s="416"/>
      <c r="G560" s="416"/>
      <c r="H560" s="1585"/>
      <c r="I560" s="1584"/>
      <c r="J560" s="416"/>
      <c r="K560" s="416"/>
      <c r="L560" s="416"/>
      <c r="M560" s="1585"/>
      <c r="N560" s="1584"/>
      <c r="O560" s="416"/>
      <c r="P560" s="416"/>
      <c r="Q560" s="416"/>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5"/>
      <c r="BV560" s="205"/>
      <c r="BW560" s="205"/>
      <c r="BX560" s="205"/>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1585"/>
      <c r="D561" s="1584"/>
      <c r="E561" s="416"/>
      <c r="F561" s="416"/>
      <c r="G561" s="416"/>
      <c r="H561" s="1585"/>
      <c r="I561" s="1584"/>
      <c r="J561" s="416"/>
      <c r="K561" s="416"/>
      <c r="L561" s="416"/>
      <c r="M561" s="1585"/>
      <c r="N561" s="1584"/>
      <c r="O561" s="416"/>
      <c r="P561" s="416"/>
      <c r="Q561" s="416"/>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5"/>
      <c r="BV561" s="205"/>
      <c r="BW561" s="205"/>
      <c r="BX561" s="205"/>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1585"/>
      <c r="D562" s="1584"/>
      <c r="E562" s="416"/>
      <c r="F562" s="416"/>
      <c r="G562" s="416"/>
      <c r="H562" s="1585"/>
      <c r="I562" s="1584"/>
      <c r="J562" s="416"/>
      <c r="K562" s="416"/>
      <c r="L562" s="416"/>
      <c r="M562" s="1585"/>
      <c r="N562" s="1584"/>
      <c r="O562" s="416"/>
      <c r="P562" s="416"/>
      <c r="Q562" s="416"/>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5"/>
      <c r="BV562" s="205"/>
      <c r="BW562" s="205"/>
      <c r="BX562" s="205"/>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1585"/>
      <c r="D563" s="1584"/>
      <c r="E563" s="416"/>
      <c r="F563" s="416"/>
      <c r="G563" s="416"/>
      <c r="H563" s="1585"/>
      <c r="I563" s="1584"/>
      <c r="J563" s="416"/>
      <c r="K563" s="416"/>
      <c r="L563" s="416"/>
      <c r="M563" s="1585"/>
      <c r="N563" s="1584"/>
      <c r="O563" s="416"/>
      <c r="P563" s="416"/>
      <c r="Q563" s="416"/>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5"/>
      <c r="BV563" s="205"/>
      <c r="BW563" s="205"/>
      <c r="BX563" s="205"/>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1585"/>
      <c r="D564" s="1584"/>
      <c r="E564" s="416"/>
      <c r="F564" s="416"/>
      <c r="G564" s="416"/>
      <c r="H564" s="1585"/>
      <c r="I564" s="1584"/>
      <c r="J564" s="416"/>
      <c r="K564" s="416"/>
      <c r="L564" s="416"/>
      <c r="M564" s="1585"/>
      <c r="N564" s="1584"/>
      <c r="O564" s="416"/>
      <c r="P564" s="416"/>
      <c r="Q564" s="416"/>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5"/>
      <c r="BV564" s="205"/>
      <c r="BW564" s="205"/>
      <c r="BX564" s="205"/>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1585"/>
      <c r="D565" s="1584"/>
      <c r="E565" s="416"/>
      <c r="F565" s="416"/>
      <c r="G565" s="416"/>
      <c r="H565" s="1585"/>
      <c r="I565" s="1584"/>
      <c r="J565" s="416"/>
      <c r="K565" s="416"/>
      <c r="L565" s="416"/>
      <c r="M565" s="1585"/>
      <c r="N565" s="1584"/>
      <c r="O565" s="416"/>
      <c r="P565" s="416"/>
      <c r="Q565" s="416"/>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5"/>
      <c r="BV565" s="205"/>
      <c r="BW565" s="205"/>
      <c r="BX565" s="205"/>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1585"/>
      <c r="D566" s="1584"/>
      <c r="E566" s="416"/>
      <c r="F566" s="416"/>
      <c r="G566" s="416"/>
      <c r="H566" s="1585"/>
      <c r="I566" s="1584"/>
      <c r="J566" s="416"/>
      <c r="K566" s="416"/>
      <c r="L566" s="416"/>
      <c r="M566" s="1585"/>
      <c r="N566" s="1584"/>
      <c r="O566" s="416"/>
      <c r="P566" s="416"/>
      <c r="Q566" s="416"/>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5"/>
      <c r="BV566" s="205"/>
      <c r="BW566" s="205"/>
      <c r="BX566" s="205"/>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1585"/>
      <c r="D567" s="1584"/>
      <c r="E567" s="416"/>
      <c r="F567" s="416"/>
      <c r="G567" s="416"/>
      <c r="H567" s="1585"/>
      <c r="I567" s="1584"/>
      <c r="J567" s="416"/>
      <c r="K567" s="416"/>
      <c r="L567" s="416"/>
      <c r="M567" s="1585"/>
      <c r="N567" s="1584"/>
      <c r="O567" s="416"/>
      <c r="P567" s="416"/>
      <c r="Q567" s="416"/>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5"/>
      <c r="BV567" s="205"/>
      <c r="BW567" s="205"/>
      <c r="BX567" s="205"/>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1585"/>
      <c r="D568" s="1584"/>
      <c r="E568" s="416"/>
      <c r="F568" s="416"/>
      <c r="G568" s="416"/>
      <c r="H568" s="1585"/>
      <c r="I568" s="1584"/>
      <c r="J568" s="416"/>
      <c r="K568" s="416"/>
      <c r="L568" s="416"/>
      <c r="M568" s="1585"/>
      <c r="N568" s="1584"/>
      <c r="O568" s="416"/>
      <c r="P568" s="416"/>
      <c r="Q568" s="416"/>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5"/>
      <c r="BV568" s="205"/>
      <c r="BW568" s="205"/>
      <c r="BX568" s="205"/>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1585"/>
      <c r="D569" s="1584"/>
      <c r="E569" s="416"/>
      <c r="F569" s="416"/>
      <c r="G569" s="416"/>
      <c r="H569" s="1585"/>
      <c r="I569" s="1584"/>
      <c r="J569" s="416"/>
      <c r="K569" s="416"/>
      <c r="L569" s="416"/>
      <c r="M569" s="1585"/>
      <c r="N569" s="1584"/>
      <c r="O569" s="416"/>
      <c r="P569" s="416"/>
      <c r="Q569" s="416"/>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5"/>
      <c r="BV569" s="205"/>
      <c r="BW569" s="205"/>
      <c r="BX569" s="205"/>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1585"/>
      <c r="D570" s="1584"/>
      <c r="E570" s="416"/>
      <c r="F570" s="416"/>
      <c r="G570" s="416"/>
      <c r="H570" s="1585"/>
      <c r="I570" s="1584"/>
      <c r="J570" s="416"/>
      <c r="K570" s="416"/>
      <c r="L570" s="416"/>
      <c r="M570" s="1585"/>
      <c r="N570" s="1584"/>
      <c r="O570" s="416"/>
      <c r="P570" s="416"/>
      <c r="Q570" s="416"/>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5"/>
      <c r="BV570" s="205"/>
      <c r="BW570" s="205"/>
      <c r="BX570" s="205"/>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1585"/>
      <c r="D571" s="1584"/>
      <c r="E571" s="416"/>
      <c r="F571" s="416"/>
      <c r="G571" s="416"/>
      <c r="H571" s="1585"/>
      <c r="I571" s="1584"/>
      <c r="J571" s="416"/>
      <c r="K571" s="416"/>
      <c r="L571" s="416"/>
      <c r="M571" s="1585"/>
      <c r="N571" s="1584"/>
      <c r="O571" s="416"/>
      <c r="P571" s="416"/>
      <c r="Q571" s="416"/>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5"/>
      <c r="BV571" s="205"/>
      <c r="BW571" s="205"/>
      <c r="BX571" s="205"/>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1585"/>
      <c r="D572" s="1584"/>
      <c r="E572" s="416"/>
      <c r="F572" s="416"/>
      <c r="G572" s="416"/>
      <c r="H572" s="1585"/>
      <c r="I572" s="1584"/>
      <c r="J572" s="416"/>
      <c r="K572" s="416"/>
      <c r="L572" s="416"/>
      <c r="M572" s="1585"/>
      <c r="N572" s="1584"/>
      <c r="O572" s="416"/>
      <c r="P572" s="416"/>
      <c r="Q572" s="416"/>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5"/>
      <c r="BV572" s="205"/>
      <c r="BW572" s="205"/>
      <c r="BX572" s="205"/>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1585"/>
      <c r="D573" s="1584"/>
      <c r="E573" s="416"/>
      <c r="F573" s="416"/>
      <c r="G573" s="416"/>
      <c r="H573" s="1585"/>
      <c r="I573" s="1584"/>
      <c r="J573" s="416"/>
      <c r="K573" s="416"/>
      <c r="L573" s="416"/>
      <c r="M573" s="1585"/>
      <c r="N573" s="1584"/>
      <c r="O573" s="416"/>
      <c r="P573" s="416"/>
      <c r="Q573" s="416"/>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5"/>
      <c r="BV573" s="205"/>
      <c r="BW573" s="205"/>
      <c r="BX573" s="205"/>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1585"/>
      <c r="D574" s="1584"/>
      <c r="E574" s="416"/>
      <c r="F574" s="416"/>
      <c r="G574" s="416"/>
      <c r="H574" s="1585"/>
      <c r="I574" s="1584"/>
      <c r="J574" s="416"/>
      <c r="K574" s="416"/>
      <c r="L574" s="416"/>
      <c r="M574" s="1585"/>
      <c r="N574" s="1584"/>
      <c r="O574" s="416"/>
      <c r="P574" s="416"/>
      <c r="Q574" s="416"/>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5"/>
      <c r="BV574" s="205"/>
      <c r="BW574" s="205"/>
      <c r="BX574" s="205"/>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1585"/>
      <c r="D575" s="1584"/>
      <c r="E575" s="416"/>
      <c r="F575" s="416"/>
      <c r="G575" s="416"/>
      <c r="H575" s="1585"/>
      <c r="I575" s="1584"/>
      <c r="J575" s="416"/>
      <c r="K575" s="416"/>
      <c r="L575" s="416"/>
      <c r="M575" s="1585"/>
      <c r="N575" s="1584"/>
      <c r="O575" s="416"/>
      <c r="P575" s="416"/>
      <c r="Q575" s="416"/>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5"/>
      <c r="BV575" s="205"/>
      <c r="BW575" s="205"/>
      <c r="BX575" s="205"/>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1585"/>
      <c r="D576" s="1584"/>
      <c r="E576" s="416"/>
      <c r="F576" s="416"/>
      <c r="G576" s="416"/>
      <c r="H576" s="1585"/>
      <c r="I576" s="1584"/>
      <c r="J576" s="416"/>
      <c r="K576" s="416"/>
      <c r="L576" s="416"/>
      <c r="M576" s="1585"/>
      <c r="N576" s="1584"/>
      <c r="O576" s="416"/>
      <c r="P576" s="416"/>
      <c r="Q576" s="416"/>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5"/>
      <c r="BV576" s="205"/>
      <c r="BW576" s="205"/>
      <c r="BX576" s="205"/>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1585"/>
      <c r="D577" s="1584"/>
      <c r="E577" s="416"/>
      <c r="F577" s="416"/>
      <c r="G577" s="416"/>
      <c r="H577" s="1585"/>
      <c r="I577" s="1584"/>
      <c r="J577" s="416"/>
      <c r="K577" s="416"/>
      <c r="L577" s="416"/>
      <c r="M577" s="1585"/>
      <c r="N577" s="1584"/>
      <c r="O577" s="416"/>
      <c r="P577" s="416"/>
      <c r="Q577" s="416"/>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5"/>
      <c r="BV577" s="205"/>
      <c r="BW577" s="205"/>
      <c r="BX577" s="205"/>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1585"/>
      <c r="D578" s="1584"/>
      <c r="E578" s="416"/>
      <c r="F578" s="416"/>
      <c r="G578" s="416"/>
      <c r="H578" s="1585"/>
      <c r="I578" s="1584"/>
      <c r="J578" s="416"/>
      <c r="K578" s="416"/>
      <c r="L578" s="416"/>
      <c r="M578" s="1585"/>
      <c r="N578" s="1584"/>
      <c r="O578" s="416"/>
      <c r="P578" s="416"/>
      <c r="Q578" s="416"/>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5"/>
      <c r="BV578" s="205"/>
      <c r="BW578" s="205"/>
      <c r="BX578" s="205"/>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1585"/>
      <c r="D579" s="1584"/>
      <c r="E579" s="416"/>
      <c r="F579" s="416"/>
      <c r="G579" s="416"/>
      <c r="H579" s="1585"/>
      <c r="I579" s="1584"/>
      <c r="J579" s="416"/>
      <c r="K579" s="416"/>
      <c r="L579" s="416"/>
      <c r="M579" s="1585"/>
      <c r="N579" s="1584"/>
      <c r="O579" s="416"/>
      <c r="P579" s="416"/>
      <c r="Q579" s="416"/>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5"/>
      <c r="BV579" s="205"/>
      <c r="BW579" s="205"/>
      <c r="BX579" s="205"/>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1585"/>
      <c r="D580" s="1584"/>
      <c r="E580" s="416"/>
      <c r="F580" s="416"/>
      <c r="G580" s="416"/>
      <c r="H580" s="1585"/>
      <c r="I580" s="1584"/>
      <c r="J580" s="416"/>
      <c r="K580" s="416"/>
      <c r="L580" s="416"/>
      <c r="M580" s="1585"/>
      <c r="N580" s="1584"/>
      <c r="O580" s="416"/>
      <c r="P580" s="416"/>
      <c r="Q580" s="416"/>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5"/>
      <c r="BV580" s="205"/>
      <c r="BW580" s="205"/>
      <c r="BX580" s="205"/>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1585"/>
      <c r="D581" s="1584"/>
      <c r="E581" s="416"/>
      <c r="F581" s="416"/>
      <c r="G581" s="416"/>
      <c r="H581" s="1585"/>
      <c r="I581" s="1584"/>
      <c r="J581" s="416"/>
      <c r="K581" s="416"/>
      <c r="L581" s="416"/>
      <c r="M581" s="1585"/>
      <c r="N581" s="1584"/>
      <c r="O581" s="416"/>
      <c r="P581" s="416"/>
      <c r="Q581" s="416"/>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5"/>
      <c r="BV581" s="205"/>
      <c r="BW581" s="205"/>
      <c r="BX581" s="205"/>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1585"/>
      <c r="D582" s="1584"/>
      <c r="E582" s="416"/>
      <c r="F582" s="416"/>
      <c r="G582" s="416"/>
      <c r="H582" s="1585"/>
      <c r="I582" s="1584"/>
      <c r="J582" s="416"/>
      <c r="K582" s="416"/>
      <c r="L582" s="416"/>
      <c r="M582" s="1585"/>
      <c r="N582" s="1584"/>
      <c r="O582" s="416"/>
      <c r="P582" s="416"/>
      <c r="Q582" s="416"/>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5"/>
      <c r="BV582" s="205"/>
      <c r="BW582" s="205"/>
      <c r="BX582" s="205"/>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1585"/>
      <c r="D583" s="1584"/>
      <c r="E583" s="416"/>
      <c r="F583" s="416"/>
      <c r="G583" s="416"/>
      <c r="H583" s="1585"/>
      <c r="I583" s="1584"/>
      <c r="J583" s="416"/>
      <c r="K583" s="416"/>
      <c r="L583" s="416"/>
      <c r="M583" s="1585"/>
      <c r="N583" s="1584"/>
      <c r="O583" s="416"/>
      <c r="P583" s="416"/>
      <c r="Q583" s="416"/>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5"/>
      <c r="BV583" s="205"/>
      <c r="BW583" s="205"/>
      <c r="BX583" s="205"/>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1585"/>
      <c r="D584" s="1584"/>
      <c r="E584" s="416"/>
      <c r="F584" s="416"/>
      <c r="G584" s="416"/>
      <c r="H584" s="1585"/>
      <c r="I584" s="1584"/>
      <c r="J584" s="416"/>
      <c r="K584" s="416"/>
      <c r="L584" s="416"/>
      <c r="M584" s="1585"/>
      <c r="N584" s="1584"/>
      <c r="O584" s="416"/>
      <c r="P584" s="416"/>
      <c r="Q584" s="416"/>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5"/>
      <c r="BV584" s="205"/>
      <c r="BW584" s="205"/>
      <c r="BX584" s="205"/>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1585"/>
      <c r="D585" s="1584"/>
      <c r="E585" s="416"/>
      <c r="F585" s="416"/>
      <c r="G585" s="416"/>
      <c r="H585" s="1585"/>
      <c r="I585" s="1584"/>
      <c r="J585" s="416"/>
      <c r="K585" s="416"/>
      <c r="L585" s="416"/>
      <c r="M585" s="1585"/>
      <c r="N585" s="1584"/>
      <c r="O585" s="416"/>
      <c r="P585" s="416"/>
      <c r="Q585" s="416"/>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5"/>
      <c r="BV585" s="205"/>
      <c r="BW585" s="205"/>
      <c r="BX585" s="205"/>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1585"/>
      <c r="D586" s="1584"/>
      <c r="E586" s="416"/>
      <c r="F586" s="416"/>
      <c r="G586" s="416"/>
      <c r="H586" s="1585"/>
      <c r="I586" s="1584"/>
      <c r="J586" s="416"/>
      <c r="K586" s="416"/>
      <c r="L586" s="416"/>
      <c r="M586" s="1585"/>
      <c r="N586" s="1584"/>
      <c r="O586" s="416"/>
      <c r="P586" s="416"/>
      <c r="Q586" s="416"/>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5"/>
      <c r="BV586" s="205"/>
      <c r="BW586" s="205"/>
      <c r="BX586" s="205"/>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1585"/>
      <c r="D587" s="1584"/>
      <c r="E587" s="416"/>
      <c r="F587" s="416"/>
      <c r="G587" s="416"/>
      <c r="H587" s="1585"/>
      <c r="I587" s="1584"/>
      <c r="J587" s="416"/>
      <c r="K587" s="416"/>
      <c r="L587" s="416"/>
      <c r="M587" s="1585"/>
      <c r="N587" s="1584"/>
      <c r="O587" s="416"/>
      <c r="P587" s="416"/>
      <c r="Q587" s="416"/>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5"/>
      <c r="BV587" s="205"/>
      <c r="BW587" s="205"/>
      <c r="BX587" s="205"/>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1585"/>
      <c r="D588" s="1584"/>
      <c r="E588" s="416"/>
      <c r="F588" s="416"/>
      <c r="G588" s="416"/>
      <c r="H588" s="1585"/>
      <c r="I588" s="1584"/>
      <c r="J588" s="416"/>
      <c r="K588" s="416"/>
      <c r="L588" s="416"/>
      <c r="M588" s="1585"/>
      <c r="N588" s="1584"/>
      <c r="O588" s="416"/>
      <c r="P588" s="416"/>
      <c r="Q588" s="416"/>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5"/>
      <c r="BV588" s="205"/>
      <c r="BW588" s="205"/>
      <c r="BX588" s="205"/>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1585"/>
      <c r="D589" s="1584"/>
      <c r="E589" s="416"/>
      <c r="F589" s="416"/>
      <c r="G589" s="416"/>
      <c r="H589" s="1585"/>
      <c r="I589" s="1584"/>
      <c r="J589" s="416"/>
      <c r="K589" s="416"/>
      <c r="L589" s="416"/>
      <c r="M589" s="1585"/>
      <c r="N589" s="1584"/>
      <c r="O589" s="416"/>
      <c r="P589" s="416"/>
      <c r="Q589" s="416"/>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5"/>
      <c r="BV589" s="205"/>
      <c r="BW589" s="205"/>
      <c r="BX589" s="205"/>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1585"/>
      <c r="D590" s="1584"/>
      <c r="E590" s="416"/>
      <c r="F590" s="416"/>
      <c r="G590" s="416"/>
      <c r="H590" s="1585"/>
      <c r="I590" s="1584"/>
      <c r="J590" s="416"/>
      <c r="K590" s="416"/>
      <c r="L590" s="416"/>
      <c r="M590" s="1585"/>
      <c r="N590" s="1584"/>
      <c r="O590" s="416"/>
      <c r="P590" s="416"/>
      <c r="Q590" s="416"/>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5"/>
      <c r="BV590" s="205"/>
      <c r="BW590" s="205"/>
      <c r="BX590" s="205"/>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1585"/>
      <c r="D591" s="1584"/>
      <c r="E591" s="416"/>
      <c r="F591" s="416"/>
      <c r="G591" s="416"/>
      <c r="H591" s="1585"/>
      <c r="I591" s="1584"/>
      <c r="J591" s="416"/>
      <c r="K591" s="416"/>
      <c r="L591" s="416"/>
      <c r="M591" s="1585"/>
      <c r="N591" s="1584"/>
      <c r="O591" s="416"/>
      <c r="P591" s="416"/>
      <c r="Q591" s="416"/>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5"/>
      <c r="BV591" s="205"/>
      <c r="BW591" s="205"/>
      <c r="BX591" s="205"/>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1585"/>
      <c r="D592" s="1584"/>
      <c r="E592" s="416"/>
      <c r="F592" s="416"/>
      <c r="G592" s="416"/>
      <c r="H592" s="1585"/>
      <c r="I592" s="1584"/>
      <c r="J592" s="416"/>
      <c r="K592" s="416"/>
      <c r="L592" s="416"/>
      <c r="M592" s="1585"/>
      <c r="N592" s="1584"/>
      <c r="O592" s="416"/>
      <c r="P592" s="416"/>
      <c r="Q592" s="416"/>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5"/>
      <c r="BV592" s="205"/>
      <c r="BW592" s="205"/>
      <c r="BX592" s="205"/>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1585"/>
      <c r="D593" s="1584"/>
      <c r="E593" s="416"/>
      <c r="F593" s="416"/>
      <c r="G593" s="416"/>
      <c r="H593" s="1585"/>
      <c r="I593" s="1584"/>
      <c r="J593" s="416"/>
      <c r="K593" s="416"/>
      <c r="L593" s="416"/>
      <c r="M593" s="1585"/>
      <c r="N593" s="1584"/>
      <c r="O593" s="416"/>
      <c r="P593" s="416"/>
      <c r="Q593" s="416"/>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5"/>
      <c r="BV593" s="205"/>
      <c r="BW593" s="205"/>
      <c r="BX593" s="205"/>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1585"/>
      <c r="D594" s="1584"/>
      <c r="E594" s="416"/>
      <c r="F594" s="416"/>
      <c r="G594" s="416"/>
      <c r="H594" s="1585"/>
      <c r="I594" s="1584"/>
      <c r="J594" s="416"/>
      <c r="K594" s="416"/>
      <c r="L594" s="416"/>
      <c r="M594" s="1585"/>
      <c r="N594" s="1584"/>
      <c r="O594" s="416"/>
      <c r="P594" s="416"/>
      <c r="Q594" s="416"/>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5"/>
      <c r="BV594" s="205"/>
      <c r="BW594" s="205"/>
      <c r="BX594" s="205"/>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1585"/>
      <c r="D595" s="1584"/>
      <c r="E595" s="416"/>
      <c r="F595" s="416"/>
      <c r="G595" s="416"/>
      <c r="H595" s="1585"/>
      <c r="I595" s="1584"/>
      <c r="J595" s="416"/>
      <c r="K595" s="416"/>
      <c r="L595" s="416"/>
      <c r="M595" s="1585"/>
      <c r="N595" s="1584"/>
      <c r="O595" s="416"/>
      <c r="P595" s="416"/>
      <c r="Q595" s="416"/>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5"/>
      <c r="BV595" s="205"/>
      <c r="BW595" s="205"/>
      <c r="BX595" s="205"/>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1585"/>
      <c r="D596" s="1584"/>
      <c r="E596" s="416"/>
      <c r="F596" s="416"/>
      <c r="G596" s="416"/>
      <c r="H596" s="1585"/>
      <c r="I596" s="1584"/>
      <c r="J596" s="416"/>
      <c r="K596" s="416"/>
      <c r="L596" s="416"/>
      <c r="M596" s="1585"/>
      <c r="N596" s="1584"/>
      <c r="O596" s="416"/>
      <c r="P596" s="416"/>
      <c r="Q596" s="416"/>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5"/>
      <c r="BV596" s="205"/>
      <c r="BW596" s="205"/>
      <c r="BX596" s="205"/>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1585"/>
      <c r="D597" s="1584"/>
      <c r="E597" s="416"/>
      <c r="F597" s="416"/>
      <c r="G597" s="416"/>
      <c r="H597" s="1585"/>
      <c r="I597" s="1584"/>
      <c r="J597" s="416"/>
      <c r="K597" s="416"/>
      <c r="L597" s="416"/>
      <c r="M597" s="1585"/>
      <c r="N597" s="1584"/>
      <c r="O597" s="416"/>
      <c r="P597" s="416"/>
      <c r="Q597" s="416"/>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5"/>
      <c r="BV597" s="205"/>
      <c r="BW597" s="205"/>
      <c r="BX597" s="205"/>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1585"/>
      <c r="D598" s="1584"/>
      <c r="E598" s="416"/>
      <c r="F598" s="416"/>
      <c r="G598" s="416"/>
      <c r="H598" s="1585"/>
      <c r="I598" s="1584"/>
      <c r="J598" s="416"/>
      <c r="K598" s="416"/>
      <c r="L598" s="416"/>
      <c r="M598" s="1585"/>
      <c r="N598" s="1584"/>
      <c r="O598" s="416"/>
      <c r="P598" s="416"/>
      <c r="Q598" s="416"/>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5"/>
      <c r="BV598" s="205"/>
      <c r="BW598" s="205"/>
      <c r="BX598" s="205"/>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1585"/>
      <c r="D599" s="1584"/>
      <c r="E599" s="416"/>
      <c r="F599" s="416"/>
      <c r="G599" s="416"/>
      <c r="H599" s="1585"/>
      <c r="I599" s="1584"/>
      <c r="J599" s="416"/>
      <c r="K599" s="416"/>
      <c r="L599" s="416"/>
      <c r="M599" s="1585"/>
      <c r="N599" s="1584"/>
      <c r="O599" s="416"/>
      <c r="P599" s="416"/>
      <c r="Q599" s="416"/>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5"/>
      <c r="BV599" s="205"/>
      <c r="BW599" s="205"/>
      <c r="BX599" s="205"/>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1585"/>
      <c r="D600" s="1584"/>
      <c r="E600" s="416"/>
      <c r="F600" s="416"/>
      <c r="G600" s="416"/>
      <c r="H600" s="1585"/>
      <c r="I600" s="1584"/>
      <c r="J600" s="416"/>
      <c r="K600" s="416"/>
      <c r="L600" s="416"/>
      <c r="M600" s="1585"/>
      <c r="N600" s="1584"/>
      <c r="O600" s="416"/>
      <c r="P600" s="416"/>
      <c r="Q600" s="416"/>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5"/>
      <c r="BV600" s="205"/>
      <c r="BW600" s="205"/>
      <c r="BX600" s="205"/>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1585"/>
      <c r="D601" s="1584"/>
      <c r="E601" s="416"/>
      <c r="F601" s="416"/>
      <c r="G601" s="416"/>
      <c r="H601" s="1585"/>
      <c r="I601" s="1584"/>
      <c r="J601" s="416"/>
      <c r="K601" s="416"/>
      <c r="L601" s="416"/>
      <c r="M601" s="1585"/>
      <c r="N601" s="1584"/>
      <c r="O601" s="416"/>
      <c r="P601" s="416"/>
      <c r="Q601" s="416"/>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5"/>
      <c r="BV601" s="205"/>
      <c r="BW601" s="205"/>
      <c r="BX601" s="205"/>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1585"/>
      <c r="D602" s="1584"/>
      <c r="E602" s="416"/>
      <c r="F602" s="416"/>
      <c r="G602" s="416"/>
      <c r="H602" s="1585"/>
      <c r="I602" s="1584"/>
      <c r="J602" s="416"/>
      <c r="K602" s="416"/>
      <c r="L602" s="416"/>
      <c r="M602" s="1585"/>
      <c r="N602" s="1584"/>
      <c r="O602" s="416"/>
      <c r="P602" s="416"/>
      <c r="Q602" s="416"/>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5"/>
      <c r="BV602" s="205"/>
      <c r="BW602" s="205"/>
      <c r="BX602" s="205"/>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1585"/>
      <c r="D603" s="1584"/>
      <c r="E603" s="416"/>
      <c r="F603" s="416"/>
      <c r="G603" s="416"/>
      <c r="H603" s="1585"/>
      <c r="I603" s="1584"/>
      <c r="J603" s="416"/>
      <c r="K603" s="416"/>
      <c r="L603" s="416"/>
      <c r="M603" s="1585"/>
      <c r="N603" s="1584"/>
      <c r="O603" s="416"/>
      <c r="P603" s="416"/>
      <c r="Q603" s="416"/>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5"/>
      <c r="BV603" s="205"/>
      <c r="BW603" s="205"/>
      <c r="BX603" s="205"/>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1585"/>
      <c r="D604" s="1584"/>
      <c r="E604" s="416"/>
      <c r="F604" s="416"/>
      <c r="G604" s="416"/>
      <c r="H604" s="1585"/>
      <c r="I604" s="1584"/>
      <c r="J604" s="416"/>
      <c r="K604" s="416"/>
      <c r="L604" s="416"/>
      <c r="M604" s="1585"/>
      <c r="N604" s="1584"/>
      <c r="O604" s="416"/>
      <c r="P604" s="416"/>
      <c r="Q604" s="416"/>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1585"/>
      <c r="D605" s="1584"/>
      <c r="E605" s="416"/>
      <c r="F605" s="416"/>
      <c r="G605" s="416"/>
      <c r="H605" s="1585"/>
      <c r="I605" s="1584"/>
      <c r="J605" s="416"/>
      <c r="K605" s="416"/>
      <c r="L605" s="416"/>
      <c r="M605" s="1585"/>
      <c r="N605" s="1584"/>
      <c r="O605" s="416"/>
      <c r="P605" s="416"/>
      <c r="Q605" s="416"/>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1585"/>
      <c r="D606" s="1584"/>
      <c r="E606" s="416"/>
      <c r="F606" s="416"/>
      <c r="G606" s="416"/>
      <c r="H606" s="1585"/>
      <c r="I606" s="1584"/>
      <c r="J606" s="416"/>
      <c r="K606" s="416"/>
      <c r="L606" s="416"/>
      <c r="M606" s="1585"/>
      <c r="N606" s="1584"/>
      <c r="O606" s="416"/>
      <c r="P606" s="416"/>
      <c r="Q606" s="416"/>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1585"/>
      <c r="D607" s="1584"/>
      <c r="E607" s="416"/>
      <c r="F607" s="416"/>
      <c r="G607" s="416"/>
      <c r="H607" s="1585"/>
      <c r="I607" s="1584"/>
      <c r="J607" s="416"/>
      <c r="K607" s="416"/>
      <c r="L607" s="416"/>
      <c r="M607" s="1585"/>
      <c r="N607" s="1584"/>
      <c r="O607" s="416"/>
      <c r="P607" s="416"/>
      <c r="Q607" s="416"/>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1585"/>
      <c r="D608" s="1584"/>
      <c r="E608" s="416"/>
      <c r="F608" s="416"/>
      <c r="G608" s="416"/>
      <c r="H608" s="1585"/>
      <c r="I608" s="1584"/>
      <c r="J608" s="416"/>
      <c r="K608" s="416"/>
      <c r="L608" s="416"/>
      <c r="M608" s="1585"/>
      <c r="N608" s="1584"/>
      <c r="O608" s="416"/>
      <c r="P608" s="416"/>
      <c r="Q608" s="416"/>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1585"/>
      <c r="D609" s="1584"/>
      <c r="E609" s="416"/>
      <c r="F609" s="416"/>
      <c r="G609" s="416"/>
      <c r="H609" s="1585"/>
      <c r="I609" s="1584"/>
      <c r="J609" s="416"/>
      <c r="K609" s="416"/>
      <c r="L609" s="416"/>
      <c r="M609" s="1585"/>
      <c r="N609" s="1584"/>
      <c r="O609" s="416"/>
      <c r="P609" s="416"/>
      <c r="Q609" s="416"/>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1585"/>
      <c r="D610" s="1584"/>
      <c r="E610" s="416"/>
      <c r="F610" s="416"/>
      <c r="G610" s="416"/>
      <c r="H610" s="1585"/>
      <c r="I610" s="1584"/>
      <c r="J610" s="416"/>
      <c r="K610" s="416"/>
      <c r="L610" s="416"/>
      <c r="M610" s="1585"/>
      <c r="N610" s="1584"/>
      <c r="O610" s="416"/>
      <c r="P610" s="416"/>
      <c r="Q610" s="416"/>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1585"/>
      <c r="D611" s="1584"/>
      <c r="E611" s="416"/>
      <c r="F611" s="416"/>
      <c r="G611" s="416"/>
      <c r="H611" s="1585"/>
      <c r="I611" s="1584"/>
      <c r="J611" s="416"/>
      <c r="K611" s="416"/>
      <c r="L611" s="416"/>
      <c r="M611" s="1585"/>
      <c r="N611" s="1584"/>
      <c r="O611" s="416"/>
      <c r="P611" s="416"/>
      <c r="Q611" s="416"/>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1585"/>
      <c r="D612" s="1584"/>
      <c r="E612" s="416"/>
      <c r="F612" s="416"/>
      <c r="G612" s="416"/>
      <c r="H612" s="1585"/>
      <c r="I612" s="1584"/>
      <c r="J612" s="416"/>
      <c r="K612" s="416"/>
      <c r="L612" s="416"/>
      <c r="M612" s="1585"/>
      <c r="N612" s="1584"/>
      <c r="O612" s="416"/>
      <c r="P612" s="416"/>
      <c r="Q612" s="416"/>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1585"/>
      <c r="D613" s="1584"/>
      <c r="E613" s="416"/>
      <c r="F613" s="416"/>
      <c r="G613" s="416"/>
      <c r="H613" s="1585"/>
      <c r="I613" s="1584"/>
      <c r="J613" s="416"/>
      <c r="K613" s="416"/>
      <c r="L613" s="416"/>
      <c r="M613" s="1585"/>
      <c r="N613" s="1584"/>
      <c r="O613" s="416"/>
      <c r="P613" s="416"/>
      <c r="Q613" s="416"/>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1585"/>
      <c r="D614" s="1584"/>
      <c r="E614" s="416"/>
      <c r="F614" s="416"/>
      <c r="G614" s="416"/>
      <c r="H614" s="1585"/>
      <c r="I614" s="1584"/>
      <c r="J614" s="416"/>
      <c r="K614" s="416"/>
      <c r="L614" s="416"/>
      <c r="M614" s="1585"/>
      <c r="N614" s="1584"/>
      <c r="O614" s="416"/>
      <c r="P614" s="416"/>
      <c r="Q614" s="416"/>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1585"/>
      <c r="D615" s="1584"/>
      <c r="E615" s="416"/>
      <c r="F615" s="416"/>
      <c r="G615" s="416"/>
      <c r="H615" s="1585"/>
      <c r="I615" s="1584"/>
      <c r="J615" s="416"/>
      <c r="K615" s="416"/>
      <c r="L615" s="416"/>
      <c r="M615" s="1585"/>
      <c r="N615" s="1584"/>
      <c r="O615" s="416"/>
      <c r="P615" s="416"/>
      <c r="Q615" s="416"/>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1585"/>
      <c r="D616" s="1584"/>
      <c r="E616" s="416"/>
      <c r="F616" s="416"/>
      <c r="G616" s="416"/>
      <c r="H616" s="1585"/>
      <c r="I616" s="1584"/>
      <c r="J616" s="416"/>
      <c r="K616" s="416"/>
      <c r="L616" s="416"/>
      <c r="M616" s="1585"/>
      <c r="N616" s="1584"/>
      <c r="O616" s="416"/>
      <c r="P616" s="416"/>
      <c r="Q616" s="416"/>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1585"/>
      <c r="D617" s="1584"/>
      <c r="E617" s="416"/>
      <c r="F617" s="416"/>
      <c r="G617" s="416"/>
      <c r="H617" s="1585"/>
      <c r="I617" s="1584"/>
      <c r="J617" s="416"/>
      <c r="K617" s="416"/>
      <c r="L617" s="416"/>
      <c r="M617" s="1585"/>
      <c r="N617" s="1584"/>
      <c r="O617" s="416"/>
      <c r="P617" s="416"/>
      <c r="Q617" s="416"/>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1585"/>
      <c r="D618" s="1584"/>
      <c r="E618" s="416"/>
      <c r="F618" s="416"/>
      <c r="G618" s="416"/>
      <c r="H618" s="1585"/>
      <c r="I618" s="1584"/>
      <c r="J618" s="416"/>
      <c r="K618" s="416"/>
      <c r="L618" s="416"/>
      <c r="M618" s="1585"/>
      <c r="N618" s="1584"/>
      <c r="O618" s="416"/>
      <c r="P618" s="416"/>
      <c r="Q618" s="416"/>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1585"/>
      <c r="D619" s="1584"/>
      <c r="E619" s="416"/>
      <c r="F619" s="416"/>
      <c r="G619" s="416"/>
      <c r="H619" s="1585"/>
      <c r="I619" s="1584"/>
      <c r="J619" s="416"/>
      <c r="K619" s="416"/>
      <c r="L619" s="416"/>
      <c r="M619" s="1585"/>
      <c r="N619" s="1584"/>
      <c r="O619" s="416"/>
      <c r="P619" s="416"/>
      <c r="Q619" s="416"/>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1585"/>
      <c r="D620" s="1584"/>
      <c r="E620" s="416"/>
      <c r="F620" s="416"/>
      <c r="G620" s="416"/>
      <c r="H620" s="1585"/>
      <c r="I620" s="1584"/>
      <c r="J620" s="416"/>
      <c r="K620" s="416"/>
      <c r="L620" s="416"/>
      <c r="M620" s="1585"/>
      <c r="N620" s="1584"/>
      <c r="O620" s="416"/>
      <c r="P620" s="416"/>
      <c r="Q620" s="416"/>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1585"/>
      <c r="D621" s="1584"/>
      <c r="E621" s="416"/>
      <c r="F621" s="416"/>
      <c r="G621" s="416"/>
      <c r="H621" s="1585"/>
      <c r="I621" s="1584"/>
      <c r="J621" s="416"/>
      <c r="K621" s="416"/>
      <c r="L621" s="416"/>
      <c r="M621" s="1585"/>
      <c r="N621" s="1584"/>
      <c r="O621" s="416"/>
      <c r="P621" s="416"/>
      <c r="Q621" s="416"/>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1585"/>
      <c r="D622" s="1584"/>
      <c r="E622" s="416"/>
      <c r="F622" s="416"/>
      <c r="G622" s="416"/>
      <c r="H622" s="1585"/>
      <c r="I622" s="1584"/>
      <c r="J622" s="416"/>
      <c r="K622" s="416"/>
      <c r="L622" s="416"/>
      <c r="M622" s="1585"/>
      <c r="N622" s="1584"/>
      <c r="O622" s="416"/>
      <c r="P622" s="416"/>
      <c r="Q622" s="416"/>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1585"/>
      <c r="D623" s="1584"/>
      <c r="E623" s="416"/>
      <c r="F623" s="416"/>
      <c r="G623" s="416"/>
      <c r="H623" s="1585"/>
      <c r="I623" s="1584"/>
      <c r="J623" s="416"/>
      <c r="K623" s="416"/>
      <c r="L623" s="416"/>
      <c r="M623" s="1585"/>
      <c r="N623" s="1584"/>
      <c r="O623" s="416"/>
      <c r="P623" s="416"/>
      <c r="Q623" s="416"/>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1585"/>
      <c r="D624" s="1584"/>
      <c r="E624" s="416"/>
      <c r="F624" s="416"/>
      <c r="G624" s="416"/>
      <c r="H624" s="1585"/>
      <c r="I624" s="1584"/>
      <c r="J624" s="416"/>
      <c r="K624" s="416"/>
      <c r="L624" s="416"/>
      <c r="M624" s="1585"/>
      <c r="N624" s="1584"/>
      <c r="O624" s="416"/>
      <c r="P624" s="416"/>
      <c r="Q624" s="416"/>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1585"/>
      <c r="D625" s="1584"/>
      <c r="E625" s="416"/>
      <c r="F625" s="416"/>
      <c r="G625" s="416"/>
      <c r="H625" s="1585"/>
      <c r="I625" s="1584"/>
      <c r="J625" s="416"/>
      <c r="K625" s="416"/>
      <c r="L625" s="416"/>
      <c r="M625" s="1585"/>
      <c r="N625" s="1584"/>
      <c r="O625" s="416"/>
      <c r="P625" s="416"/>
      <c r="Q625" s="416"/>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1585"/>
      <c r="D626" s="1584"/>
      <c r="E626" s="416"/>
      <c r="F626" s="416"/>
      <c r="G626" s="416"/>
      <c r="H626" s="1585"/>
      <c r="I626" s="1584"/>
      <c r="J626" s="416"/>
      <c r="K626" s="416"/>
      <c r="L626" s="416"/>
      <c r="M626" s="1585"/>
      <c r="N626" s="1584"/>
      <c r="O626" s="416"/>
      <c r="P626" s="416"/>
      <c r="Q626" s="416"/>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1585"/>
      <c r="D627" s="1584"/>
      <c r="E627" s="416"/>
      <c r="F627" s="416"/>
      <c r="G627" s="416"/>
      <c r="H627" s="1585"/>
      <c r="I627" s="1584"/>
      <c r="J627" s="416"/>
      <c r="K627" s="416"/>
      <c r="L627" s="416"/>
      <c r="M627" s="1585"/>
      <c r="N627" s="1584"/>
      <c r="O627" s="416"/>
      <c r="P627" s="416"/>
      <c r="Q627" s="416"/>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1585"/>
      <c r="D628" s="1584"/>
      <c r="E628" s="416"/>
      <c r="F628" s="416"/>
      <c r="G628" s="416"/>
      <c r="H628" s="1585"/>
      <c r="I628" s="1584"/>
      <c r="J628" s="416"/>
      <c r="K628" s="416"/>
      <c r="L628" s="416"/>
      <c r="M628" s="1585"/>
      <c r="N628" s="1584"/>
      <c r="O628" s="416"/>
      <c r="P628" s="416"/>
      <c r="Q628" s="416"/>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1585"/>
      <c r="D629" s="1584"/>
      <c r="E629" s="416"/>
      <c r="F629" s="416"/>
      <c r="G629" s="416"/>
      <c r="H629" s="1585"/>
      <c r="I629" s="1584"/>
      <c r="J629" s="416"/>
      <c r="K629" s="416"/>
      <c r="L629" s="416"/>
      <c r="M629" s="1585"/>
      <c r="N629" s="1584"/>
      <c r="O629" s="416"/>
      <c r="P629" s="416"/>
      <c r="Q629" s="416"/>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1585"/>
      <c r="D630" s="1584"/>
      <c r="E630" s="416"/>
      <c r="F630" s="416"/>
      <c r="G630" s="416"/>
      <c r="H630" s="1585"/>
      <c r="I630" s="1584"/>
      <c r="J630" s="416"/>
      <c r="K630" s="416"/>
      <c r="L630" s="416"/>
      <c r="M630" s="1585"/>
      <c r="N630" s="1584"/>
      <c r="O630" s="416"/>
      <c r="P630" s="416"/>
      <c r="Q630" s="416"/>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1585"/>
      <c r="D631" s="1584"/>
      <c r="E631" s="416"/>
      <c r="F631" s="416"/>
      <c r="G631" s="416"/>
      <c r="H631" s="1585"/>
      <c r="I631" s="1584"/>
      <c r="J631" s="416"/>
      <c r="K631" s="416"/>
      <c r="L631" s="416"/>
      <c r="M631" s="1585"/>
      <c r="N631" s="1584"/>
      <c r="O631" s="416"/>
      <c r="P631" s="416"/>
      <c r="Q631" s="416"/>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1585"/>
      <c r="D632" s="1584"/>
      <c r="E632" s="416"/>
      <c r="F632" s="416"/>
      <c r="G632" s="416"/>
      <c r="H632" s="1585"/>
      <c r="I632" s="1584"/>
      <c r="J632" s="416"/>
      <c r="K632" s="416"/>
      <c r="L632" s="416"/>
      <c r="M632" s="1585"/>
      <c r="N632" s="1584"/>
      <c r="O632" s="416"/>
      <c r="P632" s="416"/>
      <c r="Q632" s="416"/>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1585"/>
      <c r="D633" s="1584"/>
      <c r="E633" s="416"/>
      <c r="F633" s="416"/>
      <c r="G633" s="416"/>
      <c r="H633" s="1585"/>
      <c r="I633" s="1584"/>
      <c r="J633" s="416"/>
      <c r="K633" s="416"/>
      <c r="L633" s="416"/>
      <c r="M633" s="1585"/>
      <c r="N633" s="1584"/>
      <c r="O633" s="416"/>
      <c r="P633" s="416"/>
      <c r="Q633" s="416"/>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1585"/>
      <c r="D634" s="1584"/>
      <c r="E634" s="416"/>
      <c r="F634" s="416"/>
      <c r="G634" s="416"/>
      <c r="H634" s="1585"/>
      <c r="I634" s="1584"/>
      <c r="J634" s="416"/>
      <c r="K634" s="416"/>
      <c r="L634" s="416"/>
      <c r="M634" s="1585"/>
      <c r="N634" s="1584"/>
      <c r="O634" s="416"/>
      <c r="P634" s="416"/>
      <c r="Q634" s="416"/>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1585"/>
      <c r="D635" s="1584"/>
      <c r="E635" s="416"/>
      <c r="F635" s="416"/>
      <c r="G635" s="416"/>
      <c r="H635" s="1585"/>
      <c r="I635" s="1584"/>
      <c r="J635" s="416"/>
      <c r="K635" s="416"/>
      <c r="L635" s="416"/>
      <c r="M635" s="1585"/>
      <c r="N635" s="1584"/>
      <c r="O635" s="416"/>
      <c r="P635" s="416"/>
      <c r="Q635" s="416"/>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1585"/>
      <c r="D636" s="1584"/>
      <c r="E636" s="416"/>
      <c r="F636" s="416"/>
      <c r="G636" s="416"/>
      <c r="H636" s="1585"/>
      <c r="I636" s="1584"/>
      <c r="J636" s="416"/>
      <c r="K636" s="416"/>
      <c r="L636" s="416"/>
      <c r="M636" s="1585"/>
      <c r="N636" s="1584"/>
      <c r="O636" s="416"/>
      <c r="P636" s="416"/>
      <c r="Q636" s="416"/>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1585"/>
      <c r="D637" s="1584"/>
      <c r="E637" s="416"/>
      <c r="F637" s="416"/>
      <c r="G637" s="416"/>
      <c r="H637" s="1585"/>
      <c r="I637" s="1584"/>
      <c r="J637" s="416"/>
      <c r="K637" s="416"/>
      <c r="L637" s="416"/>
      <c r="M637" s="1585"/>
      <c r="N637" s="1584"/>
      <c r="O637" s="416"/>
      <c r="P637" s="416"/>
      <c r="Q637" s="416"/>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1585"/>
      <c r="D638" s="1584"/>
      <c r="E638" s="416"/>
      <c r="F638" s="416"/>
      <c r="G638" s="416"/>
      <c r="H638" s="1585"/>
      <c r="I638" s="1584"/>
      <c r="J638" s="416"/>
      <c r="K638" s="416"/>
      <c r="L638" s="416"/>
      <c r="M638" s="1585"/>
      <c r="N638" s="1584"/>
      <c r="O638" s="416"/>
      <c r="P638" s="416"/>
      <c r="Q638" s="416"/>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1585"/>
      <c r="D639" s="1584"/>
      <c r="E639" s="416"/>
      <c r="F639" s="416"/>
      <c r="G639" s="416"/>
      <c r="H639" s="1585"/>
      <c r="I639" s="1584"/>
      <c r="J639" s="416"/>
      <c r="K639" s="416"/>
      <c r="L639" s="416"/>
      <c r="M639" s="1585"/>
      <c r="N639" s="1584"/>
      <c r="O639" s="416"/>
      <c r="P639" s="416"/>
      <c r="Q639" s="416"/>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1585"/>
      <c r="D640" s="1584"/>
      <c r="E640" s="416"/>
      <c r="F640" s="416"/>
      <c r="G640" s="416"/>
      <c r="H640" s="1585"/>
      <c r="I640" s="1584"/>
      <c r="J640" s="416"/>
      <c r="K640" s="416"/>
      <c r="L640" s="416"/>
      <c r="M640" s="1585"/>
      <c r="N640" s="1584"/>
      <c r="O640" s="416"/>
      <c r="P640" s="416"/>
      <c r="Q640" s="416"/>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1585"/>
      <c r="D641" s="1584"/>
      <c r="E641" s="416"/>
      <c r="F641" s="416"/>
      <c r="G641" s="416"/>
      <c r="H641" s="1585"/>
      <c r="I641" s="1584"/>
      <c r="J641" s="416"/>
      <c r="K641" s="416"/>
      <c r="L641" s="416"/>
      <c r="M641" s="1585"/>
      <c r="N641" s="1584"/>
      <c r="O641" s="416"/>
      <c r="P641" s="416"/>
      <c r="Q641" s="416"/>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1585"/>
      <c r="D642" s="1584"/>
      <c r="E642" s="416"/>
      <c r="F642" s="416"/>
      <c r="G642" s="416"/>
      <c r="H642" s="1585"/>
      <c r="I642" s="1584"/>
      <c r="J642" s="416"/>
      <c r="K642" s="416"/>
      <c r="L642" s="416"/>
      <c r="M642" s="1585"/>
      <c r="N642" s="1584"/>
      <c r="O642" s="416"/>
      <c r="P642" s="416"/>
      <c r="Q642" s="416"/>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1585"/>
      <c r="D643" s="1584"/>
      <c r="E643" s="416"/>
      <c r="F643" s="416"/>
      <c r="G643" s="416"/>
      <c r="H643" s="1585"/>
      <c r="I643" s="1584"/>
      <c r="J643" s="416"/>
      <c r="K643" s="416"/>
      <c r="L643" s="416"/>
      <c r="M643" s="1585"/>
      <c r="N643" s="1584"/>
      <c r="O643" s="416"/>
      <c r="P643" s="416"/>
      <c r="Q643" s="416"/>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1585"/>
      <c r="D644" s="1584"/>
      <c r="E644" s="416"/>
      <c r="F644" s="416"/>
      <c r="G644" s="416"/>
      <c r="H644" s="1585"/>
      <c r="I644" s="1584"/>
      <c r="J644" s="416"/>
      <c r="K644" s="416"/>
      <c r="L644" s="416"/>
      <c r="M644" s="1585"/>
      <c r="N644" s="1584"/>
      <c r="O644" s="416"/>
      <c r="P644" s="416"/>
      <c r="Q644" s="416"/>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1585"/>
      <c r="D645" s="1584"/>
      <c r="E645" s="416"/>
      <c r="F645" s="416"/>
      <c r="G645" s="416"/>
      <c r="H645" s="1585"/>
      <c r="I645" s="1584"/>
      <c r="J645" s="416"/>
      <c r="K645" s="416"/>
      <c r="L645" s="416"/>
      <c r="M645" s="1585"/>
      <c r="N645" s="1584"/>
      <c r="O645" s="416"/>
      <c r="P645" s="416"/>
      <c r="Q645" s="416"/>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1585"/>
      <c r="D646" s="1584"/>
      <c r="E646" s="416"/>
      <c r="F646" s="416"/>
      <c r="G646" s="416"/>
      <c r="H646" s="1585"/>
      <c r="I646" s="1584"/>
      <c r="J646" s="416"/>
      <c r="K646" s="416"/>
      <c r="L646" s="416"/>
      <c r="M646" s="1585"/>
      <c r="N646" s="1584"/>
      <c r="O646" s="416"/>
      <c r="P646" s="416"/>
      <c r="Q646" s="416"/>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1585"/>
      <c r="D647" s="1584"/>
      <c r="E647" s="416"/>
      <c r="F647" s="416"/>
      <c r="G647" s="416"/>
      <c r="H647" s="1585"/>
      <c r="I647" s="1584"/>
      <c r="J647" s="416"/>
      <c r="K647" s="416"/>
      <c r="L647" s="416"/>
      <c r="M647" s="1585"/>
      <c r="N647" s="1584"/>
      <c r="O647" s="416"/>
      <c r="P647" s="416"/>
      <c r="Q647" s="416"/>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1585"/>
      <c r="D648" s="1584"/>
      <c r="E648" s="416"/>
      <c r="F648" s="416"/>
      <c r="G648" s="416"/>
      <c r="H648" s="1585"/>
      <c r="I648" s="1584"/>
      <c r="J648" s="416"/>
      <c r="K648" s="416"/>
      <c r="L648" s="416"/>
      <c r="M648" s="1585"/>
      <c r="N648" s="1584"/>
      <c r="O648" s="416"/>
      <c r="P648" s="416"/>
      <c r="Q648" s="416"/>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1585"/>
      <c r="D649" s="1584"/>
      <c r="E649" s="416"/>
      <c r="F649" s="416"/>
      <c r="G649" s="416"/>
      <c r="H649" s="1585"/>
      <c r="I649" s="1584"/>
      <c r="J649" s="416"/>
      <c r="K649" s="416"/>
      <c r="L649" s="416"/>
      <c r="M649" s="1585"/>
      <c r="N649" s="1584"/>
      <c r="O649" s="416"/>
      <c r="P649" s="416"/>
      <c r="Q649" s="416"/>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1585"/>
      <c r="D650" s="1584"/>
      <c r="E650" s="416"/>
      <c r="F650" s="416"/>
      <c r="G650" s="416"/>
      <c r="H650" s="1585"/>
      <c r="I650" s="1584"/>
      <c r="J650" s="416"/>
      <c r="K650" s="416"/>
      <c r="L650" s="416"/>
      <c r="M650" s="1585"/>
      <c r="N650" s="1584"/>
      <c r="O650" s="416"/>
      <c r="P650" s="416"/>
      <c r="Q650" s="416"/>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1585"/>
      <c r="D651" s="1584"/>
      <c r="E651" s="416"/>
      <c r="F651" s="416"/>
      <c r="G651" s="416"/>
      <c r="H651" s="1585"/>
      <c r="I651" s="1584"/>
      <c r="J651" s="416"/>
      <c r="K651" s="416"/>
      <c r="L651" s="416"/>
      <c r="M651" s="1585"/>
      <c r="N651" s="1584"/>
      <c r="O651" s="416"/>
      <c r="P651" s="416"/>
      <c r="Q651" s="416"/>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1585"/>
      <c r="D652" s="1584"/>
      <c r="E652" s="416"/>
      <c r="F652" s="416"/>
      <c r="G652" s="416"/>
      <c r="H652" s="1585"/>
      <c r="I652" s="1584"/>
      <c r="J652" s="416"/>
      <c r="K652" s="416"/>
      <c r="L652" s="416"/>
      <c r="M652" s="1585"/>
      <c r="N652" s="1584"/>
      <c r="O652" s="416"/>
      <c r="P652" s="416"/>
      <c r="Q652" s="416"/>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1585"/>
      <c r="D653" s="1584"/>
      <c r="E653" s="416"/>
      <c r="F653" s="416"/>
      <c r="G653" s="416"/>
      <c r="H653" s="1585"/>
      <c r="I653" s="1584"/>
      <c r="J653" s="416"/>
      <c r="K653" s="416"/>
      <c r="L653" s="416"/>
      <c r="M653" s="1585"/>
      <c r="N653" s="1584"/>
      <c r="O653" s="416"/>
      <c r="P653" s="416"/>
      <c r="Q653" s="416"/>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1585"/>
      <c r="D654" s="1584"/>
      <c r="E654" s="416"/>
      <c r="F654" s="416"/>
      <c r="G654" s="416"/>
      <c r="H654" s="1585"/>
      <c r="I654" s="1584"/>
      <c r="J654" s="416"/>
      <c r="K654" s="416"/>
      <c r="L654" s="416"/>
      <c r="M654" s="1585"/>
      <c r="N654" s="1584"/>
      <c r="O654" s="416"/>
      <c r="P654" s="416"/>
      <c r="Q654" s="416"/>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1585"/>
      <c r="D655" s="1584"/>
      <c r="E655" s="416"/>
      <c r="F655" s="416"/>
      <c r="G655" s="416"/>
      <c r="H655" s="1585"/>
      <c r="I655" s="1584"/>
      <c r="J655" s="416"/>
      <c r="K655" s="416"/>
      <c r="L655" s="416"/>
      <c r="M655" s="1585"/>
      <c r="N655" s="1584"/>
      <c r="O655" s="416"/>
      <c r="P655" s="416"/>
      <c r="Q655" s="416"/>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1585"/>
      <c r="D656" s="1584"/>
      <c r="E656" s="416"/>
      <c r="F656" s="416"/>
      <c r="G656" s="416"/>
      <c r="H656" s="1585"/>
      <c r="I656" s="1584"/>
      <c r="J656" s="416"/>
      <c r="K656" s="416"/>
      <c r="L656" s="416"/>
      <c r="M656" s="1585"/>
      <c r="N656" s="1584"/>
      <c r="O656" s="416"/>
      <c r="P656" s="416"/>
      <c r="Q656" s="416"/>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1585"/>
      <c r="D657" s="1584"/>
      <c r="E657" s="416"/>
      <c r="F657" s="416"/>
      <c r="G657" s="416"/>
      <c r="H657" s="1585"/>
      <c r="I657" s="1584"/>
      <c r="J657" s="416"/>
      <c r="K657" s="416"/>
      <c r="L657" s="416"/>
      <c r="M657" s="1585"/>
      <c r="N657" s="1584"/>
      <c r="O657" s="416"/>
      <c r="P657" s="416"/>
      <c r="Q657" s="416"/>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1585"/>
      <c r="D658" s="1584"/>
      <c r="E658" s="416"/>
      <c r="F658" s="416"/>
      <c r="G658" s="416"/>
      <c r="H658" s="1585"/>
      <c r="I658" s="1584"/>
      <c r="J658" s="416"/>
      <c r="K658" s="416"/>
      <c r="L658" s="416"/>
      <c r="M658" s="1585"/>
      <c r="N658" s="1584"/>
      <c r="O658" s="416"/>
      <c r="P658" s="416"/>
      <c r="Q658" s="416"/>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1585"/>
      <c r="D659" s="1584"/>
      <c r="E659" s="416"/>
      <c r="F659" s="416"/>
      <c r="G659" s="416"/>
      <c r="H659" s="1585"/>
      <c r="I659" s="1584"/>
      <c r="J659" s="416"/>
      <c r="K659" s="416"/>
      <c r="L659" s="416"/>
      <c r="M659" s="1585"/>
      <c r="N659" s="1584"/>
      <c r="O659" s="416"/>
      <c r="P659" s="416"/>
      <c r="Q659" s="416"/>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1585"/>
      <c r="D660" s="1584"/>
      <c r="E660" s="416"/>
      <c r="F660" s="416"/>
      <c r="G660" s="416"/>
      <c r="H660" s="1585"/>
      <c r="I660" s="1584"/>
      <c r="J660" s="416"/>
      <c r="K660" s="416"/>
      <c r="L660" s="416"/>
      <c r="M660" s="1585"/>
      <c r="N660" s="1584"/>
      <c r="O660" s="416"/>
      <c r="P660" s="416"/>
      <c r="Q660" s="416"/>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1585"/>
      <c r="D661" s="1584"/>
      <c r="E661" s="416"/>
      <c r="F661" s="416"/>
      <c r="G661" s="416"/>
      <c r="H661" s="1585"/>
      <c r="I661" s="1584"/>
      <c r="J661" s="416"/>
      <c r="K661" s="416"/>
      <c r="L661" s="416"/>
      <c r="M661" s="1585"/>
      <c r="N661" s="1584"/>
      <c r="O661" s="416"/>
      <c r="P661" s="416"/>
      <c r="Q661" s="416"/>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1585"/>
      <c r="D662" s="1584"/>
      <c r="E662" s="416"/>
      <c r="F662" s="416"/>
      <c r="G662" s="416"/>
      <c r="H662" s="1585"/>
      <c r="I662" s="1584"/>
      <c r="J662" s="416"/>
      <c r="K662" s="416"/>
      <c r="L662" s="416"/>
      <c r="M662" s="1585"/>
      <c r="N662" s="1584"/>
      <c r="O662" s="416"/>
      <c r="P662" s="416"/>
      <c r="Q662" s="416"/>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1585"/>
      <c r="D663" s="1584"/>
      <c r="E663" s="416"/>
      <c r="F663" s="416"/>
      <c r="G663" s="416"/>
      <c r="H663" s="1585"/>
      <c r="I663" s="1584"/>
      <c r="J663" s="416"/>
      <c r="K663" s="416"/>
      <c r="L663" s="416"/>
      <c r="M663" s="1585"/>
      <c r="N663" s="1584"/>
      <c r="O663" s="416"/>
      <c r="P663" s="416"/>
      <c r="Q663" s="416"/>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1585"/>
      <c r="D664" s="1584"/>
      <c r="E664" s="416"/>
      <c r="F664" s="416"/>
      <c r="G664" s="416"/>
      <c r="H664" s="1585"/>
      <c r="I664" s="1584"/>
      <c r="J664" s="416"/>
      <c r="K664" s="416"/>
      <c r="L664" s="416"/>
      <c r="M664" s="1585"/>
      <c r="N664" s="1584"/>
      <c r="O664" s="416"/>
      <c r="P664" s="416"/>
      <c r="Q664" s="416"/>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1585"/>
      <c r="D665" s="1584"/>
      <c r="E665" s="416"/>
      <c r="F665" s="416"/>
      <c r="G665" s="416"/>
      <c r="H665" s="1585"/>
      <c r="I665" s="1584"/>
      <c r="J665" s="416"/>
      <c r="K665" s="416"/>
      <c r="L665" s="416"/>
      <c r="M665" s="1585"/>
      <c r="N665" s="1584"/>
      <c r="O665" s="416"/>
      <c r="P665" s="416"/>
      <c r="Q665" s="416"/>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1585"/>
      <c r="D666" s="1584"/>
      <c r="E666" s="416"/>
      <c r="F666" s="416"/>
      <c r="G666" s="416"/>
      <c r="H666" s="1585"/>
      <c r="I666" s="1584"/>
      <c r="J666" s="416"/>
      <c r="K666" s="416"/>
      <c r="L666" s="416"/>
      <c r="M666" s="1585"/>
      <c r="N666" s="1584"/>
      <c r="O666" s="416"/>
      <c r="P666" s="416"/>
      <c r="Q666" s="416"/>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1585"/>
      <c r="D667" s="1584"/>
      <c r="E667" s="416"/>
      <c r="F667" s="416"/>
      <c r="G667" s="416"/>
      <c r="H667" s="1585"/>
      <c r="I667" s="1584"/>
      <c r="J667" s="416"/>
      <c r="K667" s="416"/>
      <c r="L667" s="416"/>
      <c r="M667" s="1585"/>
      <c r="N667" s="1584"/>
      <c r="O667" s="416"/>
      <c r="P667" s="416"/>
      <c r="Q667" s="416"/>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1585"/>
      <c r="D668" s="1584"/>
      <c r="E668" s="416"/>
      <c r="F668" s="416"/>
      <c r="G668" s="416"/>
      <c r="H668" s="1585"/>
      <c r="I668" s="1584"/>
      <c r="J668" s="416"/>
      <c r="K668" s="416"/>
      <c r="L668" s="416"/>
      <c r="M668" s="1585"/>
      <c r="N668" s="1584"/>
      <c r="O668" s="416"/>
      <c r="P668" s="416"/>
      <c r="Q668" s="416"/>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1585"/>
      <c r="D669" s="1584"/>
      <c r="E669" s="416"/>
      <c r="F669" s="416"/>
      <c r="G669" s="416"/>
      <c r="H669" s="1585"/>
      <c r="I669" s="1584"/>
      <c r="J669" s="416"/>
      <c r="K669" s="416"/>
      <c r="L669" s="416"/>
      <c r="M669" s="1585"/>
      <c r="N669" s="1584"/>
      <c r="O669" s="416"/>
      <c r="P669" s="416"/>
      <c r="Q669" s="416"/>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1585"/>
      <c r="D670" s="1584"/>
      <c r="E670" s="416"/>
      <c r="F670" s="416"/>
      <c r="G670" s="416"/>
      <c r="H670" s="1585"/>
      <c r="I670" s="1584"/>
      <c r="J670" s="416"/>
      <c r="K670" s="416"/>
      <c r="L670" s="416"/>
      <c r="M670" s="1585"/>
      <c r="N670" s="1584"/>
      <c r="O670" s="416"/>
      <c r="P670" s="416"/>
      <c r="Q670" s="416"/>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1585"/>
      <c r="D671" s="1584"/>
      <c r="E671" s="416"/>
      <c r="F671" s="416"/>
      <c r="G671" s="416"/>
      <c r="H671" s="1585"/>
      <c r="I671" s="1584"/>
      <c r="J671" s="416"/>
      <c r="K671" s="416"/>
      <c r="L671" s="416"/>
      <c r="M671" s="1585"/>
      <c r="N671" s="1584"/>
      <c r="O671" s="416"/>
      <c r="P671" s="416"/>
      <c r="Q671" s="416"/>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1585"/>
      <c r="D672" s="1584"/>
      <c r="E672" s="416"/>
      <c r="F672" s="416"/>
      <c r="G672" s="416"/>
      <c r="H672" s="1585"/>
      <c r="I672" s="1584"/>
      <c r="J672" s="416"/>
      <c r="K672" s="416"/>
      <c r="L672" s="416"/>
      <c r="M672" s="1585"/>
      <c r="N672" s="1584"/>
      <c r="O672" s="416"/>
      <c r="P672" s="416"/>
      <c r="Q672" s="416"/>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1585"/>
      <c r="D673" s="1584"/>
      <c r="E673" s="416"/>
      <c r="F673" s="416"/>
      <c r="G673" s="416"/>
      <c r="H673" s="1585"/>
      <c r="I673" s="1584"/>
      <c r="J673" s="416"/>
      <c r="K673" s="416"/>
      <c r="L673" s="416"/>
      <c r="M673" s="1585"/>
      <c r="N673" s="1584"/>
      <c r="O673" s="416"/>
      <c r="P673" s="416"/>
      <c r="Q673" s="416"/>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1585"/>
      <c r="D674" s="1584"/>
      <c r="E674" s="416"/>
      <c r="F674" s="416"/>
      <c r="G674" s="416"/>
      <c r="H674" s="1585"/>
      <c r="I674" s="1584"/>
      <c r="J674" s="416"/>
      <c r="K674" s="416"/>
      <c r="L674" s="416"/>
      <c r="M674" s="1585"/>
      <c r="N674" s="1584"/>
      <c r="O674" s="416"/>
      <c r="P674" s="416"/>
      <c r="Q674" s="416"/>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1585"/>
      <c r="D675" s="1584"/>
      <c r="E675" s="416"/>
      <c r="F675" s="416"/>
      <c r="G675" s="416"/>
      <c r="H675" s="1585"/>
      <c r="I675" s="1584"/>
      <c r="J675" s="416"/>
      <c r="K675" s="416"/>
      <c r="L675" s="416"/>
      <c r="M675" s="1585"/>
      <c r="N675" s="1584"/>
      <c r="O675" s="416"/>
      <c r="P675" s="416"/>
      <c r="Q675" s="416"/>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1585"/>
      <c r="D676" s="1584"/>
      <c r="E676" s="416"/>
      <c r="F676" s="416"/>
      <c r="G676" s="416"/>
      <c r="H676" s="1585"/>
      <c r="I676" s="1584"/>
      <c r="J676" s="416"/>
      <c r="K676" s="416"/>
      <c r="L676" s="416"/>
      <c r="M676" s="1585"/>
      <c r="N676" s="1584"/>
      <c r="O676" s="416"/>
      <c r="P676" s="416"/>
      <c r="Q676" s="416"/>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1585"/>
      <c r="D677" s="1584"/>
      <c r="E677" s="416"/>
      <c r="F677" s="416"/>
      <c r="G677" s="416"/>
      <c r="H677" s="1585"/>
      <c r="I677" s="1584"/>
      <c r="J677" s="416"/>
      <c r="K677" s="416"/>
      <c r="L677" s="416"/>
      <c r="M677" s="1585"/>
      <c r="N677" s="1584"/>
      <c r="O677" s="416"/>
      <c r="P677" s="416"/>
      <c r="Q677" s="416"/>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1585"/>
      <c r="D678" s="1584"/>
      <c r="E678" s="416"/>
      <c r="F678" s="416"/>
      <c r="G678" s="416"/>
      <c r="H678" s="1585"/>
      <c r="I678" s="1584"/>
      <c r="J678" s="416"/>
      <c r="K678" s="416"/>
      <c r="L678" s="416"/>
      <c r="M678" s="1585"/>
      <c r="N678" s="1584"/>
      <c r="O678" s="416"/>
      <c r="P678" s="416"/>
      <c r="Q678" s="416"/>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1585"/>
      <c r="D679" s="1584"/>
      <c r="E679" s="416"/>
      <c r="F679" s="416"/>
      <c r="G679" s="416"/>
      <c r="H679" s="1585"/>
      <c r="I679" s="1584"/>
      <c r="J679" s="416"/>
      <c r="K679" s="416"/>
      <c r="L679" s="416"/>
      <c r="M679" s="1585"/>
      <c r="N679" s="1584"/>
      <c r="O679" s="416"/>
      <c r="P679" s="416"/>
      <c r="Q679" s="416"/>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1585"/>
      <c r="D680" s="1584"/>
      <c r="E680" s="416"/>
      <c r="F680" s="416"/>
      <c r="G680" s="416"/>
      <c r="H680" s="1585"/>
      <c r="I680" s="1584"/>
      <c r="J680" s="416"/>
      <c r="K680" s="416"/>
      <c r="L680" s="416"/>
      <c r="M680" s="1585"/>
      <c r="N680" s="1584"/>
      <c r="O680" s="416"/>
      <c r="P680" s="416"/>
      <c r="Q680" s="416"/>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1585"/>
      <c r="D681" s="1584"/>
      <c r="E681" s="416"/>
      <c r="F681" s="416"/>
      <c r="G681" s="416"/>
      <c r="H681" s="1585"/>
      <c r="I681" s="1584"/>
      <c r="J681" s="416"/>
      <c r="K681" s="416"/>
      <c r="L681" s="416"/>
      <c r="M681" s="1585"/>
      <c r="N681" s="1584"/>
      <c r="O681" s="416"/>
      <c r="P681" s="416"/>
      <c r="Q681" s="416"/>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1585"/>
      <c r="D682" s="1584"/>
      <c r="E682" s="416"/>
      <c r="F682" s="416"/>
      <c r="G682" s="416"/>
      <c r="H682" s="1585"/>
      <c r="I682" s="1584"/>
      <c r="J682" s="416"/>
      <c r="K682" s="416"/>
      <c r="L682" s="416"/>
      <c r="M682" s="1585"/>
      <c r="N682" s="1584"/>
      <c r="O682" s="416"/>
      <c r="P682" s="416"/>
      <c r="Q682" s="416"/>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1585"/>
      <c r="D683" s="1584"/>
      <c r="E683" s="416"/>
      <c r="F683" s="416"/>
      <c r="G683" s="416"/>
      <c r="H683" s="1585"/>
      <c r="I683" s="1584"/>
      <c r="J683" s="416"/>
      <c r="K683" s="416"/>
      <c r="L683" s="416"/>
      <c r="M683" s="1585"/>
      <c r="N683" s="1584"/>
      <c r="O683" s="416"/>
      <c r="P683" s="416"/>
      <c r="Q683" s="416"/>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1585"/>
      <c r="D684" s="1584"/>
      <c r="E684" s="416"/>
      <c r="F684" s="416"/>
      <c r="G684" s="416"/>
      <c r="H684" s="1585"/>
      <c r="I684" s="1584"/>
      <c r="J684" s="416"/>
      <c r="K684" s="416"/>
      <c r="L684" s="416"/>
      <c r="M684" s="1585"/>
      <c r="N684" s="1584"/>
      <c r="O684" s="416"/>
      <c r="P684" s="416"/>
      <c r="Q684" s="416"/>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1585"/>
      <c r="D685" s="1584"/>
      <c r="E685" s="416"/>
      <c r="F685" s="416"/>
      <c r="G685" s="416"/>
      <c r="H685" s="1585"/>
      <c r="I685" s="1584"/>
      <c r="J685" s="416"/>
      <c r="K685" s="416"/>
      <c r="L685" s="416"/>
      <c r="M685" s="1585"/>
      <c r="N685" s="1584"/>
      <c r="O685" s="416"/>
      <c r="P685" s="416"/>
      <c r="Q685" s="416"/>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1585"/>
      <c r="D686" s="1584"/>
      <c r="E686" s="416"/>
      <c r="F686" s="416"/>
      <c r="G686" s="416"/>
      <c r="H686" s="1585"/>
      <c r="I686" s="1584"/>
      <c r="J686" s="416"/>
      <c r="K686" s="416"/>
      <c r="L686" s="416"/>
      <c r="M686" s="1585"/>
      <c r="N686" s="1584"/>
      <c r="O686" s="416"/>
      <c r="P686" s="416"/>
      <c r="Q686" s="416"/>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1585"/>
      <c r="D687" s="1584"/>
      <c r="E687" s="416"/>
      <c r="F687" s="416"/>
      <c r="G687" s="416"/>
      <c r="H687" s="1585"/>
      <c r="I687" s="1584"/>
      <c r="J687" s="416"/>
      <c r="K687" s="416"/>
      <c r="L687" s="416"/>
      <c r="M687" s="1585"/>
      <c r="N687" s="1584"/>
      <c r="O687" s="416"/>
      <c r="P687" s="416"/>
      <c r="Q687" s="416"/>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1585"/>
      <c r="D688" s="1584"/>
      <c r="E688" s="416"/>
      <c r="F688" s="416"/>
      <c r="G688" s="416"/>
      <c r="H688" s="1585"/>
      <c r="I688" s="1584"/>
      <c r="J688" s="416"/>
      <c r="K688" s="416"/>
      <c r="L688" s="416"/>
      <c r="M688" s="1585"/>
      <c r="N688" s="1584"/>
      <c r="O688" s="416"/>
      <c r="P688" s="416"/>
      <c r="Q688" s="416"/>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1585"/>
      <c r="D689" s="1584"/>
      <c r="E689" s="416"/>
      <c r="F689" s="416"/>
      <c r="G689" s="416"/>
      <c r="H689" s="1585"/>
      <c r="I689" s="1584"/>
      <c r="J689" s="416"/>
      <c r="K689" s="416"/>
      <c r="L689" s="416"/>
      <c r="M689" s="1585"/>
      <c r="N689" s="1584"/>
      <c r="O689" s="416"/>
      <c r="P689" s="416"/>
      <c r="Q689" s="416"/>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1585"/>
      <c r="D690" s="1584"/>
      <c r="E690" s="416"/>
      <c r="F690" s="416"/>
      <c r="G690" s="416"/>
      <c r="H690" s="1585"/>
      <c r="I690" s="1584"/>
      <c r="J690" s="416"/>
      <c r="K690" s="416"/>
      <c r="L690" s="416"/>
      <c r="M690" s="1585"/>
      <c r="N690" s="1584"/>
      <c r="O690" s="416"/>
      <c r="P690" s="416"/>
      <c r="Q690" s="416"/>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1585"/>
      <c r="D691" s="1584"/>
      <c r="E691" s="416"/>
      <c r="F691" s="416"/>
      <c r="G691" s="416"/>
      <c r="H691" s="1585"/>
      <c r="I691" s="1584"/>
      <c r="J691" s="416"/>
      <c r="K691" s="416"/>
      <c r="L691" s="416"/>
      <c r="M691" s="1585"/>
      <c r="N691" s="1584"/>
      <c r="O691" s="416"/>
      <c r="P691" s="416"/>
      <c r="Q691" s="416"/>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1585"/>
      <c r="D692" s="1584"/>
      <c r="E692" s="416"/>
      <c r="F692" s="416"/>
      <c r="G692" s="416"/>
      <c r="H692" s="1585"/>
      <c r="I692" s="1584"/>
      <c r="J692" s="416"/>
      <c r="K692" s="416"/>
      <c r="L692" s="416"/>
      <c r="M692" s="1585"/>
      <c r="N692" s="1584"/>
      <c r="O692" s="416"/>
      <c r="P692" s="416"/>
      <c r="Q692" s="416"/>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1585"/>
      <c r="D693" s="1584"/>
      <c r="E693" s="416"/>
      <c r="F693" s="416"/>
      <c r="G693" s="416"/>
      <c r="H693" s="1585"/>
      <c r="I693" s="1584"/>
      <c r="J693" s="416"/>
      <c r="K693" s="416"/>
      <c r="L693" s="416"/>
      <c r="M693" s="1585"/>
      <c r="N693" s="1584"/>
      <c r="O693" s="416"/>
      <c r="P693" s="416"/>
      <c r="Q693" s="416"/>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1585"/>
      <c r="D694" s="1584"/>
      <c r="E694" s="416"/>
      <c r="F694" s="416"/>
      <c r="G694" s="416"/>
      <c r="H694" s="1585"/>
      <c r="I694" s="1584"/>
      <c r="J694" s="416"/>
      <c r="K694" s="416"/>
      <c r="L694" s="416"/>
      <c r="M694" s="1585"/>
      <c r="N694" s="1584"/>
      <c r="O694" s="416"/>
      <c r="P694" s="416"/>
      <c r="Q694" s="416"/>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1585"/>
      <c r="D695" s="1584"/>
      <c r="E695" s="416"/>
      <c r="F695" s="416"/>
      <c r="G695" s="416"/>
      <c r="H695" s="1585"/>
      <c r="I695" s="1584"/>
      <c r="J695" s="416"/>
      <c r="K695" s="416"/>
      <c r="L695" s="416"/>
      <c r="M695" s="1585"/>
      <c r="N695" s="1584"/>
      <c r="O695" s="416"/>
      <c r="P695" s="416"/>
      <c r="Q695" s="416"/>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1585"/>
      <c r="D696" s="1584"/>
      <c r="E696" s="416"/>
      <c r="F696" s="416"/>
      <c r="G696" s="416"/>
      <c r="H696" s="1585"/>
      <c r="I696" s="1584"/>
      <c r="J696" s="416"/>
      <c r="K696" s="416"/>
      <c r="L696" s="416"/>
      <c r="M696" s="1585"/>
      <c r="N696" s="1584"/>
      <c r="O696" s="416"/>
      <c r="P696" s="416"/>
      <c r="Q696" s="416"/>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1585"/>
      <c r="D697" s="1584"/>
      <c r="E697" s="416"/>
      <c r="F697" s="416"/>
      <c r="G697" s="416"/>
      <c r="H697" s="1585"/>
      <c r="I697" s="1584"/>
      <c r="J697" s="416"/>
      <c r="K697" s="416"/>
      <c r="L697" s="416"/>
      <c r="M697" s="1585"/>
      <c r="N697" s="1584"/>
      <c r="O697" s="416"/>
      <c r="P697" s="416"/>
      <c r="Q697" s="416"/>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1585"/>
      <c r="D698" s="1584"/>
      <c r="E698" s="416"/>
      <c r="F698" s="416"/>
      <c r="G698" s="416"/>
      <c r="H698" s="1585"/>
      <c r="I698" s="1584"/>
      <c r="J698" s="416"/>
      <c r="K698" s="416"/>
      <c r="L698" s="416"/>
      <c r="M698" s="1585"/>
      <c r="N698" s="1584"/>
      <c r="O698" s="416"/>
      <c r="P698" s="416"/>
      <c r="Q698" s="416"/>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1585"/>
      <c r="D699" s="1584"/>
      <c r="E699" s="416"/>
      <c r="F699" s="416"/>
      <c r="G699" s="416"/>
      <c r="H699" s="1585"/>
      <c r="I699" s="1584"/>
      <c r="J699" s="416"/>
      <c r="K699" s="416"/>
      <c r="L699" s="416"/>
      <c r="M699" s="1585"/>
      <c r="N699" s="1584"/>
      <c r="O699" s="416"/>
      <c r="P699" s="416"/>
      <c r="Q699" s="416"/>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1585"/>
      <c r="D700" s="1584"/>
      <c r="E700" s="416"/>
      <c r="F700" s="416"/>
      <c r="G700" s="416"/>
      <c r="H700" s="1585"/>
      <c r="I700" s="1584"/>
      <c r="J700" s="416"/>
      <c r="K700" s="416"/>
      <c r="L700" s="416"/>
      <c r="M700" s="1585"/>
      <c r="N700" s="1584"/>
      <c r="O700" s="416"/>
      <c r="P700" s="416"/>
      <c r="Q700" s="416"/>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1584"/>
      <c r="D701" s="1584"/>
      <c r="E701" s="432"/>
      <c r="F701" s="432"/>
      <c r="G701" s="432"/>
      <c r="H701" s="1584"/>
      <c r="I701" s="1584"/>
      <c r="J701" s="432"/>
      <c r="K701" s="432"/>
      <c r="L701" s="432"/>
      <c r="M701" s="1584"/>
      <c r="N701" s="1584"/>
      <c r="O701" s="432"/>
      <c r="P701" s="432"/>
      <c r="Q701" s="432"/>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1584"/>
      <c r="D702" s="1584"/>
      <c r="E702" s="432"/>
      <c r="F702" s="432"/>
      <c r="G702" s="432"/>
      <c r="H702" s="1584"/>
      <c r="I702" s="1584"/>
      <c r="J702" s="432"/>
      <c r="K702" s="432"/>
      <c r="L702" s="432"/>
      <c r="M702" s="1584"/>
      <c r="N702" s="1584"/>
      <c r="O702" s="432"/>
      <c r="P702" s="432"/>
      <c r="Q702" s="432"/>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1584"/>
      <c r="D703" s="1584"/>
      <c r="E703" s="432"/>
      <c r="F703" s="432"/>
      <c r="G703" s="432"/>
      <c r="H703" s="1584"/>
      <c r="I703" s="1584"/>
      <c r="J703" s="432"/>
      <c r="K703" s="432"/>
      <c r="L703" s="432"/>
      <c r="M703" s="1584"/>
      <c r="N703" s="1584"/>
      <c r="O703" s="432"/>
      <c r="P703" s="432"/>
      <c r="Q703" s="432"/>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1584"/>
      <c r="D704" s="1584"/>
      <c r="E704" s="432"/>
      <c r="F704" s="432"/>
      <c r="G704" s="432"/>
      <c r="H704" s="1584"/>
      <c r="I704" s="1584"/>
      <c r="J704" s="432"/>
      <c r="K704" s="432"/>
      <c r="L704" s="432"/>
      <c r="M704" s="1584"/>
      <c r="N704" s="1584"/>
      <c r="O704" s="432"/>
      <c r="P704" s="432"/>
      <c r="Q704" s="432"/>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1584"/>
      <c r="D705" s="1584"/>
      <c r="E705" s="432"/>
      <c r="F705" s="432"/>
      <c r="G705" s="432"/>
      <c r="H705" s="1584"/>
      <c r="I705" s="1584"/>
      <c r="J705" s="432"/>
      <c r="K705" s="432"/>
      <c r="L705" s="432"/>
      <c r="M705" s="1584"/>
      <c r="N705" s="1584"/>
      <c r="O705" s="432"/>
      <c r="P705" s="432"/>
      <c r="Q705" s="432"/>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1584"/>
      <c r="D706" s="1584"/>
      <c r="E706" s="432"/>
      <c r="F706" s="432"/>
      <c r="G706" s="432"/>
      <c r="H706" s="1584"/>
      <c r="I706" s="1584"/>
      <c r="J706" s="432"/>
      <c r="K706" s="432"/>
      <c r="L706" s="432"/>
      <c r="M706" s="1584"/>
      <c r="N706" s="1584"/>
      <c r="O706" s="432"/>
      <c r="P706" s="432"/>
      <c r="Q706" s="432"/>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1584"/>
      <c r="D707" s="1584"/>
      <c r="E707" s="432"/>
      <c r="F707" s="432"/>
      <c r="G707" s="432"/>
      <c r="H707" s="1584"/>
      <c r="I707" s="1584"/>
      <c r="J707" s="432"/>
      <c r="K707" s="432"/>
      <c r="L707" s="432"/>
      <c r="M707" s="1584"/>
      <c r="N707" s="1584"/>
      <c r="O707" s="432"/>
      <c r="P707" s="432"/>
      <c r="Q707" s="432"/>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1584"/>
      <c r="D708" s="1584"/>
      <c r="E708" s="432"/>
      <c r="F708" s="432"/>
      <c r="G708" s="432"/>
      <c r="H708" s="1584"/>
      <c r="I708" s="1584"/>
      <c r="J708" s="432"/>
      <c r="K708" s="432"/>
      <c r="L708" s="432"/>
      <c r="M708" s="1584"/>
      <c r="N708" s="1584"/>
      <c r="O708" s="432"/>
      <c r="P708" s="432"/>
      <c r="Q708" s="432"/>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1584"/>
      <c r="D709" s="1584"/>
      <c r="E709" s="432"/>
      <c r="F709" s="432"/>
      <c r="G709" s="432"/>
      <c r="H709" s="1584"/>
      <c r="I709" s="1584"/>
      <c r="J709" s="432"/>
      <c r="K709" s="432"/>
      <c r="L709" s="432"/>
      <c r="M709" s="1584"/>
      <c r="N709" s="1584"/>
      <c r="O709" s="432"/>
      <c r="P709" s="432"/>
      <c r="Q709" s="432"/>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1584"/>
      <c r="D710" s="1584"/>
      <c r="E710" s="432"/>
      <c r="F710" s="432"/>
      <c r="G710" s="432"/>
      <c r="H710" s="1584"/>
      <c r="I710" s="1584"/>
      <c r="J710" s="432"/>
      <c r="K710" s="432"/>
      <c r="L710" s="432"/>
      <c r="M710" s="1584"/>
      <c r="N710" s="1584"/>
      <c r="O710" s="432"/>
      <c r="P710" s="432"/>
      <c r="Q710" s="432"/>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1584"/>
      <c r="D711" s="1584"/>
      <c r="E711" s="432"/>
      <c r="F711" s="432"/>
      <c r="G711" s="432"/>
      <c r="H711" s="1584"/>
      <c r="I711" s="1584"/>
      <c r="J711" s="432"/>
      <c r="K711" s="432"/>
      <c r="L711" s="432"/>
      <c r="M711" s="1584"/>
      <c r="N711" s="1584"/>
      <c r="O711" s="432"/>
      <c r="P711" s="432"/>
      <c r="Q711" s="432"/>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1584"/>
      <c r="D712" s="1584"/>
      <c r="E712" s="432"/>
      <c r="F712" s="432"/>
      <c r="G712" s="432"/>
      <c r="H712" s="1584"/>
      <c r="I712" s="1584"/>
      <c r="J712" s="432"/>
      <c r="K712" s="432"/>
      <c r="L712" s="432"/>
      <c r="M712" s="1584"/>
      <c r="N712" s="1584"/>
      <c r="O712" s="432"/>
      <c r="P712" s="432"/>
      <c r="Q712" s="432"/>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1584"/>
      <c r="D713" s="1584"/>
      <c r="E713" s="432"/>
      <c r="F713" s="432"/>
      <c r="G713" s="432"/>
      <c r="H713" s="1584"/>
      <c r="I713" s="1584"/>
      <c r="J713" s="432"/>
      <c r="K713" s="432"/>
      <c r="L713" s="432"/>
      <c r="M713" s="1584"/>
      <c r="N713" s="1584"/>
      <c r="O713" s="432"/>
      <c r="P713" s="432"/>
      <c r="Q713" s="432"/>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1584"/>
      <c r="D714" s="1584"/>
      <c r="E714" s="432"/>
      <c r="F714" s="432"/>
      <c r="G714" s="432"/>
      <c r="H714" s="1584"/>
      <c r="I714" s="1584"/>
      <c r="J714" s="432"/>
      <c r="K714" s="432"/>
      <c r="L714" s="432"/>
      <c r="M714" s="1584"/>
      <c r="N714" s="1584"/>
      <c r="O714" s="432"/>
      <c r="P714" s="432"/>
      <c r="Q714" s="432"/>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1584"/>
      <c r="D715" s="1584"/>
      <c r="E715" s="432"/>
      <c r="F715" s="432"/>
      <c r="G715" s="432"/>
      <c r="H715" s="1584"/>
      <c r="I715" s="1584"/>
      <c r="J715" s="432"/>
      <c r="K715" s="432"/>
      <c r="L715" s="432"/>
      <c r="M715" s="1584"/>
      <c r="N715" s="1584"/>
      <c r="O715" s="432"/>
      <c r="P715" s="432"/>
      <c r="Q715" s="432"/>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1584"/>
      <c r="D716" s="1584"/>
      <c r="E716" s="432"/>
      <c r="F716" s="432"/>
      <c r="G716" s="432"/>
      <c r="H716" s="1584"/>
      <c r="I716" s="1584"/>
      <c r="J716" s="432"/>
      <c r="K716" s="432"/>
      <c r="L716" s="432"/>
      <c r="M716" s="1584"/>
      <c r="N716" s="1584"/>
      <c r="O716" s="432"/>
      <c r="P716" s="432"/>
      <c r="Q716" s="432"/>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1584"/>
      <c r="D717" s="1584"/>
      <c r="E717" s="432"/>
      <c r="F717" s="432"/>
      <c r="G717" s="432"/>
      <c r="H717" s="1584"/>
      <c r="I717" s="1584"/>
      <c r="J717" s="432"/>
      <c r="K717" s="432"/>
      <c r="L717" s="432"/>
      <c r="M717" s="1584"/>
      <c r="N717" s="1584"/>
      <c r="O717" s="432"/>
      <c r="P717" s="432"/>
      <c r="Q717" s="432"/>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1584"/>
      <c r="D718" s="1584"/>
      <c r="E718" s="432"/>
      <c r="F718" s="432"/>
      <c r="G718" s="432"/>
      <c r="H718" s="1584"/>
      <c r="I718" s="1584"/>
      <c r="J718" s="432"/>
      <c r="K718" s="432"/>
      <c r="L718" s="432"/>
      <c r="M718" s="1584"/>
      <c r="N718" s="1584"/>
      <c r="O718" s="432"/>
      <c r="P718" s="432"/>
      <c r="Q718" s="432"/>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1584"/>
      <c r="D719" s="1584"/>
      <c r="E719" s="432"/>
      <c r="F719" s="432"/>
      <c r="G719" s="432"/>
      <c r="H719" s="1584"/>
      <c r="I719" s="1584"/>
      <c r="J719" s="432"/>
      <c r="K719" s="432"/>
      <c r="L719" s="432"/>
      <c r="M719" s="1584"/>
      <c r="N719" s="1584"/>
      <c r="O719" s="432"/>
      <c r="P719" s="432"/>
      <c r="Q719" s="432"/>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1584"/>
      <c r="D720" s="1584"/>
      <c r="E720" s="432"/>
      <c r="F720" s="432"/>
      <c r="G720" s="432"/>
      <c r="H720" s="1584"/>
      <c r="I720" s="1584"/>
      <c r="J720" s="432"/>
      <c r="K720" s="432"/>
      <c r="L720" s="432"/>
      <c r="M720" s="1584"/>
      <c r="N720" s="1584"/>
      <c r="O720" s="432"/>
      <c r="P720" s="432"/>
      <c r="Q720" s="432"/>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1584"/>
      <c r="D721" s="1584"/>
      <c r="E721" s="432"/>
      <c r="F721" s="432"/>
      <c r="G721" s="432"/>
      <c r="H721" s="1584"/>
      <c r="I721" s="1584"/>
      <c r="J721" s="432"/>
      <c r="K721" s="432"/>
      <c r="L721" s="432"/>
      <c r="M721" s="1584"/>
      <c r="N721" s="1584"/>
      <c r="O721" s="432"/>
      <c r="P721" s="432"/>
      <c r="Q721" s="432"/>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1584"/>
      <c r="D722" s="1584"/>
      <c r="E722" s="432"/>
      <c r="F722" s="432"/>
      <c r="G722" s="432"/>
      <c r="H722" s="1584"/>
      <c r="I722" s="1584"/>
      <c r="J722" s="432"/>
      <c r="K722" s="432"/>
      <c r="L722" s="432"/>
      <c r="M722" s="1584"/>
      <c r="N722" s="1584"/>
      <c r="O722" s="432"/>
      <c r="P722" s="432"/>
      <c r="Q722" s="432"/>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1584"/>
      <c r="D723" s="1584"/>
      <c r="E723" s="432"/>
      <c r="F723" s="432"/>
      <c r="G723" s="432"/>
      <c r="H723" s="1584"/>
      <c r="I723" s="1584"/>
      <c r="J723" s="432"/>
      <c r="K723" s="432"/>
      <c r="L723" s="432"/>
      <c r="M723" s="1584"/>
      <c r="N723" s="1584"/>
      <c r="O723" s="432"/>
      <c r="P723" s="432"/>
      <c r="Q723" s="432"/>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1584"/>
      <c r="D724" s="1584"/>
      <c r="E724" s="432"/>
      <c r="F724" s="432"/>
      <c r="G724" s="432"/>
      <c r="H724" s="1584"/>
      <c r="I724" s="1584"/>
      <c r="J724" s="432"/>
      <c r="K724" s="432"/>
      <c r="L724" s="432"/>
      <c r="M724" s="1584"/>
      <c r="N724" s="1584"/>
      <c r="O724" s="432"/>
      <c r="P724" s="432"/>
      <c r="Q724" s="432"/>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1584"/>
      <c r="D725" s="1584"/>
      <c r="E725" s="432"/>
      <c r="F725" s="432"/>
      <c r="G725" s="432"/>
      <c r="H725" s="1584"/>
      <c r="I725" s="1584"/>
      <c r="J725" s="432"/>
      <c r="K725" s="432"/>
      <c r="L725" s="432"/>
      <c r="M725" s="1584"/>
      <c r="N725" s="1584"/>
      <c r="O725" s="432"/>
      <c r="P725" s="432"/>
      <c r="Q725" s="432"/>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1584"/>
      <c r="D726" s="1584"/>
      <c r="E726" s="432"/>
      <c r="F726" s="432"/>
      <c r="G726" s="432"/>
      <c r="H726" s="1584"/>
      <c r="I726" s="1584"/>
      <c r="J726" s="432"/>
      <c r="K726" s="432"/>
      <c r="L726" s="432"/>
      <c r="M726" s="1584"/>
      <c r="N726" s="1584"/>
      <c r="O726" s="432"/>
      <c r="P726" s="432"/>
      <c r="Q726" s="432"/>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1584"/>
      <c r="D727" s="1584"/>
      <c r="E727" s="432"/>
      <c r="F727" s="432"/>
      <c r="G727" s="432"/>
      <c r="H727" s="1584"/>
      <c r="I727" s="1584"/>
      <c r="J727" s="432"/>
      <c r="K727" s="432"/>
      <c r="L727" s="432"/>
      <c r="M727" s="1584"/>
      <c r="N727" s="1584"/>
      <c r="O727" s="432"/>
      <c r="P727" s="432"/>
      <c r="Q727" s="432"/>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1584"/>
      <c r="D728" s="1584"/>
      <c r="E728" s="432"/>
      <c r="F728" s="432"/>
      <c r="G728" s="432"/>
      <c r="H728" s="1584"/>
      <c r="I728" s="1584"/>
      <c r="J728" s="432"/>
      <c r="K728" s="432"/>
      <c r="L728" s="432"/>
      <c r="M728" s="1584"/>
      <c r="N728" s="1584"/>
      <c r="O728" s="432"/>
      <c r="P728" s="432"/>
      <c r="Q728" s="432"/>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1584"/>
      <c r="D729" s="1584"/>
      <c r="E729" s="432"/>
      <c r="F729" s="432"/>
      <c r="G729" s="432"/>
      <c r="H729" s="1584"/>
      <c r="I729" s="1584"/>
      <c r="J729" s="432"/>
      <c r="K729" s="432"/>
      <c r="L729" s="432"/>
      <c r="M729" s="1584"/>
      <c r="N729" s="1584"/>
      <c r="O729" s="432"/>
      <c r="P729" s="432"/>
      <c r="Q729" s="432"/>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1584"/>
      <c r="D730" s="1584"/>
      <c r="E730" s="432"/>
      <c r="F730" s="432"/>
      <c r="G730" s="432"/>
      <c r="H730" s="1584"/>
      <c r="I730" s="1584"/>
      <c r="J730" s="432"/>
      <c r="K730" s="432"/>
      <c r="L730" s="432"/>
      <c r="M730" s="1584"/>
      <c r="N730" s="1584"/>
      <c r="O730" s="432"/>
      <c r="P730" s="432"/>
      <c r="Q730" s="432"/>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1584"/>
      <c r="D731" s="1584"/>
      <c r="E731" s="432"/>
      <c r="F731" s="432"/>
      <c r="G731" s="432"/>
      <c r="H731" s="1584"/>
      <c r="I731" s="1584"/>
      <c r="J731" s="432"/>
      <c r="K731" s="432"/>
      <c r="L731" s="432"/>
      <c r="M731" s="1584"/>
      <c r="N731" s="1584"/>
      <c r="O731" s="432"/>
      <c r="P731" s="432"/>
      <c r="Q731" s="432"/>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1584"/>
      <c r="D732" s="1584"/>
      <c r="E732" s="432"/>
      <c r="F732" s="432"/>
      <c r="G732" s="432"/>
      <c r="H732" s="1584"/>
      <c r="I732" s="1584"/>
      <c r="J732" s="432"/>
      <c r="K732" s="432"/>
      <c r="L732" s="432"/>
      <c r="M732" s="1584"/>
      <c r="N732" s="1584"/>
      <c r="O732" s="432"/>
      <c r="P732" s="432"/>
      <c r="Q732" s="432"/>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1584"/>
      <c r="D733" s="1584"/>
      <c r="E733" s="432"/>
      <c r="F733" s="432"/>
      <c r="G733" s="432"/>
      <c r="H733" s="1584"/>
      <c r="I733" s="1584"/>
      <c r="J733" s="432"/>
      <c r="K733" s="432"/>
      <c r="L733" s="432"/>
      <c r="M733" s="1584"/>
      <c r="N733" s="1584"/>
      <c r="O733" s="432"/>
      <c r="P733" s="432"/>
      <c r="Q733" s="432"/>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1584"/>
      <c r="D734" s="1584"/>
      <c r="E734" s="432"/>
      <c r="F734" s="432"/>
      <c r="G734" s="432"/>
      <c r="H734" s="1584"/>
      <c r="I734" s="1584"/>
      <c r="J734" s="432"/>
      <c r="K734" s="432"/>
      <c r="L734" s="432"/>
      <c r="M734" s="1584"/>
      <c r="N734" s="1584"/>
      <c r="O734" s="432"/>
      <c r="P734" s="432"/>
      <c r="Q734" s="432"/>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1584"/>
      <c r="D735" s="1584"/>
      <c r="E735" s="432"/>
      <c r="F735" s="432"/>
      <c r="G735" s="432"/>
      <c r="H735" s="1584"/>
      <c r="I735" s="1584"/>
      <c r="J735" s="432"/>
      <c r="K735" s="432"/>
      <c r="L735" s="432"/>
      <c r="M735" s="1584"/>
      <c r="N735" s="1584"/>
      <c r="O735" s="432"/>
      <c r="P735" s="432"/>
      <c r="Q735" s="432"/>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1584"/>
      <c r="D736" s="1584"/>
      <c r="E736" s="432"/>
      <c r="F736" s="432"/>
      <c r="G736" s="432"/>
      <c r="H736" s="1584"/>
      <c r="I736" s="1584"/>
      <c r="J736" s="432"/>
      <c r="K736" s="432"/>
      <c r="L736" s="432"/>
      <c r="M736" s="1584"/>
      <c r="N736" s="1584"/>
      <c r="O736" s="432"/>
      <c r="P736" s="432"/>
      <c r="Q736" s="432"/>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1584"/>
      <c r="D737" s="1584"/>
      <c r="E737" s="432"/>
      <c r="F737" s="432"/>
      <c r="G737" s="432"/>
      <c r="H737" s="1584"/>
      <c r="I737" s="1584"/>
      <c r="J737" s="432"/>
      <c r="K737" s="432"/>
      <c r="L737" s="432"/>
      <c r="M737" s="1584"/>
      <c r="N737" s="1584"/>
      <c r="O737" s="432"/>
      <c r="P737" s="432"/>
      <c r="Q737" s="432"/>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1584"/>
      <c r="D738" s="1584"/>
      <c r="E738" s="432"/>
      <c r="F738" s="432"/>
      <c r="G738" s="432"/>
      <c r="H738" s="1584"/>
      <c r="I738" s="1584"/>
      <c r="J738" s="432"/>
      <c r="K738" s="432"/>
      <c r="L738" s="432"/>
      <c r="M738" s="1584"/>
      <c r="N738" s="1584"/>
      <c r="O738" s="432"/>
      <c r="P738" s="432"/>
      <c r="Q738" s="432"/>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1584"/>
      <c r="D739" s="1584"/>
      <c r="E739" s="432"/>
      <c r="F739" s="432"/>
      <c r="G739" s="432"/>
      <c r="H739" s="1584"/>
      <c r="I739" s="1584"/>
      <c r="J739" s="432"/>
      <c r="K739" s="432"/>
      <c r="L739" s="432"/>
      <c r="M739" s="1584"/>
      <c r="N739" s="1584"/>
      <c r="O739" s="432"/>
      <c r="P739" s="432"/>
      <c r="Q739" s="432"/>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1584"/>
      <c r="D740" s="1584"/>
      <c r="E740" s="432"/>
      <c r="F740" s="432"/>
      <c r="G740" s="432"/>
      <c r="H740" s="1584"/>
      <c r="I740" s="1584"/>
      <c r="J740" s="432"/>
      <c r="K740" s="432"/>
      <c r="L740" s="432"/>
      <c r="M740" s="1584"/>
      <c r="N740" s="1584"/>
      <c r="O740" s="432"/>
      <c r="P740" s="432"/>
      <c r="Q740" s="432"/>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1584"/>
      <c r="D741" s="1584"/>
      <c r="E741" s="432"/>
      <c r="F741" s="432"/>
      <c r="G741" s="432"/>
      <c r="H741" s="1584"/>
      <c r="I741" s="1584"/>
      <c r="J741" s="432"/>
      <c r="K741" s="432"/>
      <c r="L741" s="432"/>
      <c r="M741" s="1584"/>
      <c r="N741" s="1584"/>
      <c r="O741" s="432"/>
      <c r="P741" s="432"/>
      <c r="Q741" s="432"/>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1584"/>
      <c r="D742" s="1584"/>
      <c r="E742" s="432"/>
      <c r="F742" s="432"/>
      <c r="G742" s="432"/>
      <c r="H742" s="1584"/>
      <c r="I742" s="1584"/>
      <c r="J742" s="432"/>
      <c r="K742" s="432"/>
      <c r="L742" s="432"/>
      <c r="M742" s="1584"/>
      <c r="N742" s="1584"/>
      <c r="O742" s="432"/>
      <c r="P742" s="432"/>
      <c r="Q742" s="432"/>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1584"/>
      <c r="D743" s="1584"/>
      <c r="E743" s="432"/>
      <c r="F743" s="432"/>
      <c r="G743" s="432"/>
      <c r="H743" s="1584"/>
      <c r="I743" s="1584"/>
      <c r="J743" s="432"/>
      <c r="K743" s="432"/>
      <c r="L743" s="432"/>
      <c r="M743" s="1584"/>
      <c r="N743" s="1584"/>
      <c r="O743" s="432"/>
      <c r="P743" s="432"/>
      <c r="Q743" s="432"/>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1584"/>
      <c r="D744" s="1584"/>
      <c r="E744" s="432"/>
      <c r="F744" s="432"/>
      <c r="G744" s="432"/>
      <c r="H744" s="1584"/>
      <c r="I744" s="1584"/>
      <c r="J744" s="432"/>
      <c r="K744" s="432"/>
      <c r="L744" s="432"/>
      <c r="M744" s="1584"/>
      <c r="N744" s="1584"/>
      <c r="O744" s="432"/>
      <c r="P744" s="432"/>
      <c r="Q744" s="432"/>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1584"/>
      <c r="D745" s="1584"/>
      <c r="E745" s="432"/>
      <c r="F745" s="432"/>
      <c r="G745" s="432"/>
      <c r="H745" s="1584"/>
      <c r="I745" s="1584"/>
      <c r="J745" s="432"/>
      <c r="K745" s="432"/>
      <c r="L745" s="432"/>
      <c r="M745" s="1584"/>
      <c r="N745" s="1584"/>
      <c r="O745" s="432"/>
      <c r="P745" s="432"/>
      <c r="Q745" s="432"/>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1584"/>
      <c r="D746" s="1584"/>
      <c r="E746" s="432"/>
      <c r="F746" s="432"/>
      <c r="G746" s="432"/>
      <c r="H746" s="1584"/>
      <c r="I746" s="1584"/>
      <c r="J746" s="432"/>
      <c r="K746" s="432"/>
      <c r="L746" s="432"/>
      <c r="M746" s="1584"/>
      <c r="N746" s="1584"/>
      <c r="O746" s="432"/>
      <c r="P746" s="432"/>
      <c r="Q746" s="432"/>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1584"/>
      <c r="D747" s="1584"/>
      <c r="E747" s="432"/>
      <c r="F747" s="432"/>
      <c r="G747" s="432"/>
      <c r="H747" s="1584"/>
      <c r="I747" s="1584"/>
      <c r="J747" s="432"/>
      <c r="K747" s="432"/>
      <c r="L747" s="432"/>
      <c r="M747" s="1584"/>
      <c r="N747" s="1584"/>
      <c r="O747" s="432"/>
      <c r="P747" s="432"/>
      <c r="Q747" s="432"/>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1584"/>
      <c r="D748" s="1584"/>
      <c r="E748" s="432"/>
      <c r="F748" s="432"/>
      <c r="G748" s="432"/>
      <c r="H748" s="1584"/>
      <c r="I748" s="1584"/>
      <c r="J748" s="432"/>
      <c r="K748" s="432"/>
      <c r="L748" s="432"/>
      <c r="M748" s="1584"/>
      <c r="N748" s="1584"/>
      <c r="O748" s="432"/>
      <c r="P748" s="432"/>
      <c r="Q748" s="432"/>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1584"/>
      <c r="D749" s="1584"/>
      <c r="E749" s="432"/>
      <c r="F749" s="432"/>
      <c r="G749" s="432"/>
      <c r="H749" s="1584"/>
      <c r="I749" s="1584"/>
      <c r="J749" s="432"/>
      <c r="K749" s="432"/>
      <c r="L749" s="432"/>
      <c r="M749" s="1584"/>
      <c r="N749" s="1584"/>
      <c r="O749" s="432"/>
      <c r="P749" s="432"/>
      <c r="Q749" s="432"/>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1584"/>
      <c r="D750" s="1584"/>
      <c r="E750" s="432"/>
      <c r="F750" s="432"/>
      <c r="G750" s="432"/>
      <c r="H750" s="1584"/>
      <c r="I750" s="1584"/>
      <c r="J750" s="432"/>
      <c r="K750" s="432"/>
      <c r="L750" s="432"/>
      <c r="M750" s="1584"/>
      <c r="N750" s="1584"/>
      <c r="O750" s="432"/>
      <c r="P750" s="432"/>
      <c r="Q750" s="432"/>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1584"/>
      <c r="D751" s="1584"/>
      <c r="E751" s="432"/>
      <c r="F751" s="432"/>
      <c r="G751" s="432"/>
      <c r="H751" s="1584"/>
      <c r="I751" s="1584"/>
      <c r="J751" s="432"/>
      <c r="K751" s="432"/>
      <c r="L751" s="432"/>
      <c r="M751" s="1584"/>
      <c r="N751" s="1584"/>
      <c r="O751" s="432"/>
      <c r="P751" s="432"/>
      <c r="Q751" s="432"/>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1584"/>
      <c r="D752" s="1584"/>
      <c r="E752" s="432"/>
      <c r="F752" s="432"/>
      <c r="G752" s="432"/>
      <c r="H752" s="1584"/>
      <c r="I752" s="1584"/>
      <c r="J752" s="432"/>
      <c r="K752" s="432"/>
      <c r="L752" s="432"/>
      <c r="M752" s="1584"/>
      <c r="N752" s="1584"/>
      <c r="O752" s="432"/>
      <c r="P752" s="432"/>
      <c r="Q752" s="432"/>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1584"/>
      <c r="D753" s="1584"/>
      <c r="E753" s="432"/>
      <c r="F753" s="432"/>
      <c r="G753" s="432"/>
      <c r="H753" s="1584"/>
      <c r="I753" s="1584"/>
      <c r="J753" s="432"/>
      <c r="K753" s="432"/>
      <c r="L753" s="432"/>
      <c r="M753" s="1584"/>
      <c r="N753" s="1584"/>
      <c r="O753" s="432"/>
      <c r="P753" s="432"/>
      <c r="Q753" s="432"/>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1584"/>
      <c r="D754" s="1584"/>
      <c r="E754" s="432"/>
      <c r="F754" s="432"/>
      <c r="G754" s="432"/>
      <c r="H754" s="1584"/>
      <c r="I754" s="1584"/>
      <c r="J754" s="432"/>
      <c r="K754" s="432"/>
      <c r="L754" s="432"/>
      <c r="M754" s="1584"/>
      <c r="N754" s="1584"/>
      <c r="O754" s="432"/>
      <c r="P754" s="432"/>
      <c r="Q754" s="432"/>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1584"/>
      <c r="D755" s="1584"/>
      <c r="E755" s="432"/>
      <c r="F755" s="432"/>
      <c r="G755" s="432"/>
      <c r="H755" s="1584"/>
      <c r="I755" s="1584"/>
      <c r="J755" s="432"/>
      <c r="K755" s="432"/>
      <c r="L755" s="432"/>
      <c r="M755" s="1584"/>
      <c r="N755" s="1584"/>
      <c r="O755" s="432"/>
      <c r="P755" s="432"/>
      <c r="Q755" s="432"/>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1584"/>
      <c r="D756" s="1584"/>
      <c r="E756" s="432"/>
      <c r="F756" s="432"/>
      <c r="G756" s="432"/>
      <c r="H756" s="1584"/>
      <c r="I756" s="1584"/>
      <c r="J756" s="432"/>
      <c r="K756" s="432"/>
      <c r="L756" s="432"/>
      <c r="M756" s="1584"/>
      <c r="N756" s="1584"/>
      <c r="O756" s="432"/>
      <c r="P756" s="432"/>
      <c r="Q756" s="432"/>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1584"/>
      <c r="D757" s="1584"/>
      <c r="E757" s="432"/>
      <c r="F757" s="432"/>
      <c r="G757" s="432"/>
      <c r="H757" s="1584"/>
      <c r="I757" s="1584"/>
      <c r="J757" s="432"/>
      <c r="K757" s="432"/>
      <c r="L757" s="432"/>
      <c r="M757" s="1584"/>
      <c r="N757" s="1584"/>
      <c r="O757" s="432"/>
      <c r="P757" s="432"/>
      <c r="Q757" s="432"/>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1584"/>
      <c r="D758" s="1584"/>
      <c r="E758" s="432"/>
      <c r="F758" s="432"/>
      <c r="G758" s="432"/>
      <c r="H758" s="1584"/>
      <c r="I758" s="1584"/>
      <c r="J758" s="432"/>
      <c r="K758" s="432"/>
      <c r="L758" s="432"/>
      <c r="M758" s="1584"/>
      <c r="N758" s="1584"/>
      <c r="O758" s="432"/>
      <c r="P758" s="432"/>
      <c r="Q758" s="432"/>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1584"/>
      <c r="D759" s="1584"/>
      <c r="E759" s="432"/>
      <c r="F759" s="432"/>
      <c r="G759" s="432"/>
      <c r="H759" s="1584"/>
      <c r="I759" s="1584"/>
      <c r="J759" s="432"/>
      <c r="K759" s="432"/>
      <c r="L759" s="432"/>
      <c r="M759" s="1584"/>
      <c r="N759" s="1584"/>
      <c r="O759" s="432"/>
      <c r="P759" s="432"/>
      <c r="Q759" s="432"/>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1584"/>
      <c r="D760" s="1584"/>
      <c r="E760" s="432"/>
      <c r="F760" s="432"/>
      <c r="G760" s="432"/>
      <c r="H760" s="1584"/>
      <c r="I760" s="1584"/>
      <c r="J760" s="432"/>
      <c r="K760" s="432"/>
      <c r="L760" s="432"/>
      <c r="M760" s="1584"/>
      <c r="N760" s="1584"/>
      <c r="O760" s="432"/>
      <c r="P760" s="432"/>
      <c r="Q760" s="432"/>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1584"/>
      <c r="D761" s="1584"/>
      <c r="E761" s="432"/>
      <c r="F761" s="432"/>
      <c r="G761" s="432"/>
      <c r="H761" s="1584"/>
      <c r="I761" s="1584"/>
      <c r="J761" s="432"/>
      <c r="K761" s="432"/>
      <c r="L761" s="432"/>
      <c r="M761" s="1584"/>
      <c r="N761" s="1584"/>
      <c r="O761" s="432"/>
      <c r="P761" s="432"/>
      <c r="Q761" s="432"/>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1584"/>
      <c r="D762" s="1584"/>
      <c r="E762" s="432"/>
      <c r="F762" s="432"/>
      <c r="G762" s="432"/>
      <c r="H762" s="1584"/>
      <c r="I762" s="1584"/>
      <c r="J762" s="432"/>
      <c r="K762" s="432"/>
      <c r="L762" s="432"/>
      <c r="M762" s="1584"/>
      <c r="N762" s="1584"/>
      <c r="O762" s="432"/>
      <c r="P762" s="432"/>
      <c r="Q762" s="432"/>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1584"/>
      <c r="D763" s="1584"/>
      <c r="E763" s="432"/>
      <c r="F763" s="432"/>
      <c r="G763" s="432"/>
      <c r="H763" s="1584"/>
      <c r="I763" s="1584"/>
      <c r="J763" s="432"/>
      <c r="K763" s="432"/>
      <c r="L763" s="432"/>
      <c r="M763" s="1584"/>
      <c r="N763" s="1584"/>
      <c r="O763" s="432"/>
      <c r="P763" s="432"/>
      <c r="Q763" s="432"/>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1584"/>
      <c r="D764" s="1584"/>
      <c r="E764" s="432"/>
      <c r="F764" s="432"/>
      <c r="G764" s="432"/>
      <c r="H764" s="1584"/>
      <c r="I764" s="1584"/>
      <c r="J764" s="432"/>
      <c r="K764" s="432"/>
      <c r="L764" s="432"/>
      <c r="M764" s="1584"/>
      <c r="N764" s="1584"/>
      <c r="O764" s="432"/>
      <c r="P764" s="432"/>
      <c r="Q764" s="432"/>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1584"/>
      <c r="D765" s="1584"/>
      <c r="E765" s="432"/>
      <c r="F765" s="432"/>
      <c r="G765" s="432"/>
      <c r="H765" s="1584"/>
      <c r="I765" s="1584"/>
      <c r="J765" s="432"/>
      <c r="K765" s="432"/>
      <c r="L765" s="432"/>
      <c r="M765" s="1584"/>
      <c r="N765" s="1584"/>
      <c r="O765" s="432"/>
      <c r="P765" s="432"/>
      <c r="Q765" s="432"/>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1584"/>
      <c r="D766" s="1584"/>
      <c r="E766" s="432"/>
      <c r="F766" s="432"/>
      <c r="G766" s="432"/>
      <c r="H766" s="1584"/>
      <c r="I766" s="1584"/>
      <c r="J766" s="432"/>
      <c r="K766" s="432"/>
      <c r="L766" s="432"/>
      <c r="M766" s="1584"/>
      <c r="N766" s="1584"/>
      <c r="O766" s="432"/>
      <c r="P766" s="432"/>
      <c r="Q766" s="432"/>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1584"/>
      <c r="D767" s="1584"/>
      <c r="E767" s="432"/>
      <c r="F767" s="432"/>
      <c r="G767" s="432"/>
      <c r="H767" s="1584"/>
      <c r="I767" s="1584"/>
      <c r="J767" s="432"/>
      <c r="K767" s="432"/>
      <c r="L767" s="432"/>
      <c r="M767" s="1584"/>
      <c r="N767" s="1584"/>
      <c r="O767" s="432"/>
      <c r="P767" s="432"/>
      <c r="Q767" s="432"/>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1584"/>
      <c r="D768" s="1584"/>
      <c r="E768" s="432"/>
      <c r="F768" s="432"/>
      <c r="G768" s="432"/>
      <c r="H768" s="1584"/>
      <c r="I768" s="1584"/>
      <c r="J768" s="432"/>
      <c r="K768" s="432"/>
      <c r="L768" s="432"/>
      <c r="M768" s="1584"/>
      <c r="N768" s="1584"/>
      <c r="O768" s="432"/>
      <c r="P768" s="432"/>
      <c r="Q768" s="432"/>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1584"/>
      <c r="D769" s="1584"/>
      <c r="E769" s="432"/>
      <c r="F769" s="432"/>
      <c r="G769" s="432"/>
      <c r="H769" s="1584"/>
      <c r="I769" s="1584"/>
      <c r="J769" s="432"/>
      <c r="K769" s="432"/>
      <c r="L769" s="432"/>
      <c r="M769" s="1584"/>
      <c r="N769" s="1584"/>
      <c r="O769" s="432"/>
      <c r="P769" s="432"/>
      <c r="Q769" s="432"/>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1584"/>
      <c r="D770" s="1584"/>
      <c r="E770" s="432"/>
      <c r="F770" s="432"/>
      <c r="G770" s="432"/>
      <c r="H770" s="1584"/>
      <c r="I770" s="1584"/>
      <c r="J770" s="432"/>
      <c r="K770" s="432"/>
      <c r="L770" s="432"/>
      <c r="M770" s="1584"/>
      <c r="N770" s="1584"/>
      <c r="O770" s="432"/>
      <c r="P770" s="432"/>
      <c r="Q770" s="432"/>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1584"/>
      <c r="D771" s="1584"/>
      <c r="E771" s="432"/>
      <c r="F771" s="432"/>
      <c r="G771" s="432"/>
      <c r="H771" s="1584"/>
      <c r="I771" s="1584"/>
      <c r="J771" s="432"/>
      <c r="K771" s="432"/>
      <c r="L771" s="432"/>
      <c r="M771" s="1584"/>
      <c r="N771" s="1584"/>
      <c r="O771" s="432"/>
      <c r="P771" s="432"/>
      <c r="Q771" s="432"/>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1584"/>
      <c r="D772" s="1584"/>
      <c r="E772" s="432"/>
      <c r="F772" s="432"/>
      <c r="G772" s="432"/>
      <c r="H772" s="1584"/>
      <c r="I772" s="1584"/>
      <c r="J772" s="432"/>
      <c r="K772" s="432"/>
      <c r="L772" s="432"/>
      <c r="M772" s="1584"/>
      <c r="N772" s="1584"/>
      <c r="O772" s="432"/>
      <c r="P772" s="432"/>
      <c r="Q772" s="432"/>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1584"/>
      <c r="D773" s="1584"/>
      <c r="E773" s="432"/>
      <c r="F773" s="432"/>
      <c r="G773" s="432"/>
      <c r="H773" s="1584"/>
      <c r="I773" s="1584"/>
      <c r="J773" s="432"/>
      <c r="K773" s="432"/>
      <c r="L773" s="432"/>
      <c r="M773" s="1584"/>
      <c r="N773" s="1584"/>
      <c r="O773" s="432"/>
      <c r="P773" s="432"/>
      <c r="Q773" s="432"/>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1584"/>
      <c r="D774" s="1584"/>
      <c r="E774" s="432"/>
      <c r="F774" s="432"/>
      <c r="G774" s="432"/>
      <c r="H774" s="1584"/>
      <c r="I774" s="1584"/>
      <c r="J774" s="432"/>
      <c r="K774" s="432"/>
      <c r="L774" s="432"/>
      <c r="M774" s="1584"/>
      <c r="N774" s="1584"/>
      <c r="O774" s="432"/>
      <c r="P774" s="432"/>
      <c r="Q774" s="432"/>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1584"/>
      <c r="D775" s="1584"/>
      <c r="E775" s="432"/>
      <c r="F775" s="432"/>
      <c r="G775" s="432"/>
      <c r="H775" s="1584"/>
      <c r="I775" s="1584"/>
      <c r="J775" s="432"/>
      <c r="K775" s="432"/>
      <c r="L775" s="432"/>
      <c r="M775" s="1584"/>
      <c r="N775" s="1584"/>
      <c r="O775" s="432"/>
      <c r="P775" s="432"/>
      <c r="Q775" s="432"/>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1584"/>
      <c r="D776" s="1584"/>
      <c r="E776" s="432"/>
      <c r="F776" s="432"/>
      <c r="G776" s="432"/>
      <c r="H776" s="1584"/>
      <c r="I776" s="1584"/>
      <c r="J776" s="432"/>
      <c r="K776" s="432"/>
      <c r="L776" s="432"/>
      <c r="M776" s="1584"/>
      <c r="N776" s="1584"/>
      <c r="O776" s="432"/>
      <c r="P776" s="432"/>
      <c r="Q776" s="432"/>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1584"/>
      <c r="D777" s="1584"/>
      <c r="E777" s="432"/>
      <c r="F777" s="432"/>
      <c r="G777" s="432"/>
      <c r="H777" s="1584"/>
      <c r="I777" s="1584"/>
      <c r="J777" s="432"/>
      <c r="K777" s="432"/>
      <c r="L777" s="432"/>
      <c r="M777" s="1584"/>
      <c r="N777" s="1584"/>
      <c r="O777" s="432"/>
      <c r="P777" s="432"/>
      <c r="Q777" s="432"/>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1584"/>
      <c r="D778" s="1584"/>
      <c r="E778" s="432"/>
      <c r="F778" s="432"/>
      <c r="G778" s="432"/>
      <c r="H778" s="1584"/>
      <c r="I778" s="1584"/>
      <c r="J778" s="432"/>
      <c r="K778" s="432"/>
      <c r="L778" s="432"/>
      <c r="M778" s="1584"/>
      <c r="N778" s="1584"/>
      <c r="O778" s="432"/>
      <c r="P778" s="432"/>
      <c r="Q778" s="432"/>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1584"/>
      <c r="D779" s="1584"/>
      <c r="E779" s="432"/>
      <c r="F779" s="432"/>
      <c r="G779" s="432"/>
      <c r="H779" s="1584"/>
      <c r="I779" s="1584"/>
      <c r="J779" s="432"/>
      <c r="K779" s="432"/>
      <c r="L779" s="432"/>
      <c r="M779" s="1584"/>
      <c r="N779" s="1584"/>
      <c r="O779" s="432"/>
      <c r="P779" s="432"/>
      <c r="Q779" s="432"/>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1584"/>
      <c r="D780" s="1584"/>
      <c r="E780" s="432"/>
      <c r="F780" s="432"/>
      <c r="G780" s="432"/>
      <c r="H780" s="1584"/>
      <c r="I780" s="1584"/>
      <c r="J780" s="432"/>
      <c r="K780" s="432"/>
      <c r="L780" s="432"/>
      <c r="M780" s="1584"/>
      <c r="N780" s="1584"/>
      <c r="O780" s="432"/>
      <c r="P780" s="432"/>
      <c r="Q780" s="432"/>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1584"/>
      <c r="D781" s="1584"/>
      <c r="E781" s="432"/>
      <c r="F781" s="432"/>
      <c r="G781" s="432"/>
      <c r="H781" s="1584"/>
      <c r="I781" s="1584"/>
      <c r="J781" s="432"/>
      <c r="K781" s="432"/>
      <c r="L781" s="432"/>
      <c r="M781" s="1584"/>
      <c r="N781" s="1584"/>
      <c r="O781" s="432"/>
      <c r="P781" s="432"/>
      <c r="Q781" s="432"/>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1584"/>
      <c r="D782" s="1584"/>
      <c r="E782" s="432"/>
      <c r="F782" s="432"/>
      <c r="G782" s="432"/>
      <c r="H782" s="1584"/>
      <c r="I782" s="1584"/>
      <c r="J782" s="432"/>
      <c r="K782" s="432"/>
      <c r="L782" s="432"/>
      <c r="M782" s="1584"/>
      <c r="N782" s="1584"/>
      <c r="O782" s="432"/>
      <c r="P782" s="432"/>
      <c r="Q782" s="432"/>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1584"/>
      <c r="D783" s="1584"/>
      <c r="E783" s="432"/>
      <c r="F783" s="432"/>
      <c r="G783" s="432"/>
      <c r="H783" s="1584"/>
      <c r="I783" s="1584"/>
      <c r="J783" s="432"/>
      <c r="K783" s="432"/>
      <c r="L783" s="432"/>
      <c r="M783" s="1584"/>
      <c r="N783" s="1584"/>
      <c r="O783" s="432"/>
      <c r="P783" s="432"/>
      <c r="Q783" s="432"/>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1584"/>
      <c r="D784" s="1584"/>
      <c r="E784" s="432"/>
      <c r="F784" s="432"/>
      <c r="G784" s="432"/>
      <c r="H784" s="1584"/>
      <c r="I784" s="1584"/>
      <c r="J784" s="432"/>
      <c r="K784" s="432"/>
      <c r="L784" s="432"/>
      <c r="M784" s="1584"/>
      <c r="N784" s="1584"/>
      <c r="O784" s="432"/>
      <c r="P784" s="432"/>
      <c r="Q784" s="432"/>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1584"/>
      <c r="D785" s="1584"/>
      <c r="E785" s="432"/>
      <c r="F785" s="432"/>
      <c r="G785" s="432"/>
      <c r="H785" s="1584"/>
      <c r="I785" s="1584"/>
      <c r="J785" s="432"/>
      <c r="K785" s="432"/>
      <c r="L785" s="432"/>
      <c r="M785" s="1584"/>
      <c r="N785" s="1584"/>
      <c r="O785" s="432"/>
      <c r="P785" s="432"/>
      <c r="Q785" s="432"/>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1584"/>
      <c r="D786" s="1584"/>
      <c r="E786" s="432"/>
      <c r="F786" s="432"/>
      <c r="G786" s="432"/>
      <c r="H786" s="1584"/>
      <c r="I786" s="1584"/>
      <c r="J786" s="432"/>
      <c r="K786" s="432"/>
      <c r="L786" s="432"/>
      <c r="M786" s="1584"/>
      <c r="N786" s="1584"/>
      <c r="O786" s="432"/>
      <c r="P786" s="432"/>
      <c r="Q786" s="432"/>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1584"/>
      <c r="D787" s="1584"/>
      <c r="E787" s="432"/>
      <c r="F787" s="432"/>
      <c r="G787" s="432"/>
      <c r="H787" s="1584"/>
      <c r="I787" s="1584"/>
      <c r="J787" s="432"/>
      <c r="K787" s="432"/>
      <c r="L787" s="432"/>
      <c r="M787" s="1584"/>
      <c r="N787" s="1584"/>
      <c r="O787" s="432"/>
      <c r="P787" s="432"/>
      <c r="Q787" s="432"/>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1584"/>
      <c r="D788" s="1584"/>
      <c r="E788" s="432"/>
      <c r="F788" s="432"/>
      <c r="G788" s="432"/>
      <c r="H788" s="1584"/>
      <c r="I788" s="1584"/>
      <c r="J788" s="432"/>
      <c r="K788" s="432"/>
      <c r="L788" s="432"/>
      <c r="M788" s="1584"/>
      <c r="N788" s="1584"/>
      <c r="O788" s="432"/>
      <c r="P788" s="432"/>
      <c r="Q788" s="432"/>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1584"/>
      <c r="D789" s="1584"/>
      <c r="E789" s="432"/>
      <c r="F789" s="432"/>
      <c r="G789" s="432"/>
      <c r="H789" s="1584"/>
      <c r="I789" s="1584"/>
      <c r="J789" s="432"/>
      <c r="K789" s="432"/>
      <c r="L789" s="432"/>
      <c r="M789" s="1584"/>
      <c r="N789" s="1584"/>
      <c r="O789" s="432"/>
      <c r="P789" s="432"/>
      <c r="Q789" s="432"/>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1584"/>
      <c r="D790" s="1584"/>
      <c r="E790" s="432"/>
      <c r="F790" s="432"/>
      <c r="G790" s="432"/>
      <c r="H790" s="1584"/>
      <c r="I790" s="1584"/>
      <c r="J790" s="432"/>
      <c r="K790" s="432"/>
      <c r="L790" s="432"/>
      <c r="M790" s="1584"/>
      <c r="N790" s="1584"/>
      <c r="O790" s="432"/>
      <c r="P790" s="432"/>
      <c r="Q790" s="432"/>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1584"/>
      <c r="D791" s="1584"/>
      <c r="E791" s="432"/>
      <c r="F791" s="432"/>
      <c r="G791" s="432"/>
      <c r="H791" s="1584"/>
      <c r="I791" s="1584"/>
      <c r="J791" s="432"/>
      <c r="K791" s="432"/>
      <c r="L791" s="432"/>
      <c r="M791" s="1584"/>
      <c r="N791" s="1584"/>
      <c r="O791" s="432"/>
      <c r="P791" s="432"/>
      <c r="Q791" s="432"/>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1584"/>
      <c r="D792" s="1584"/>
      <c r="E792" s="432"/>
      <c r="F792" s="432"/>
      <c r="G792" s="432"/>
      <c r="H792" s="1584"/>
      <c r="I792" s="1584"/>
      <c r="J792" s="432"/>
      <c r="K792" s="432"/>
      <c r="L792" s="432"/>
      <c r="M792" s="1584"/>
      <c r="N792" s="1584"/>
      <c r="O792" s="432"/>
      <c r="P792" s="432"/>
      <c r="Q792" s="432"/>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1584"/>
      <c r="D793" s="1584"/>
      <c r="E793" s="432"/>
      <c r="F793" s="432"/>
      <c r="G793" s="432"/>
      <c r="H793" s="1584"/>
      <c r="I793" s="1584"/>
      <c r="J793" s="432"/>
      <c r="K793" s="432"/>
      <c r="L793" s="432"/>
      <c r="M793" s="1584"/>
      <c r="N793" s="1584"/>
      <c r="O793" s="432"/>
      <c r="P793" s="432"/>
      <c r="Q793" s="432"/>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1584"/>
      <c r="D794" s="1584"/>
      <c r="E794" s="432"/>
      <c r="F794" s="432"/>
      <c r="G794" s="432"/>
      <c r="H794" s="1584"/>
      <c r="I794" s="1584"/>
      <c r="J794" s="432"/>
      <c r="K794" s="432"/>
      <c r="L794" s="432"/>
      <c r="M794" s="1584"/>
      <c r="N794" s="1584"/>
      <c r="O794" s="432"/>
      <c r="P794" s="432"/>
      <c r="Q794" s="432"/>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1584"/>
      <c r="D795" s="1584"/>
      <c r="E795" s="432"/>
      <c r="F795" s="432"/>
      <c r="G795" s="432"/>
      <c r="H795" s="1584"/>
      <c r="I795" s="1584"/>
      <c r="J795" s="432"/>
      <c r="K795" s="432"/>
      <c r="L795" s="432"/>
      <c r="M795" s="1584"/>
      <c r="N795" s="1584"/>
      <c r="O795" s="432"/>
      <c r="P795" s="432"/>
      <c r="Q795" s="432"/>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1584"/>
      <c r="D796" s="1584"/>
      <c r="E796" s="432"/>
      <c r="F796" s="432"/>
      <c r="G796" s="432"/>
      <c r="H796" s="1584"/>
      <c r="I796" s="1584"/>
      <c r="J796" s="432"/>
      <c r="K796" s="432"/>
      <c r="L796" s="432"/>
      <c r="M796" s="1584"/>
      <c r="N796" s="1584"/>
      <c r="O796" s="432"/>
      <c r="P796" s="432"/>
      <c r="Q796" s="432"/>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1584"/>
      <c r="D797" s="1584"/>
      <c r="E797" s="432"/>
      <c r="F797" s="432"/>
      <c r="G797" s="432"/>
      <c r="H797" s="1584"/>
      <c r="I797" s="1584"/>
      <c r="J797" s="432"/>
      <c r="K797" s="432"/>
      <c r="L797" s="432"/>
      <c r="M797" s="1584"/>
      <c r="N797" s="1584"/>
      <c r="O797" s="432"/>
      <c r="P797" s="432"/>
      <c r="Q797" s="432"/>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1584"/>
      <c r="D798" s="1584"/>
      <c r="E798" s="432"/>
      <c r="F798" s="432"/>
      <c r="G798" s="432"/>
      <c r="H798" s="1584"/>
      <c r="I798" s="1584"/>
      <c r="J798" s="432"/>
      <c r="K798" s="432"/>
      <c r="L798" s="432"/>
      <c r="M798" s="1584"/>
      <c r="N798" s="1584"/>
      <c r="O798" s="432"/>
      <c r="P798" s="432"/>
      <c r="Q798" s="432"/>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1584"/>
      <c r="D799" s="1584"/>
      <c r="E799" s="432"/>
      <c r="F799" s="432"/>
      <c r="G799" s="432"/>
      <c r="H799" s="1584"/>
      <c r="I799" s="1584"/>
      <c r="J799" s="432"/>
      <c r="K799" s="432"/>
      <c r="L799" s="432"/>
      <c r="M799" s="1584"/>
      <c r="N799" s="1584"/>
      <c r="O799" s="432"/>
      <c r="P799" s="432"/>
      <c r="Q799" s="432"/>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32"/>
      <c r="D800" s="432"/>
      <c r="E800" s="432"/>
      <c r="F800" s="432"/>
      <c r="G800" s="432"/>
      <c r="H800" s="432"/>
      <c r="I800" s="432"/>
      <c r="J800" s="432"/>
      <c r="K800" s="432"/>
      <c r="L800" s="432"/>
      <c r="M800" s="432"/>
      <c r="N800" s="432"/>
      <c r="O800" s="432"/>
      <c r="P800" s="432"/>
      <c r="Q800" s="432"/>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32"/>
      <c r="D801" s="432"/>
      <c r="E801" s="432"/>
      <c r="F801" s="432"/>
      <c r="G801" s="432"/>
      <c r="H801" s="432"/>
      <c r="I801" s="432"/>
      <c r="J801" s="432"/>
      <c r="K801" s="432"/>
      <c r="L801" s="432"/>
      <c r="M801" s="432"/>
      <c r="N801" s="432"/>
      <c r="O801" s="432"/>
      <c r="P801" s="432"/>
      <c r="Q801" s="432"/>
    </row>
    <row r="802" ht="25.15" customHeight="true" x14ac:dyDescent="0.2">
      <c r="C802" s="432"/>
      <c r="D802" s="432"/>
      <c r="E802" s="432"/>
      <c r="F802" s="432"/>
      <c r="G802" s="432"/>
      <c r="H802" s="432"/>
      <c r="I802" s="432"/>
      <c r="J802" s="432"/>
      <c r="K802" s="432"/>
      <c r="L802" s="432"/>
      <c r="M802" s="432"/>
      <c r="N802" s="432"/>
      <c r="O802" s="432"/>
      <c r="P802" s="432"/>
      <c r="Q802" s="432"/>
    </row>
    <row r="803" ht="25.15" customHeight="true" x14ac:dyDescent="0.2">
      <c r="C803" s="432"/>
      <c r="D803" s="432"/>
      <c r="E803" s="432"/>
      <c r="F803" s="432"/>
      <c r="G803" s="432"/>
      <c r="H803" s="432"/>
      <c r="I803" s="432"/>
      <c r="J803" s="432"/>
      <c r="K803" s="432"/>
      <c r="L803" s="432"/>
      <c r="M803" s="432"/>
      <c r="N803" s="432"/>
      <c r="O803" s="432"/>
      <c r="P803" s="432"/>
      <c r="Q803" s="432"/>
    </row>
    <row r="804" ht="25.15" customHeight="true" x14ac:dyDescent="0.2">
      <c r="C804" s="432"/>
      <c r="D804" s="432"/>
      <c r="E804" s="432"/>
      <c r="F804" s="432"/>
      <c r="G804" s="432"/>
      <c r="H804" s="432"/>
      <c r="I804" s="432"/>
      <c r="J804" s="432"/>
      <c r="K804" s="432"/>
      <c r="L804" s="432"/>
      <c r="M804" s="432"/>
      <c r="N804" s="432"/>
      <c r="O804" s="432"/>
      <c r="P804" s="432"/>
      <c r="Q804" s="432"/>
    </row>
    <row r="805" ht="25.15" customHeight="true" x14ac:dyDescent="0.2">
      <c r="C805" s="432"/>
      <c r="D805" s="432"/>
      <c r="E805" s="432"/>
      <c r="F805" s="432"/>
      <c r="G805" s="432"/>
      <c r="H805" s="432"/>
      <c r="I805" s="432"/>
      <c r="J805" s="432"/>
      <c r="K805" s="432"/>
      <c r="L805" s="432"/>
      <c r="M805" s="432"/>
      <c r="N805" s="432"/>
      <c r="O805" s="432"/>
      <c r="P805" s="432"/>
      <c r="Q805" s="432"/>
    </row>
    <row r="806" ht="25.15" customHeight="true" x14ac:dyDescent="0.2">
      <c r="C806" s="432"/>
      <c r="D806" s="432"/>
      <c r="E806" s="432"/>
      <c r="F806" s="432"/>
      <c r="G806" s="432"/>
      <c r="H806" s="432"/>
      <c r="I806" s="432"/>
      <c r="J806" s="432"/>
      <c r="K806" s="432"/>
      <c r="L806" s="432"/>
      <c r="M806" s="432"/>
      <c r="N806" s="432"/>
      <c r="O806" s="432"/>
      <c r="P806" s="432"/>
      <c r="Q806" s="432"/>
    </row>
    <row r="807" ht="25.15" customHeight="true" x14ac:dyDescent="0.2">
      <c r="C807" s="432"/>
      <c r="D807" s="432"/>
      <c r="E807" s="432"/>
      <c r="F807" s="432"/>
      <c r="G807" s="432"/>
      <c r="H807" s="432"/>
      <c r="I807" s="432"/>
      <c r="J807" s="432"/>
      <c r="K807" s="432"/>
      <c r="L807" s="432"/>
      <c r="M807" s="432"/>
      <c r="N807" s="432"/>
      <c r="O807" s="432"/>
      <c r="P807" s="432"/>
      <c r="Q807" s="432"/>
    </row>
    <row r="808" ht="25.15" customHeight="true" x14ac:dyDescent="0.2">
      <c r="C808" s="432"/>
      <c r="D808" s="432"/>
      <c r="E808" s="432"/>
      <c r="F808" s="432"/>
      <c r="G808" s="432"/>
      <c r="H808" s="432"/>
      <c r="I808" s="432"/>
      <c r="J808" s="432"/>
      <c r="K808" s="432"/>
      <c r="L808" s="432"/>
      <c r="M808" s="432"/>
      <c r="N808" s="432"/>
      <c r="O808" s="432"/>
      <c r="P808" s="432"/>
      <c r="Q808" s="432"/>
    </row>
    <row r="809" ht="25.15" customHeight="true" x14ac:dyDescent="0.2">
      <c r="C809" s="432"/>
      <c r="D809" s="432"/>
      <c r="E809" s="432"/>
      <c r="F809" s="432"/>
      <c r="G809" s="432"/>
      <c r="H809" s="432"/>
      <c r="I809" s="432"/>
      <c r="J809" s="432"/>
      <c r="K809" s="432"/>
      <c r="L809" s="432"/>
      <c r="M809" s="432"/>
      <c r="N809" s="432"/>
      <c r="O809" s="432"/>
      <c r="P809" s="432"/>
      <c r="Q809" s="432"/>
    </row>
    <row r="810" ht="25.15" customHeight="true" x14ac:dyDescent="0.2">
      <c r="C810" s="432"/>
      <c r="D810" s="432"/>
      <c r="E810" s="432"/>
      <c r="F810" s="432"/>
      <c r="G810" s="432"/>
      <c r="H810" s="432"/>
      <c r="I810" s="432"/>
      <c r="J810" s="432"/>
      <c r="K810" s="432"/>
      <c r="L810" s="432"/>
      <c r="M810" s="432"/>
      <c r="N810" s="432"/>
      <c r="O810" s="432"/>
      <c r="P810" s="432"/>
      <c r="Q810" s="432"/>
    </row>
    <row r="811" ht="25.15" customHeight="true" x14ac:dyDescent="0.2">
      <c r="C811" s="432"/>
      <c r="D811" s="432"/>
      <c r="E811" s="432"/>
      <c r="F811" s="432"/>
      <c r="G811" s="432"/>
      <c r="H811" s="432"/>
      <c r="I811" s="432"/>
      <c r="J811" s="432"/>
      <c r="K811" s="432"/>
      <c r="L811" s="432"/>
      <c r="M811" s="432"/>
      <c r="N811" s="432"/>
      <c r="O811" s="432"/>
      <c r="P811" s="432"/>
      <c r="Q811" s="432"/>
    </row>
    <row r="812" ht="25.15" customHeight="true" x14ac:dyDescent="0.2">
      <c r="C812" s="432"/>
      <c r="D812" s="432"/>
      <c r="E812" s="432"/>
      <c r="F812" s="432"/>
      <c r="G812" s="432"/>
      <c r="H812" s="432"/>
      <c r="I812" s="432"/>
      <c r="J812" s="432"/>
      <c r="K812" s="432"/>
      <c r="L812" s="432"/>
      <c r="M812" s="432"/>
      <c r="N812" s="432"/>
      <c r="O812" s="432"/>
      <c r="P812" s="432"/>
      <c r="Q812" s="432"/>
    </row>
    <row r="813" ht="25.15" customHeight="true" x14ac:dyDescent="0.2">
      <c r="C813" s="432"/>
      <c r="D813" s="432"/>
      <c r="E813" s="432"/>
      <c r="F813" s="432"/>
      <c r="G813" s="432"/>
      <c r="H813" s="432"/>
      <c r="I813" s="432"/>
      <c r="J813" s="432"/>
      <c r="K813" s="432"/>
      <c r="L813" s="432"/>
      <c r="M813" s="432"/>
      <c r="N813" s="432"/>
      <c r="O813" s="432"/>
      <c r="P813" s="432"/>
      <c r="Q813" s="432"/>
    </row>
    <row r="814" ht="25.15" customHeight="true" x14ac:dyDescent="0.2">
      <c r="C814" s="432"/>
      <c r="D814" s="432"/>
      <c r="E814" s="432"/>
      <c r="F814" s="432"/>
      <c r="G814" s="432"/>
      <c r="H814" s="432"/>
      <c r="I814" s="432"/>
      <c r="J814" s="432"/>
      <c r="K814" s="432"/>
      <c r="L814" s="432"/>
      <c r="M814" s="432"/>
      <c r="N814" s="432"/>
      <c r="O814" s="432"/>
      <c r="P814" s="432"/>
      <c r="Q814" s="432"/>
    </row>
    <row r="815" ht="25.15" customHeight="true" x14ac:dyDescent="0.2">
      <c r="C815" s="432"/>
      <c r="D815" s="432"/>
      <c r="E815" s="432"/>
      <c r="F815" s="432"/>
      <c r="G815" s="432"/>
      <c r="H815" s="432"/>
      <c r="I815" s="432"/>
      <c r="J815" s="432"/>
      <c r="K815" s="432"/>
      <c r="L815" s="432"/>
      <c r="M815" s="432"/>
      <c r="N815" s="432"/>
      <c r="O815" s="432"/>
      <c r="P815" s="432"/>
      <c r="Q815" s="432"/>
    </row>
    <row r="816" ht="25.15" customHeight="true" x14ac:dyDescent="0.2">
      <c r="C816" s="432"/>
      <c r="D816" s="432"/>
      <c r="E816" s="432"/>
      <c r="F816" s="432"/>
      <c r="G816" s="432"/>
      <c r="H816" s="432"/>
      <c r="I816" s="432"/>
      <c r="J816" s="432"/>
      <c r="K816" s="432"/>
      <c r="L816" s="432"/>
      <c r="M816" s="432"/>
      <c r="N816" s="432"/>
      <c r="O816" s="432"/>
      <c r="P816" s="432"/>
      <c r="Q816" s="432"/>
    </row>
    <row r="817" ht="25.15" customHeight="true" x14ac:dyDescent="0.2">
      <c r="C817" s="432"/>
      <c r="D817" s="432"/>
      <c r="E817" s="432"/>
      <c r="F817" s="432"/>
      <c r="G817" s="432"/>
      <c r="H817" s="432"/>
      <c r="I817" s="432"/>
      <c r="J817" s="432"/>
      <c r="K817" s="432"/>
      <c r="L817" s="432"/>
      <c r="M817" s="432"/>
      <c r="N817" s="432"/>
      <c r="O817" s="432"/>
      <c r="P817" s="432"/>
      <c r="Q817" s="432"/>
    </row>
    <row r="818" ht="25.15" customHeight="true" x14ac:dyDescent="0.2">
      <c r="C818" s="432"/>
      <c r="D818" s="432"/>
      <c r="E818" s="432"/>
      <c r="F818" s="432"/>
      <c r="G818" s="432"/>
      <c r="H818" s="432"/>
      <c r="I818" s="432"/>
      <c r="J818" s="432"/>
      <c r="K818" s="432"/>
      <c r="L818" s="432"/>
      <c r="M818" s="432"/>
      <c r="N818" s="432"/>
      <c r="O818" s="432"/>
      <c r="P818" s="432"/>
      <c r="Q818" s="432"/>
    </row>
    <row r="819" ht="25.15" customHeight="true" x14ac:dyDescent="0.2">
      <c r="C819" s="432"/>
      <c r="D819" s="432"/>
      <c r="E819" s="432"/>
      <c r="F819" s="432"/>
      <c r="G819" s="432"/>
      <c r="H819" s="432"/>
      <c r="I819" s="432"/>
      <c r="J819" s="432"/>
      <c r="K819" s="432"/>
      <c r="L819" s="432"/>
      <c r="M819" s="432"/>
      <c r="N819" s="432"/>
      <c r="O819" s="432"/>
      <c r="P819" s="432"/>
      <c r="Q819" s="432"/>
    </row>
    <row r="820" ht="25.15" customHeight="true" x14ac:dyDescent="0.2">
      <c r="C820" s="432"/>
      <c r="D820" s="432"/>
      <c r="E820" s="432"/>
      <c r="F820" s="432"/>
      <c r="G820" s="432"/>
      <c r="H820" s="432"/>
      <c r="I820" s="432"/>
      <c r="J820" s="432"/>
      <c r="K820" s="432"/>
      <c r="L820" s="432"/>
      <c r="M820" s="432"/>
      <c r="N820" s="432"/>
      <c r="O820" s="432"/>
      <c r="P820" s="432"/>
      <c r="Q820" s="432"/>
    </row>
    <row r="821" ht="25.15" customHeight="true" x14ac:dyDescent="0.2">
      <c r="C821" s="432"/>
      <c r="D821" s="432"/>
      <c r="E821" s="432"/>
      <c r="F821" s="432"/>
      <c r="G821" s="432"/>
      <c r="H821" s="432"/>
      <c r="I821" s="432"/>
      <c r="J821" s="432"/>
      <c r="K821" s="432"/>
      <c r="L821" s="432"/>
      <c r="M821" s="432"/>
      <c r="N821" s="432"/>
      <c r="O821" s="432"/>
      <c r="P821" s="432"/>
      <c r="Q821" s="432"/>
    </row>
    <row r="822" ht="25.15" customHeight="true" x14ac:dyDescent="0.2">
      <c r="C822" s="432"/>
      <c r="D822" s="432"/>
      <c r="E822" s="432"/>
      <c r="F822" s="432"/>
      <c r="G822" s="432"/>
      <c r="H822" s="432"/>
      <c r="I822" s="432"/>
      <c r="J822" s="432"/>
      <c r="K822" s="432"/>
      <c r="L822" s="432"/>
      <c r="M822" s="432"/>
      <c r="N822" s="432"/>
      <c r="O822" s="432"/>
      <c r="P822" s="432"/>
      <c r="Q822" s="432"/>
    </row>
    <row r="823" ht="25.15" customHeight="true" x14ac:dyDescent="0.2">
      <c r="C823" s="432"/>
      <c r="D823" s="432"/>
      <c r="E823" s="432"/>
      <c r="F823" s="432"/>
      <c r="G823" s="432"/>
      <c r="H823" s="432"/>
      <c r="I823" s="432"/>
      <c r="J823" s="432"/>
      <c r="K823" s="432"/>
      <c r="L823" s="432"/>
      <c r="M823" s="432"/>
      <c r="N823" s="432"/>
      <c r="O823" s="432"/>
      <c r="P823" s="432"/>
      <c r="Q823" s="432"/>
    </row>
    <row r="824" ht="25.15" customHeight="true" x14ac:dyDescent="0.2">
      <c r="C824" s="432"/>
      <c r="D824" s="432"/>
      <c r="E824" s="432"/>
      <c r="F824" s="432"/>
      <c r="G824" s="432"/>
      <c r="H824" s="432"/>
      <c r="I824" s="432"/>
      <c r="J824" s="432"/>
      <c r="K824" s="432"/>
      <c r="L824" s="432"/>
      <c r="M824" s="432"/>
      <c r="N824" s="432"/>
      <c r="O824" s="432"/>
      <c r="P824" s="432"/>
      <c r="Q824" s="432"/>
    </row>
    <row r="825" ht="25.15" customHeight="true" x14ac:dyDescent="0.2">
      <c r="C825" s="432"/>
      <c r="D825" s="432"/>
      <c r="E825" s="432"/>
      <c r="F825" s="432"/>
      <c r="G825" s="432"/>
      <c r="H825" s="432"/>
      <c r="I825" s="432"/>
      <c r="J825" s="432"/>
      <c r="K825" s="432"/>
      <c r="L825" s="432"/>
      <c r="M825" s="432"/>
      <c r="N825" s="432"/>
      <c r="O825" s="432"/>
      <c r="P825" s="432"/>
      <c r="Q825" s="432"/>
    </row>
    <row r="826" ht="25.15" customHeight="true" x14ac:dyDescent="0.2">
      <c r="C826" s="432"/>
      <c r="D826" s="432"/>
      <c r="E826" s="432"/>
      <c r="F826" s="432"/>
      <c r="G826" s="432"/>
      <c r="H826" s="432"/>
      <c r="I826" s="432"/>
      <c r="J826" s="432"/>
      <c r="K826" s="432"/>
      <c r="L826" s="432"/>
      <c r="M826" s="432"/>
      <c r="N826" s="432"/>
      <c r="O826" s="432"/>
      <c r="P826" s="432"/>
      <c r="Q826" s="432"/>
    </row>
    <row r="827" ht="25.15" customHeight="true" x14ac:dyDescent="0.2">
      <c r="C827" s="432"/>
      <c r="D827" s="432"/>
      <c r="E827" s="432"/>
      <c r="F827" s="432"/>
      <c r="G827" s="432"/>
      <c r="H827" s="432"/>
      <c r="I827" s="432"/>
      <c r="J827" s="432"/>
      <c r="K827" s="432"/>
      <c r="L827" s="432"/>
      <c r="M827" s="432"/>
      <c r="N827" s="432"/>
      <c r="O827" s="432"/>
      <c r="P827" s="432"/>
      <c r="Q827" s="432"/>
    </row>
    <row r="828" ht="25.15" customHeight="true" x14ac:dyDescent="0.2">
      <c r="C828" s="432"/>
      <c r="D828" s="432"/>
      <c r="E828" s="432"/>
      <c r="F828" s="432"/>
      <c r="G828" s="432"/>
      <c r="H828" s="432"/>
      <c r="I828" s="432"/>
      <c r="J828" s="432"/>
      <c r="K828" s="432"/>
      <c r="L828" s="432"/>
      <c r="M828" s="432"/>
      <c r="N828" s="432"/>
      <c r="O828" s="432"/>
      <c r="P828" s="432"/>
      <c r="Q828" s="432"/>
    </row>
    <row r="829" ht="25.15" customHeight="true" x14ac:dyDescent="0.2">
      <c r="C829" s="432"/>
      <c r="D829" s="432"/>
      <c r="E829" s="432"/>
      <c r="F829" s="432"/>
      <c r="G829" s="432"/>
      <c r="H829" s="432"/>
      <c r="I829" s="432"/>
      <c r="J829" s="432"/>
      <c r="K829" s="432"/>
      <c r="L829" s="432"/>
      <c r="M829" s="432"/>
      <c r="N829" s="432"/>
      <c r="O829" s="432"/>
      <c r="P829" s="432"/>
      <c r="Q829" s="432"/>
    </row>
    <row r="830" ht="25.15" customHeight="true" x14ac:dyDescent="0.2">
      <c r="C830" s="432"/>
      <c r="D830" s="432"/>
      <c r="E830" s="432"/>
      <c r="F830" s="432"/>
      <c r="G830" s="432"/>
      <c r="H830" s="432"/>
      <c r="I830" s="432"/>
      <c r="J830" s="432"/>
      <c r="K830" s="432"/>
      <c r="L830" s="432"/>
      <c r="M830" s="432"/>
      <c r="N830" s="432"/>
      <c r="O830" s="432"/>
      <c r="P830" s="432"/>
      <c r="Q830" s="432"/>
    </row>
    <row r="831" ht="25.15" customHeight="true" x14ac:dyDescent="0.2">
      <c r="C831" s="432"/>
      <c r="D831" s="432"/>
      <c r="E831" s="432"/>
      <c r="F831" s="432"/>
      <c r="G831" s="432"/>
      <c r="H831" s="432"/>
      <c r="I831" s="432"/>
      <c r="J831" s="432"/>
      <c r="K831" s="432"/>
      <c r="L831" s="432"/>
      <c r="M831" s="432"/>
      <c r="N831" s="432"/>
      <c r="O831" s="432"/>
      <c r="P831" s="432"/>
      <c r="Q831" s="432"/>
    </row>
    <row r="832" ht="25.15" customHeight="true" x14ac:dyDescent="0.2">
      <c r="C832" s="432"/>
      <c r="D832" s="432"/>
      <c r="E832" s="432"/>
      <c r="F832" s="432"/>
      <c r="G832" s="432"/>
      <c r="H832" s="432"/>
      <c r="I832" s="432"/>
      <c r="J832" s="432"/>
      <c r="K832" s="432"/>
      <c r="L832" s="432"/>
      <c r="M832" s="432"/>
      <c r="N832" s="432"/>
      <c r="O832" s="432"/>
      <c r="P832" s="432"/>
      <c r="Q832" s="432"/>
    </row>
    <row r="833" ht="25.15" customHeight="true" x14ac:dyDescent="0.2">
      <c r="C833" s="432"/>
      <c r="D833" s="432"/>
      <c r="E833" s="432"/>
      <c r="F833" s="432"/>
      <c r="G833" s="432"/>
      <c r="H833" s="432"/>
      <c r="I833" s="432"/>
      <c r="J833" s="432"/>
      <c r="K833" s="432"/>
      <c r="L833" s="432"/>
      <c r="M833" s="432"/>
      <c r="N833" s="432"/>
      <c r="O833" s="432"/>
      <c r="P833" s="432"/>
      <c r="Q833" s="432"/>
    </row>
    <row r="834" ht="25.15" customHeight="true" x14ac:dyDescent="0.2">
      <c r="C834" s="432"/>
      <c r="D834" s="432"/>
      <c r="E834" s="432"/>
      <c r="F834" s="432"/>
      <c r="G834" s="432"/>
      <c r="H834" s="432"/>
      <c r="I834" s="432"/>
      <c r="J834" s="432"/>
      <c r="K834" s="432"/>
      <c r="L834" s="432"/>
      <c r="M834" s="432"/>
      <c r="N834" s="432"/>
      <c r="O834" s="432"/>
      <c r="P834" s="432"/>
      <c r="Q834" s="432"/>
    </row>
    <row r="835" ht="25.15" customHeight="true" x14ac:dyDescent="0.2">
      <c r="C835" s="432"/>
      <c r="D835" s="432"/>
      <c r="E835" s="432"/>
      <c r="F835" s="432"/>
      <c r="G835" s="432"/>
      <c r="H835" s="432"/>
      <c r="I835" s="432"/>
      <c r="J835" s="432"/>
      <c r="K835" s="432"/>
      <c r="L835" s="432"/>
      <c r="M835" s="432"/>
      <c r="N835" s="432"/>
      <c r="O835" s="432"/>
      <c r="P835" s="432"/>
      <c r="Q835" s="432"/>
    </row>
    <row r="836" ht="25.15" customHeight="true" x14ac:dyDescent="0.2">
      <c r="C836" s="432"/>
      <c r="D836" s="432"/>
      <c r="E836" s="432"/>
      <c r="F836" s="432"/>
      <c r="G836" s="432"/>
      <c r="H836" s="432"/>
      <c r="I836" s="432"/>
      <c r="J836" s="432"/>
      <c r="K836" s="432"/>
      <c r="L836" s="432"/>
      <c r="M836" s="432"/>
      <c r="N836" s="432"/>
      <c r="O836" s="432"/>
      <c r="P836" s="432"/>
      <c r="Q836" s="432"/>
    </row>
    <row r="837" ht="25.15" customHeight="true" x14ac:dyDescent="0.2">
      <c r="C837" s="432"/>
      <c r="D837" s="432"/>
      <c r="E837" s="432"/>
      <c r="F837" s="432"/>
      <c r="G837" s="432"/>
      <c r="H837" s="432"/>
      <c r="I837" s="432"/>
      <c r="J837" s="432"/>
      <c r="K837" s="432"/>
      <c r="L837" s="432"/>
      <c r="M837" s="432"/>
      <c r="N837" s="432"/>
      <c r="O837" s="432"/>
      <c r="P837" s="432"/>
      <c r="Q837" s="432"/>
    </row>
    <row r="838" ht="25.15" customHeight="true" x14ac:dyDescent="0.2">
      <c r="C838" s="432"/>
      <c r="D838" s="432"/>
      <c r="E838" s="432"/>
      <c r="F838" s="432"/>
      <c r="G838" s="432"/>
      <c r="H838" s="432"/>
      <c r="I838" s="432"/>
      <c r="J838" s="432"/>
      <c r="K838" s="432"/>
      <c r="L838" s="432"/>
      <c r="M838" s="432"/>
      <c r="N838" s="432"/>
      <c r="O838" s="432"/>
      <c r="P838" s="432"/>
      <c r="Q838" s="432"/>
    </row>
    <row r="839" ht="25.15" customHeight="true" x14ac:dyDescent="0.2">
      <c r="C839" s="432"/>
      <c r="D839" s="432"/>
      <c r="E839" s="432"/>
      <c r="F839" s="432"/>
      <c r="G839" s="432"/>
      <c r="H839" s="432"/>
      <c r="I839" s="432"/>
      <c r="J839" s="432"/>
      <c r="K839" s="432"/>
      <c r="L839" s="432"/>
      <c r="M839" s="432"/>
      <c r="N839" s="432"/>
      <c r="O839" s="432"/>
      <c r="P839" s="432"/>
      <c r="Q839" s="432"/>
    </row>
    <row r="840" ht="25.15" customHeight="true" x14ac:dyDescent="0.2">
      <c r="C840" s="432"/>
      <c r="D840" s="432"/>
      <c r="E840" s="432"/>
      <c r="F840" s="432"/>
      <c r="G840" s="432"/>
      <c r="H840" s="432"/>
      <c r="I840" s="432"/>
      <c r="J840" s="432"/>
      <c r="K840" s="432"/>
      <c r="L840" s="432"/>
      <c r="M840" s="432"/>
      <c r="N840" s="432"/>
      <c r="O840" s="432"/>
      <c r="P840" s="432"/>
      <c r="Q840" s="432"/>
    </row>
    <row r="841" ht="25.15" customHeight="true" x14ac:dyDescent="0.2">
      <c r="C841" s="432"/>
      <c r="D841" s="432"/>
      <c r="E841" s="432"/>
      <c r="F841" s="432"/>
      <c r="G841" s="432"/>
      <c r="H841" s="432"/>
      <c r="I841" s="432"/>
      <c r="J841" s="432"/>
      <c r="K841" s="432"/>
      <c r="L841" s="432"/>
      <c r="M841" s="432"/>
      <c r="N841" s="432"/>
      <c r="O841" s="432"/>
      <c r="P841" s="432"/>
      <c r="Q841" s="432"/>
    </row>
    <row r="842" ht="25.15" customHeight="true" x14ac:dyDescent="0.2">
      <c r="C842" s="432"/>
      <c r="D842" s="432"/>
      <c r="E842" s="432"/>
      <c r="F842" s="432"/>
      <c r="G842" s="432"/>
      <c r="H842" s="432"/>
      <c r="I842" s="432"/>
      <c r="J842" s="432"/>
      <c r="K842" s="432"/>
      <c r="L842" s="432"/>
      <c r="M842" s="432"/>
      <c r="N842" s="432"/>
      <c r="O842" s="432"/>
      <c r="P842" s="432"/>
      <c r="Q842" s="432"/>
    </row>
    <row r="843" ht="25.15" customHeight="true" x14ac:dyDescent="0.2">
      <c r="C843" s="432"/>
      <c r="D843" s="432"/>
      <c r="E843" s="432"/>
      <c r="F843" s="432"/>
      <c r="G843" s="432"/>
      <c r="H843" s="432"/>
      <c r="I843" s="432"/>
      <c r="J843" s="432"/>
      <c r="K843" s="432"/>
      <c r="L843" s="432"/>
      <c r="M843" s="432"/>
      <c r="N843" s="432"/>
      <c r="O843" s="432"/>
      <c r="P843" s="432"/>
      <c r="Q843" s="432"/>
    </row>
    <row r="844" ht="25.15" customHeight="true" x14ac:dyDescent="0.2">
      <c r="C844" s="432"/>
      <c r="D844" s="432"/>
      <c r="E844" s="432"/>
      <c r="F844" s="432"/>
      <c r="G844" s="432"/>
      <c r="H844" s="432"/>
      <c r="I844" s="432"/>
      <c r="J844" s="432"/>
      <c r="K844" s="432"/>
      <c r="L844" s="432"/>
      <c r="M844" s="432"/>
      <c r="N844" s="432"/>
      <c r="O844" s="432"/>
      <c r="P844" s="432"/>
      <c r="Q844" s="432"/>
    </row>
    <row r="845" ht="25.15" customHeight="true" x14ac:dyDescent="0.2">
      <c r="C845" s="432"/>
      <c r="D845" s="432"/>
      <c r="E845" s="432"/>
      <c r="F845" s="432"/>
      <c r="G845" s="432"/>
      <c r="H845" s="432"/>
      <c r="I845" s="432"/>
      <c r="J845" s="432"/>
      <c r="K845" s="432"/>
      <c r="L845" s="432"/>
      <c r="M845" s="432"/>
      <c r="N845" s="432"/>
      <c r="O845" s="432"/>
      <c r="P845" s="432"/>
      <c r="Q845" s="432"/>
    </row>
    <row r="846" ht="25.15" customHeight="true" x14ac:dyDescent="0.2">
      <c r="C846" s="432"/>
      <c r="D846" s="432"/>
      <c r="E846" s="432"/>
      <c r="F846" s="432"/>
      <c r="G846" s="432"/>
      <c r="H846" s="432"/>
      <c r="I846" s="432"/>
      <c r="J846" s="432"/>
      <c r="K846" s="432"/>
      <c r="L846" s="432"/>
      <c r="M846" s="432"/>
      <c r="N846" s="432"/>
      <c r="O846" s="432"/>
      <c r="P846" s="432"/>
      <c r="Q846" s="432"/>
    </row>
    <row r="847" ht="25.15" customHeight="true" x14ac:dyDescent="0.2">
      <c r="C847" s="432"/>
      <c r="D847" s="432"/>
      <c r="E847" s="432"/>
      <c r="F847" s="432"/>
      <c r="G847" s="432"/>
      <c r="H847" s="432"/>
      <c r="I847" s="432"/>
      <c r="J847" s="432"/>
      <c r="K847" s="432"/>
      <c r="L847" s="432"/>
      <c r="M847" s="432"/>
      <c r="N847" s="432"/>
      <c r="O847" s="432"/>
      <c r="P847" s="432"/>
      <c r="Q847" s="432"/>
    </row>
    <row r="848" ht="25.15" customHeight="true" x14ac:dyDescent="0.2">
      <c r="C848" s="432"/>
      <c r="D848" s="432"/>
      <c r="E848" s="432"/>
      <c r="F848" s="432"/>
      <c r="G848" s="432"/>
      <c r="H848" s="432"/>
      <c r="I848" s="432"/>
      <c r="J848" s="432"/>
      <c r="K848" s="432"/>
      <c r="L848" s="432"/>
      <c r="M848" s="432"/>
      <c r="N848" s="432"/>
      <c r="O848" s="432"/>
      <c r="P848" s="432"/>
      <c r="Q848" s="432"/>
    </row>
    <row r="849" ht="25.15" customHeight="true" x14ac:dyDescent="0.2">
      <c r="C849" s="432"/>
      <c r="D849" s="432"/>
      <c r="E849" s="432"/>
      <c r="F849" s="432"/>
      <c r="G849" s="432"/>
      <c r="H849" s="432"/>
      <c r="I849" s="432"/>
      <c r="J849" s="432"/>
      <c r="K849" s="432"/>
      <c r="L849" s="432"/>
      <c r="M849" s="432"/>
      <c r="N849" s="432"/>
      <c r="O849" s="432"/>
      <c r="P849" s="432"/>
      <c r="Q849" s="432"/>
    </row>
    <row r="850" ht="25.15" customHeight="true" x14ac:dyDescent="0.2">
      <c r="C850" s="432"/>
      <c r="D850" s="432"/>
      <c r="E850" s="432"/>
      <c r="F850" s="432"/>
      <c r="G850" s="432"/>
      <c r="H850" s="432"/>
      <c r="I850" s="432"/>
      <c r="J850" s="432"/>
      <c r="K850" s="432"/>
      <c r="L850" s="432"/>
      <c r="M850" s="432"/>
      <c r="N850" s="432"/>
      <c r="O850" s="432"/>
      <c r="P850" s="432"/>
      <c r="Q850" s="432"/>
    </row>
    <row r="851" ht="25.15" customHeight="true" x14ac:dyDescent="0.2">
      <c r="C851" s="432"/>
      <c r="D851" s="432"/>
      <c r="E851" s="432"/>
      <c r="F851" s="432"/>
      <c r="G851" s="432"/>
      <c r="H851" s="432"/>
      <c r="I851" s="432"/>
      <c r="J851" s="432"/>
      <c r="K851" s="432"/>
      <c r="L851" s="432"/>
      <c r="M851" s="432"/>
      <c r="N851" s="432"/>
      <c r="O851" s="432"/>
      <c r="P851" s="432"/>
      <c r="Q851" s="432"/>
    </row>
    <row r="852" ht="25.15" customHeight="true" x14ac:dyDescent="0.2">
      <c r="C852" s="432"/>
      <c r="D852" s="432"/>
      <c r="E852" s="432"/>
      <c r="F852" s="432"/>
      <c r="G852" s="432"/>
      <c r="H852" s="432"/>
      <c r="I852" s="432"/>
      <c r="J852" s="432"/>
      <c r="K852" s="432"/>
      <c r="L852" s="432"/>
      <c r="M852" s="432"/>
      <c r="N852" s="432"/>
      <c r="O852" s="432"/>
      <c r="P852" s="432"/>
      <c r="Q852" s="432"/>
    </row>
    <row r="853" ht="25.15" customHeight="true" x14ac:dyDescent="0.2">
      <c r="C853" s="432"/>
      <c r="D853" s="432"/>
      <c r="E853" s="432"/>
      <c r="F853" s="432"/>
      <c r="G853" s="432"/>
      <c r="H853" s="432"/>
      <c r="I853" s="432"/>
      <c r="J853" s="432"/>
      <c r="K853" s="432"/>
      <c r="L853" s="432"/>
      <c r="M853" s="432"/>
      <c r="N853" s="432"/>
      <c r="O853" s="432"/>
      <c r="P853" s="432"/>
      <c r="Q853" s="432"/>
    </row>
    <row r="854" ht="25.15" customHeight="true" x14ac:dyDescent="0.2">
      <c r="C854" s="432"/>
      <c r="D854" s="432"/>
      <c r="E854" s="432"/>
      <c r="F854" s="432"/>
      <c r="G854" s="432"/>
      <c r="H854" s="432"/>
      <c r="I854" s="432"/>
      <c r="J854" s="432"/>
      <c r="K854" s="432"/>
      <c r="L854" s="432"/>
      <c r="M854" s="432"/>
      <c r="N854" s="432"/>
      <c r="O854" s="432"/>
      <c r="P854" s="432"/>
      <c r="Q854" s="432"/>
    </row>
    <row r="855" ht="25.15" customHeight="true" x14ac:dyDescent="0.2">
      <c r="C855" s="432"/>
      <c r="D855" s="432"/>
      <c r="E855" s="432"/>
      <c r="F855" s="432"/>
      <c r="G855" s="432"/>
      <c r="H855" s="432"/>
      <c r="I855" s="432"/>
      <c r="J855" s="432"/>
      <c r="K855" s="432"/>
      <c r="L855" s="432"/>
      <c r="M855" s="432"/>
      <c r="N855" s="432"/>
      <c r="O855" s="432"/>
      <c r="P855" s="432"/>
      <c r="Q855" s="432"/>
    </row>
    <row r="856" ht="25.15" customHeight="true" x14ac:dyDescent="0.2">
      <c r="C856" s="432"/>
      <c r="D856" s="432"/>
      <c r="E856" s="432"/>
      <c r="F856" s="432"/>
      <c r="G856" s="432"/>
      <c r="H856" s="432"/>
      <c r="I856" s="432"/>
      <c r="J856" s="432"/>
      <c r="K856" s="432"/>
      <c r="L856" s="432"/>
      <c r="M856" s="432"/>
      <c r="N856" s="432"/>
      <c r="O856" s="432"/>
      <c r="P856" s="432"/>
      <c r="Q856" s="432"/>
    </row>
    <row r="857" ht="25.15" customHeight="true" x14ac:dyDescent="0.2">
      <c r="C857" s="432"/>
      <c r="D857" s="432"/>
      <c r="E857" s="432"/>
      <c r="F857" s="432"/>
      <c r="G857" s="432"/>
      <c r="H857" s="432"/>
      <c r="I857" s="432"/>
      <c r="J857" s="432"/>
      <c r="K857" s="432"/>
      <c r="L857" s="432"/>
      <c r="M857" s="432"/>
      <c r="N857" s="432"/>
      <c r="O857" s="432"/>
      <c r="P857" s="432"/>
      <c r="Q857" s="432"/>
    </row>
    <row r="858" ht="25.15" customHeight="true" x14ac:dyDescent="0.2">
      <c r="C858" s="432"/>
      <c r="D858" s="432"/>
      <c r="E858" s="432"/>
      <c r="F858" s="432"/>
      <c r="G858" s="432"/>
      <c r="H858" s="432"/>
      <c r="I858" s="432"/>
      <c r="J858" s="432"/>
      <c r="K858" s="432"/>
      <c r="L858" s="432"/>
      <c r="M858" s="432"/>
      <c r="N858" s="432"/>
      <c r="O858" s="432"/>
      <c r="P858" s="432"/>
      <c r="Q858" s="432"/>
    </row>
    <row r="859" ht="25.15" customHeight="true" x14ac:dyDescent="0.2">
      <c r="C859" s="432"/>
      <c r="D859" s="432"/>
      <c r="E859" s="432"/>
      <c r="F859" s="432"/>
      <c r="G859" s="432"/>
      <c r="H859" s="432"/>
      <c r="I859" s="432"/>
      <c r="J859" s="432"/>
      <c r="K859" s="432"/>
      <c r="L859" s="432"/>
      <c r="M859" s="432"/>
      <c r="N859" s="432"/>
      <c r="O859" s="432"/>
      <c r="P859" s="432"/>
      <c r="Q859" s="432"/>
    </row>
    <row r="860" ht="25.15" customHeight="true" x14ac:dyDescent="0.2">
      <c r="C860" s="432"/>
      <c r="D860" s="432"/>
      <c r="E860" s="432"/>
      <c r="F860" s="432"/>
      <c r="G860" s="432"/>
      <c r="H860" s="432"/>
      <c r="I860" s="432"/>
      <c r="J860" s="432"/>
      <c r="K860" s="432"/>
      <c r="L860" s="432"/>
      <c r="M860" s="432"/>
      <c r="N860" s="432"/>
      <c r="O860" s="432"/>
      <c r="P860" s="432"/>
      <c r="Q860" s="432"/>
    </row>
    <row r="861" ht="25.15" customHeight="true" x14ac:dyDescent="0.2">
      <c r="C861" s="432"/>
      <c r="D861" s="432"/>
      <c r="E861" s="432"/>
      <c r="F861" s="432"/>
      <c r="G861" s="432"/>
      <c r="H861" s="432"/>
      <c r="I861" s="432"/>
      <c r="J861" s="432"/>
      <c r="K861" s="432"/>
      <c r="L861" s="432"/>
      <c r="M861" s="432"/>
      <c r="N861" s="432"/>
      <c r="O861" s="432"/>
      <c r="P861" s="432"/>
      <c r="Q861" s="432"/>
    </row>
    <row r="862" ht="25.15" customHeight="true" x14ac:dyDescent="0.2">
      <c r="C862" s="432"/>
      <c r="D862" s="432"/>
      <c r="E862" s="432"/>
      <c r="F862" s="432"/>
      <c r="G862" s="432"/>
      <c r="H862" s="432"/>
      <c r="I862" s="432"/>
      <c r="J862" s="432"/>
      <c r="K862" s="432"/>
      <c r="L862" s="432"/>
      <c r="M862" s="432"/>
      <c r="N862" s="432"/>
      <c r="O862" s="432"/>
      <c r="P862" s="432"/>
      <c r="Q862" s="432"/>
    </row>
    <row r="863" ht="25.15" customHeight="true" x14ac:dyDescent="0.2">
      <c r="C863" s="432"/>
      <c r="D863" s="432"/>
      <c r="E863" s="432"/>
      <c r="F863" s="432"/>
      <c r="G863" s="432"/>
      <c r="H863" s="432"/>
      <c r="I863" s="432"/>
      <c r="J863" s="432"/>
      <c r="K863" s="432"/>
      <c r="L863" s="432"/>
      <c r="M863" s="432"/>
      <c r="N863" s="432"/>
      <c r="O863" s="432"/>
      <c r="P863" s="432"/>
      <c r="Q863" s="432"/>
    </row>
    <row r="864" ht="25.15" customHeight="true" x14ac:dyDescent="0.2">
      <c r="C864" s="432"/>
      <c r="D864" s="432"/>
      <c r="E864" s="432"/>
      <c r="F864" s="432"/>
      <c r="G864" s="432"/>
      <c r="H864" s="432"/>
      <c r="I864" s="432"/>
      <c r="J864" s="432"/>
      <c r="K864" s="432"/>
      <c r="L864" s="432"/>
      <c r="M864" s="432"/>
      <c r="N864" s="432"/>
      <c r="O864" s="432"/>
      <c r="P864" s="432"/>
      <c r="Q864" s="432"/>
    </row>
    <row r="865" ht="25.15" customHeight="true" x14ac:dyDescent="0.2">
      <c r="C865" s="432"/>
      <c r="D865" s="432"/>
      <c r="E865" s="432"/>
      <c r="F865" s="432"/>
      <c r="G865" s="432"/>
      <c r="H865" s="432"/>
      <c r="I865" s="432"/>
      <c r="J865" s="432"/>
      <c r="K865" s="432"/>
      <c r="L865" s="432"/>
      <c r="M865" s="432"/>
      <c r="N865" s="432"/>
      <c r="O865" s="432"/>
      <c r="P865" s="432"/>
      <c r="Q865" s="432"/>
    </row>
    <row r="866" ht="25.15" customHeight="true" x14ac:dyDescent="0.2">
      <c r="C866" s="432"/>
      <c r="D866" s="432"/>
      <c r="E866" s="432"/>
      <c r="F866" s="432"/>
      <c r="G866" s="432"/>
      <c r="H866" s="432"/>
      <c r="I866" s="432"/>
      <c r="J866" s="432"/>
      <c r="K866" s="432"/>
      <c r="L866" s="432"/>
      <c r="M866" s="432"/>
      <c r="N866" s="432"/>
      <c r="O866" s="432"/>
      <c r="P866" s="432"/>
      <c r="Q866" s="432"/>
    </row>
    <row r="867" ht="25.15" customHeight="true" x14ac:dyDescent="0.2">
      <c r="C867" s="432"/>
      <c r="D867" s="432"/>
      <c r="E867" s="432"/>
      <c r="F867" s="432"/>
      <c r="G867" s="432"/>
      <c r="H867" s="432"/>
      <c r="I867" s="432"/>
      <c r="J867" s="432"/>
      <c r="K867" s="432"/>
      <c r="L867" s="432"/>
      <c r="M867" s="432"/>
      <c r="N867" s="432"/>
      <c r="O867" s="432"/>
      <c r="P867" s="432"/>
      <c r="Q867" s="432"/>
    </row>
    <row r="868" ht="25.15" customHeight="true" x14ac:dyDescent="0.2">
      <c r="C868" s="432"/>
      <c r="D868" s="432"/>
      <c r="E868" s="432"/>
      <c r="F868" s="432"/>
      <c r="G868" s="432"/>
      <c r="H868" s="432"/>
      <c r="I868" s="432"/>
      <c r="J868" s="432"/>
      <c r="K868" s="432"/>
      <c r="L868" s="432"/>
      <c r="M868" s="432"/>
      <c r="N868" s="432"/>
      <c r="O868" s="432"/>
      <c r="P868" s="432"/>
      <c r="Q868" s="432"/>
    </row>
    <row r="869" ht="25.15" customHeight="true" x14ac:dyDescent="0.2">
      <c r="C869" s="432"/>
      <c r="D869" s="432"/>
      <c r="E869" s="432"/>
      <c r="F869" s="432"/>
      <c r="G869" s="432"/>
      <c r="H869" s="432"/>
      <c r="I869" s="432"/>
      <c r="J869" s="432"/>
      <c r="K869" s="432"/>
      <c r="L869" s="432"/>
      <c r="M869" s="432"/>
      <c r="N869" s="432"/>
      <c r="O869" s="432"/>
      <c r="P869" s="432"/>
      <c r="Q869" s="432"/>
    </row>
    <row r="870" ht="25.15" customHeight="true" x14ac:dyDescent="0.2">
      <c r="C870" s="432"/>
      <c r="D870" s="432"/>
      <c r="E870" s="432"/>
      <c r="F870" s="432"/>
      <c r="G870" s="432"/>
      <c r="H870" s="432"/>
      <c r="I870" s="432"/>
      <c r="J870" s="432"/>
      <c r="K870" s="432"/>
      <c r="L870" s="432"/>
      <c r="M870" s="432"/>
      <c r="N870" s="432"/>
      <c r="O870" s="432"/>
      <c r="P870" s="432"/>
      <c r="Q870" s="432"/>
    </row>
    <row r="871" ht="25.15" customHeight="true" x14ac:dyDescent="0.2">
      <c r="C871" s="432"/>
      <c r="D871" s="432"/>
      <c r="E871" s="432"/>
      <c r="F871" s="432"/>
      <c r="G871" s="432"/>
      <c r="H871" s="432"/>
      <c r="I871" s="432"/>
      <c r="J871" s="432"/>
      <c r="K871" s="432"/>
      <c r="L871" s="432"/>
      <c r="M871" s="432"/>
      <c r="N871" s="432"/>
      <c r="O871" s="432"/>
      <c r="P871" s="432"/>
      <c r="Q871" s="432"/>
    </row>
    <row r="872" ht="25.15" customHeight="true" x14ac:dyDescent="0.2">
      <c r="C872" s="432"/>
      <c r="D872" s="432"/>
      <c r="E872" s="432"/>
      <c r="F872" s="432"/>
      <c r="G872" s="432"/>
      <c r="H872" s="432"/>
      <c r="I872" s="432"/>
      <c r="J872" s="432"/>
      <c r="K872" s="432"/>
      <c r="L872" s="432"/>
      <c r="M872" s="432"/>
      <c r="N872" s="432"/>
      <c r="O872" s="432"/>
      <c r="P872" s="432"/>
      <c r="Q872" s="432"/>
    </row>
    <row r="873" ht="25.15" customHeight="true" x14ac:dyDescent="0.2">
      <c r="C873" s="432"/>
      <c r="D873" s="432"/>
      <c r="E873" s="432"/>
      <c r="F873" s="432"/>
      <c r="G873" s="432"/>
      <c r="H873" s="432"/>
      <c r="I873" s="432"/>
      <c r="J873" s="432"/>
      <c r="K873" s="432"/>
      <c r="L873" s="432"/>
      <c r="M873" s="432"/>
      <c r="N873" s="432"/>
      <c r="O873" s="432"/>
      <c r="P873" s="432"/>
      <c r="Q873" s="432"/>
    </row>
    <row r="874" ht="25.15" customHeight="true" x14ac:dyDescent="0.2">
      <c r="C874" s="432"/>
      <c r="D874" s="432"/>
      <c r="E874" s="432"/>
      <c r="F874" s="432"/>
      <c r="G874" s="432"/>
      <c r="H874" s="432"/>
      <c r="I874" s="432"/>
      <c r="J874" s="432"/>
      <c r="K874" s="432"/>
      <c r="L874" s="432"/>
      <c r="M874" s="432"/>
      <c r="N874" s="432"/>
      <c r="O874" s="432"/>
      <c r="P874" s="432"/>
      <c r="Q874" s="432"/>
    </row>
    <row r="875" ht="25.15" customHeight="true" x14ac:dyDescent="0.2">
      <c r="C875" s="432"/>
      <c r="D875" s="432"/>
      <c r="E875" s="432"/>
      <c r="F875" s="432"/>
      <c r="G875" s="432"/>
      <c r="H875" s="432"/>
      <c r="I875" s="432"/>
      <c r="J875" s="432"/>
      <c r="K875" s="432"/>
      <c r="L875" s="432"/>
      <c r="M875" s="432"/>
      <c r="N875" s="432"/>
      <c r="O875" s="432"/>
      <c r="P875" s="432"/>
      <c r="Q875" s="432"/>
    </row>
    <row r="876" ht="25.15" customHeight="true" x14ac:dyDescent="0.2">
      <c r="C876" s="432"/>
      <c r="D876" s="432"/>
      <c r="E876" s="432"/>
      <c r="F876" s="432"/>
      <c r="G876" s="432"/>
      <c r="H876" s="432"/>
      <c r="I876" s="432"/>
      <c r="J876" s="432"/>
      <c r="K876" s="432"/>
      <c r="L876" s="432"/>
      <c r="M876" s="432"/>
      <c r="N876" s="432"/>
      <c r="O876" s="432"/>
      <c r="P876" s="432"/>
      <c r="Q876" s="432"/>
    </row>
    <row r="877" ht="25.15" customHeight="true" x14ac:dyDescent="0.2">
      <c r="C877" s="432"/>
      <c r="D877" s="432"/>
      <c r="E877" s="432"/>
      <c r="F877" s="432"/>
      <c r="G877" s="432"/>
      <c r="H877" s="432"/>
      <c r="I877" s="432"/>
      <c r="J877" s="432"/>
      <c r="K877" s="432"/>
      <c r="L877" s="432"/>
      <c r="M877" s="432"/>
      <c r="N877" s="432"/>
      <c r="O877" s="432"/>
      <c r="P877" s="432"/>
      <c r="Q877" s="432"/>
    </row>
    <row r="878" ht="25.15" customHeight="true" x14ac:dyDescent="0.2">
      <c r="C878" s="432"/>
      <c r="D878" s="432"/>
      <c r="E878" s="432"/>
      <c r="F878" s="432"/>
      <c r="G878" s="432"/>
      <c r="H878" s="432"/>
      <c r="I878" s="432"/>
      <c r="J878" s="432"/>
      <c r="K878" s="432"/>
      <c r="L878" s="432"/>
      <c r="M878" s="432"/>
      <c r="N878" s="432"/>
      <c r="O878" s="432"/>
      <c r="P878" s="432"/>
      <c r="Q878" s="432"/>
    </row>
    <row r="879" ht="25.15" customHeight="true" x14ac:dyDescent="0.2">
      <c r="C879" s="432"/>
      <c r="D879" s="432"/>
      <c r="E879" s="432"/>
      <c r="F879" s="432"/>
      <c r="G879" s="432"/>
      <c r="H879" s="432"/>
      <c r="I879" s="432"/>
      <c r="J879" s="432"/>
      <c r="K879" s="432"/>
      <c r="L879" s="432"/>
      <c r="M879" s="432"/>
      <c r="N879" s="432"/>
      <c r="O879" s="432"/>
      <c r="P879" s="432"/>
      <c r="Q879" s="432"/>
    </row>
    <row r="880" ht="25.15" customHeight="true" x14ac:dyDescent="0.2">
      <c r="C880" s="432"/>
      <c r="D880" s="432"/>
      <c r="E880" s="432"/>
      <c r="F880" s="432"/>
      <c r="G880" s="432"/>
      <c r="H880" s="432"/>
      <c r="I880" s="432"/>
      <c r="J880" s="432"/>
      <c r="K880" s="432"/>
      <c r="L880" s="432"/>
      <c r="M880" s="432"/>
      <c r="N880" s="432"/>
      <c r="O880" s="432"/>
      <c r="P880" s="432"/>
      <c r="Q880" s="432"/>
    </row>
    <row r="881" ht="25.15" customHeight="true" x14ac:dyDescent="0.2">
      <c r="C881" s="432"/>
      <c r="D881" s="432"/>
      <c r="E881" s="432"/>
      <c r="F881" s="432"/>
      <c r="G881" s="432"/>
      <c r="H881" s="432"/>
      <c r="I881" s="432"/>
      <c r="J881" s="432"/>
      <c r="K881" s="432"/>
      <c r="L881" s="432"/>
      <c r="M881" s="432"/>
      <c r="N881" s="432"/>
      <c r="O881" s="432"/>
      <c r="P881" s="432"/>
      <c r="Q881" s="432"/>
    </row>
    <row r="882" ht="25.15" customHeight="true" x14ac:dyDescent="0.2">
      <c r="C882" s="432"/>
      <c r="D882" s="432"/>
      <c r="E882" s="432"/>
      <c r="F882" s="432"/>
      <c r="G882" s="432"/>
      <c r="H882" s="432"/>
      <c r="I882" s="432"/>
      <c r="J882" s="432"/>
      <c r="K882" s="432"/>
      <c r="L882" s="432"/>
      <c r="M882" s="432"/>
      <c r="N882" s="432"/>
      <c r="O882" s="432"/>
      <c r="P882" s="432"/>
      <c r="Q882" s="432"/>
    </row>
    <row r="883" ht="25.15" customHeight="true" x14ac:dyDescent="0.2">
      <c r="C883" s="432"/>
      <c r="D883" s="432"/>
      <c r="E883" s="432"/>
      <c r="F883" s="432"/>
      <c r="G883" s="432"/>
      <c r="H883" s="432"/>
      <c r="I883" s="432"/>
      <c r="J883" s="432"/>
      <c r="K883" s="432"/>
      <c r="L883" s="432"/>
      <c r="M883" s="432"/>
      <c r="N883" s="432"/>
      <c r="O883" s="432"/>
      <c r="P883" s="432"/>
      <c r="Q883" s="432"/>
    </row>
    <row r="884" ht="25.15" customHeight="true" x14ac:dyDescent="0.2">
      <c r="C884" s="432"/>
      <c r="D884" s="432"/>
      <c r="E884" s="432"/>
      <c r="F884" s="432"/>
      <c r="G884" s="432"/>
      <c r="H884" s="432"/>
      <c r="I884" s="432"/>
      <c r="J884" s="432"/>
      <c r="K884" s="432"/>
      <c r="L884" s="432"/>
      <c r="M884" s="432"/>
      <c r="N884" s="432"/>
      <c r="O884" s="432"/>
      <c r="P884" s="432"/>
      <c r="Q884" s="432"/>
    </row>
    <row r="885" ht="25.15" customHeight="true" x14ac:dyDescent="0.2">
      <c r="C885" s="432"/>
      <c r="D885" s="432"/>
      <c r="E885" s="432"/>
      <c r="F885" s="432"/>
      <c r="G885" s="432"/>
      <c r="H885" s="432"/>
      <c r="I885" s="432"/>
      <c r="J885" s="432"/>
      <c r="K885" s="432"/>
      <c r="L885" s="432"/>
      <c r="M885" s="432"/>
      <c r="N885" s="432"/>
      <c r="O885" s="432"/>
      <c r="P885" s="432"/>
      <c r="Q885" s="432"/>
    </row>
    <row r="886" ht="25.15" customHeight="true" x14ac:dyDescent="0.2">
      <c r="C886" s="432"/>
      <c r="D886" s="432"/>
      <c r="E886" s="432"/>
      <c r="F886" s="432"/>
      <c r="G886" s="432"/>
      <c r="H886" s="432"/>
      <c r="I886" s="432"/>
      <c r="J886" s="432"/>
      <c r="K886" s="432"/>
      <c r="L886" s="432"/>
      <c r="M886" s="432"/>
      <c r="N886" s="432"/>
      <c r="O886" s="432"/>
      <c r="P886" s="432"/>
      <c r="Q886" s="432"/>
    </row>
    <row r="887" ht="25.15" customHeight="true" x14ac:dyDescent="0.2">
      <c r="C887" s="432"/>
      <c r="D887" s="432"/>
      <c r="E887" s="432"/>
      <c r="F887" s="432"/>
      <c r="G887" s="432"/>
      <c r="H887" s="432"/>
      <c r="I887" s="432"/>
      <c r="J887" s="432"/>
      <c r="K887" s="432"/>
      <c r="L887" s="432"/>
      <c r="M887" s="432"/>
      <c r="N887" s="432"/>
      <c r="O887" s="432"/>
      <c r="P887" s="432"/>
      <c r="Q887" s="432"/>
    </row>
    <row r="888" ht="25.15" customHeight="true" x14ac:dyDescent="0.2">
      <c r="C888" s="432"/>
      <c r="D888" s="432"/>
      <c r="E888" s="432"/>
      <c r="F888" s="432"/>
      <c r="G888" s="432"/>
      <c r="H888" s="432"/>
      <c r="I888" s="432"/>
      <c r="J888" s="432"/>
      <c r="K888" s="432"/>
      <c r="L888" s="432"/>
      <c r="M888" s="432"/>
      <c r="N888" s="432"/>
      <c r="O888" s="432"/>
      <c r="P888" s="432"/>
      <c r="Q888" s="432"/>
    </row>
    <row r="889" ht="25.15" customHeight="true" x14ac:dyDescent="0.2">
      <c r="C889" s="432"/>
      <c r="D889" s="432"/>
      <c r="E889" s="432"/>
      <c r="F889" s="432"/>
      <c r="G889" s="432"/>
      <c r="H889" s="432"/>
      <c r="I889" s="432"/>
      <c r="J889" s="432"/>
      <c r="K889" s="432"/>
      <c r="L889" s="432"/>
      <c r="M889" s="432"/>
      <c r="N889" s="432"/>
      <c r="O889" s="432"/>
      <c r="P889" s="432"/>
      <c r="Q889" s="432"/>
    </row>
    <row r="890" ht="25.15" customHeight="true" x14ac:dyDescent="0.2">
      <c r="C890" s="432"/>
      <c r="D890" s="432"/>
      <c r="E890" s="432"/>
      <c r="F890" s="432"/>
      <c r="G890" s="432"/>
      <c r="H890" s="432"/>
      <c r="I890" s="432"/>
      <c r="J890" s="432"/>
      <c r="K890" s="432"/>
      <c r="L890" s="432"/>
      <c r="M890" s="432"/>
      <c r="N890" s="432"/>
      <c r="O890" s="432"/>
      <c r="P890" s="432"/>
      <c r="Q890" s="432"/>
    </row>
    <row r="891" ht="25.15" customHeight="true" x14ac:dyDescent="0.2">
      <c r="C891" s="432"/>
      <c r="D891" s="432"/>
      <c r="E891" s="432"/>
      <c r="F891" s="432"/>
      <c r="G891" s="432"/>
      <c r="H891" s="432"/>
      <c r="I891" s="432"/>
      <c r="J891" s="432"/>
      <c r="K891" s="432"/>
      <c r="L891" s="432"/>
      <c r="M891" s="432"/>
      <c r="N891" s="432"/>
      <c r="O891" s="432"/>
      <c r="P891" s="432"/>
      <c r="Q891" s="432"/>
    </row>
    <row r="892" ht="25.15" customHeight="true" x14ac:dyDescent="0.2">
      <c r="C892" s="432"/>
      <c r="D892" s="432"/>
      <c r="E892" s="432"/>
      <c r="F892" s="432"/>
      <c r="G892" s="432"/>
      <c r="H892" s="432"/>
      <c r="I892" s="432"/>
      <c r="J892" s="432"/>
      <c r="K892" s="432"/>
      <c r="L892" s="432"/>
      <c r="M892" s="432"/>
      <c r="N892" s="432"/>
      <c r="O892" s="432"/>
      <c r="P892" s="432"/>
      <c r="Q892" s="432"/>
    </row>
    <row r="893" ht="25.15" customHeight="true" x14ac:dyDescent="0.2">
      <c r="C893" s="432"/>
      <c r="D893" s="432"/>
      <c r="E893" s="432"/>
      <c r="F893" s="432"/>
      <c r="G893" s="432"/>
      <c r="H893" s="432"/>
      <c r="I893" s="432"/>
      <c r="J893" s="432"/>
      <c r="K893" s="432"/>
      <c r="L893" s="432"/>
      <c r="M893" s="432"/>
      <c r="N893" s="432"/>
      <c r="O893" s="432"/>
      <c r="P893" s="432"/>
      <c r="Q893" s="432"/>
    </row>
    <row r="894" ht="25.15" customHeight="true" x14ac:dyDescent="0.2">
      <c r="C894" s="432"/>
      <c r="D894" s="432"/>
      <c r="E894" s="432"/>
      <c r="F894" s="432"/>
      <c r="G894" s="432"/>
      <c r="H894" s="432"/>
      <c r="I894" s="432"/>
      <c r="J894" s="432"/>
      <c r="K894" s="432"/>
      <c r="L894" s="432"/>
      <c r="M894" s="432"/>
      <c r="N894" s="432"/>
      <c r="O894" s="432"/>
      <c r="P894" s="432"/>
      <c r="Q894" s="432"/>
    </row>
    <row r="895" ht="25.15" customHeight="true" x14ac:dyDescent="0.2">
      <c r="C895" s="432"/>
      <c r="D895" s="432"/>
      <c r="E895" s="432"/>
      <c r="F895" s="432"/>
      <c r="G895" s="432"/>
      <c r="H895" s="432"/>
      <c r="I895" s="432"/>
      <c r="J895" s="432"/>
      <c r="K895" s="432"/>
      <c r="L895" s="432"/>
      <c r="M895" s="432"/>
      <c r="N895" s="432"/>
      <c r="O895" s="432"/>
      <c r="P895" s="432"/>
      <c r="Q895" s="432"/>
    </row>
    <row r="896" ht="25.15" customHeight="true" x14ac:dyDescent="0.2">
      <c r="C896" s="432"/>
      <c r="D896" s="432"/>
      <c r="E896" s="432"/>
      <c r="F896" s="432"/>
      <c r="G896" s="432"/>
      <c r="H896" s="432"/>
      <c r="I896" s="432"/>
      <c r="J896" s="432"/>
      <c r="K896" s="432"/>
      <c r="L896" s="432"/>
      <c r="M896" s="432"/>
      <c r="N896" s="432"/>
      <c r="O896" s="432"/>
      <c r="P896" s="432"/>
      <c r="Q896" s="432"/>
    </row>
    <row r="897" ht="25.15" customHeight="true" x14ac:dyDescent="0.2">
      <c r="C897" s="432"/>
      <c r="D897" s="432"/>
      <c r="E897" s="432"/>
      <c r="F897" s="432"/>
      <c r="G897" s="432"/>
      <c r="H897" s="432"/>
      <c r="I897" s="432"/>
      <c r="J897" s="432"/>
      <c r="K897" s="432"/>
      <c r="L897" s="432"/>
      <c r="M897" s="432"/>
      <c r="N897" s="432"/>
      <c r="O897" s="432"/>
      <c r="P897" s="432"/>
      <c r="Q897" s="432"/>
    </row>
    <row r="898" ht="25.15" customHeight="true" x14ac:dyDescent="0.2">
      <c r="C898" s="432"/>
      <c r="D898" s="432"/>
      <c r="E898" s="432"/>
      <c r="F898" s="432"/>
      <c r="G898" s="432"/>
      <c r="H898" s="432"/>
      <c r="I898" s="432"/>
      <c r="J898" s="432"/>
      <c r="K898" s="432"/>
      <c r="L898" s="432"/>
      <c r="M898" s="432"/>
      <c r="N898" s="432"/>
      <c r="O898" s="432"/>
      <c r="P898" s="432"/>
      <c r="Q898" s="432"/>
    </row>
    <row r="899" ht="25.15" customHeight="true" x14ac:dyDescent="0.2">
      <c r="C899" s="432"/>
      <c r="D899" s="432"/>
      <c r="E899" s="432"/>
      <c r="F899" s="432"/>
      <c r="G899" s="432"/>
      <c r="H899" s="432"/>
      <c r="I899" s="432"/>
      <c r="J899" s="432"/>
      <c r="K899" s="432"/>
      <c r="L899" s="432"/>
      <c r="M899" s="432"/>
      <c r="N899" s="432"/>
      <c r="O899" s="432"/>
      <c r="P899" s="432"/>
      <c r="Q899" s="432"/>
    </row>
    <row r="900" ht="25.15" customHeight="true" x14ac:dyDescent="0.2">
      <c r="C900" s="432"/>
      <c r="D900" s="432"/>
      <c r="E900" s="432"/>
      <c r="F900" s="432"/>
      <c r="G900" s="432"/>
      <c r="H900" s="432"/>
      <c r="I900" s="432"/>
      <c r="J900" s="432"/>
      <c r="K900" s="432"/>
      <c r="L900" s="432"/>
      <c r="M900" s="432"/>
      <c r="N900" s="432"/>
      <c r="O900" s="432"/>
      <c r="P900" s="432"/>
      <c r="Q900" s="432"/>
    </row>
    <row r="901" ht="25.15" customHeight="true" x14ac:dyDescent="0.2">
      <c r="C901" s="432"/>
      <c r="D901" s="432"/>
      <c r="E901" s="432"/>
      <c r="F901" s="432"/>
      <c r="G901" s="432"/>
      <c r="H901" s="432"/>
      <c r="I901" s="432"/>
      <c r="J901" s="432"/>
      <c r="K901" s="432"/>
      <c r="L901" s="432"/>
      <c r="M901" s="432"/>
      <c r="N901" s="432"/>
      <c r="O901" s="432"/>
      <c r="P901" s="432"/>
      <c r="Q901" s="432"/>
    </row>
    <row r="902" ht="25.15" customHeight="true" x14ac:dyDescent="0.2">
      <c r="C902" s="432"/>
      <c r="D902" s="432"/>
      <c r="E902" s="432"/>
      <c r="F902" s="432"/>
      <c r="G902" s="432"/>
      <c r="H902" s="432"/>
      <c r="I902" s="432"/>
      <c r="J902" s="432"/>
      <c r="K902" s="432"/>
      <c r="L902" s="432"/>
      <c r="M902" s="432"/>
      <c r="N902" s="432"/>
      <c r="O902" s="432"/>
      <c r="P902" s="432"/>
      <c r="Q902" s="432"/>
    </row>
    <row r="903" ht="25.15" customHeight="true" x14ac:dyDescent="0.2">
      <c r="C903" s="432"/>
      <c r="D903" s="432"/>
      <c r="E903" s="432"/>
      <c r="F903" s="432"/>
      <c r="G903" s="432"/>
      <c r="H903" s="432"/>
      <c r="I903" s="432"/>
      <c r="J903" s="432"/>
      <c r="K903" s="432"/>
      <c r="L903" s="432"/>
      <c r="M903" s="432"/>
      <c r="N903" s="432"/>
      <c r="O903" s="432"/>
      <c r="P903" s="432"/>
      <c r="Q903" s="432"/>
    </row>
    <row r="904" ht="25.15" customHeight="true" x14ac:dyDescent="0.2">
      <c r="C904" s="432"/>
      <c r="D904" s="432"/>
      <c r="E904" s="432"/>
      <c r="F904" s="432"/>
      <c r="G904" s="432"/>
      <c r="H904" s="432"/>
      <c r="I904" s="432"/>
      <c r="J904" s="432"/>
      <c r="K904" s="432"/>
      <c r="L904" s="432"/>
      <c r="M904" s="432"/>
      <c r="N904" s="432"/>
      <c r="O904" s="432"/>
      <c r="P904" s="432"/>
      <c r="Q904" s="432"/>
    </row>
    <row r="905" ht="25.15" customHeight="true" x14ac:dyDescent="0.2">
      <c r="C905" s="432"/>
      <c r="D905" s="432"/>
      <c r="E905" s="432"/>
      <c r="F905" s="432"/>
      <c r="G905" s="432"/>
      <c r="H905" s="432"/>
      <c r="I905" s="432"/>
      <c r="J905" s="432"/>
      <c r="K905" s="432"/>
      <c r="L905" s="432"/>
      <c r="M905" s="432"/>
      <c r="N905" s="432"/>
      <c r="O905" s="432"/>
      <c r="P905" s="432"/>
      <c r="Q905" s="432"/>
    </row>
    <row r="906" ht="25.15" customHeight="true" x14ac:dyDescent="0.2">
      <c r="C906" s="432"/>
      <c r="D906" s="432"/>
      <c r="E906" s="432"/>
      <c r="F906" s="432"/>
      <c r="G906" s="432"/>
      <c r="H906" s="432"/>
      <c r="I906" s="432"/>
      <c r="J906" s="432"/>
      <c r="K906" s="432"/>
      <c r="L906" s="432"/>
      <c r="M906" s="432"/>
      <c r="N906" s="432"/>
      <c r="O906" s="432"/>
      <c r="P906" s="432"/>
      <c r="Q906" s="432"/>
    </row>
    <row r="907" ht="25.15" customHeight="true" x14ac:dyDescent="0.2">
      <c r="C907" s="432"/>
      <c r="D907" s="432"/>
      <c r="E907" s="432"/>
      <c r="F907" s="432"/>
      <c r="G907" s="432"/>
      <c r="H907" s="432"/>
      <c r="I907" s="432"/>
      <c r="J907" s="432"/>
      <c r="K907" s="432"/>
      <c r="L907" s="432"/>
      <c r="M907" s="432"/>
      <c r="N907" s="432"/>
      <c r="O907" s="432"/>
      <c r="P907" s="432"/>
      <c r="Q907" s="432"/>
    </row>
    <row r="908" ht="25.15" customHeight="true" x14ac:dyDescent="0.2">
      <c r="C908" s="432"/>
      <c r="D908" s="432"/>
      <c r="E908" s="432"/>
      <c r="F908" s="432"/>
      <c r="G908" s="432"/>
      <c r="H908" s="432"/>
      <c r="I908" s="432"/>
      <c r="J908" s="432"/>
      <c r="K908" s="432"/>
      <c r="L908" s="432"/>
      <c r="M908" s="432"/>
      <c r="N908" s="432"/>
      <c r="O908" s="432"/>
      <c r="P908" s="432"/>
      <c r="Q908" s="432"/>
    </row>
    <row r="909" ht="25.15" customHeight="true" x14ac:dyDescent="0.2">
      <c r="C909" s="432"/>
      <c r="D909" s="432"/>
      <c r="E909" s="432"/>
      <c r="F909" s="432"/>
      <c r="G909" s="432"/>
      <c r="H909" s="432"/>
      <c r="I909" s="432"/>
      <c r="J909" s="432"/>
      <c r="K909" s="432"/>
      <c r="L909" s="432"/>
      <c r="M909" s="432"/>
      <c r="N909" s="432"/>
      <c r="O909" s="432"/>
      <c r="P909" s="432"/>
      <c r="Q909" s="432"/>
    </row>
    <row r="910" ht="25.15" customHeight="true" x14ac:dyDescent="0.2">
      <c r="C910" s="432"/>
      <c r="D910" s="432"/>
      <c r="E910" s="432"/>
      <c r="F910" s="432"/>
      <c r="G910" s="432"/>
      <c r="H910" s="432"/>
      <c r="I910" s="432"/>
      <c r="J910" s="432"/>
      <c r="K910" s="432"/>
      <c r="L910" s="432"/>
      <c r="M910" s="432"/>
      <c r="N910" s="432"/>
      <c r="O910" s="432"/>
      <c r="P910" s="432"/>
      <c r="Q910" s="432"/>
    </row>
    <row r="911" ht="25.15" customHeight="true" x14ac:dyDescent="0.2">
      <c r="C911" s="432"/>
      <c r="D911" s="432"/>
      <c r="E911" s="432"/>
      <c r="F911" s="432"/>
      <c r="G911" s="432"/>
      <c r="H911" s="432"/>
      <c r="I911" s="432"/>
      <c r="J911" s="432"/>
      <c r="K911" s="432"/>
      <c r="L911" s="432"/>
      <c r="M911" s="432"/>
      <c r="N911" s="432"/>
      <c r="O911" s="432"/>
      <c r="P911" s="432"/>
      <c r="Q911" s="432"/>
    </row>
    <row r="912" ht="25.15" customHeight="true" x14ac:dyDescent="0.2">
      <c r="C912" s="432"/>
      <c r="D912" s="432"/>
      <c r="E912" s="432"/>
      <c r="F912" s="432"/>
      <c r="G912" s="432"/>
      <c r="H912" s="432"/>
      <c r="I912" s="432"/>
      <c r="J912" s="432"/>
      <c r="K912" s="432"/>
      <c r="L912" s="432"/>
      <c r="M912" s="432"/>
      <c r="N912" s="432"/>
      <c r="O912" s="432"/>
      <c r="P912" s="432"/>
      <c r="Q912" s="432"/>
    </row>
    <row r="913" ht="25.15" customHeight="true" x14ac:dyDescent="0.2">
      <c r="C913" s="432"/>
      <c r="D913" s="432"/>
      <c r="E913" s="432"/>
      <c r="F913" s="432"/>
      <c r="G913" s="432"/>
      <c r="H913" s="432"/>
      <c r="I913" s="432"/>
      <c r="J913" s="432"/>
      <c r="K913" s="432"/>
      <c r="L913" s="432"/>
      <c r="M913" s="432"/>
      <c r="N913" s="432"/>
      <c r="O913" s="432"/>
      <c r="P913" s="432"/>
      <c r="Q913" s="432"/>
    </row>
    <row r="914" ht="25.15" customHeight="true" x14ac:dyDescent="0.2">
      <c r="C914" s="432"/>
      <c r="D914" s="432"/>
      <c r="E914" s="432"/>
      <c r="F914" s="432"/>
      <c r="G914" s="432"/>
      <c r="H914" s="432"/>
      <c r="I914" s="432"/>
      <c r="J914" s="432"/>
      <c r="K914" s="432"/>
      <c r="L914" s="432"/>
      <c r="M914" s="432"/>
      <c r="N914" s="432"/>
      <c r="O914" s="432"/>
      <c r="P914" s="432"/>
      <c r="Q914" s="432"/>
    </row>
    <row r="915" ht="25.15" customHeight="true" x14ac:dyDescent="0.2">
      <c r="C915" s="432"/>
      <c r="D915" s="432"/>
      <c r="E915" s="432"/>
      <c r="F915" s="432"/>
      <c r="G915" s="432"/>
      <c r="H915" s="432"/>
      <c r="I915" s="432"/>
      <c r="J915" s="432"/>
      <c r="K915" s="432"/>
      <c r="L915" s="432"/>
      <c r="M915" s="432"/>
      <c r="N915" s="432"/>
      <c r="O915" s="432"/>
      <c r="P915" s="432"/>
      <c r="Q915" s="432"/>
    </row>
    <row r="916" ht="25.15" customHeight="true" x14ac:dyDescent="0.2">
      <c r="C916" s="432"/>
      <c r="D916" s="432"/>
      <c r="E916" s="432"/>
      <c r="F916" s="432"/>
      <c r="G916" s="432"/>
      <c r="H916" s="432"/>
      <c r="I916" s="432"/>
      <c r="J916" s="432"/>
      <c r="K916" s="432"/>
      <c r="L916" s="432"/>
      <c r="M916" s="432"/>
      <c r="N916" s="432"/>
      <c r="O916" s="432"/>
      <c r="P916" s="432"/>
      <c r="Q916" s="432"/>
    </row>
    <row r="917" ht="25.15" customHeight="true" x14ac:dyDescent="0.2">
      <c r="C917" s="432"/>
      <c r="D917" s="432"/>
      <c r="E917" s="432"/>
      <c r="F917" s="432"/>
      <c r="G917" s="432"/>
      <c r="H917" s="432"/>
      <c r="I917" s="432"/>
      <c r="J917" s="432"/>
      <c r="K917" s="432"/>
      <c r="L917" s="432"/>
      <c r="M917" s="432"/>
      <c r="N917" s="432"/>
      <c r="O917" s="432"/>
      <c r="P917" s="432"/>
      <c r="Q917" s="432"/>
    </row>
    <row r="918" ht="25.15" customHeight="true" x14ac:dyDescent="0.2">
      <c r="C918" s="432"/>
      <c r="D918" s="432"/>
      <c r="E918" s="432"/>
      <c r="F918" s="432"/>
      <c r="G918" s="432"/>
      <c r="H918" s="432"/>
      <c r="I918" s="432"/>
      <c r="J918" s="432"/>
      <c r="K918" s="432"/>
      <c r="L918" s="432"/>
      <c r="M918" s="432"/>
      <c r="N918" s="432"/>
      <c r="O918" s="432"/>
      <c r="P918" s="432"/>
      <c r="Q918" s="432"/>
    </row>
    <row r="919" ht="25.15" customHeight="true" x14ac:dyDescent="0.2">
      <c r="C919" s="432"/>
      <c r="D919" s="432"/>
      <c r="E919" s="432"/>
      <c r="F919" s="432"/>
      <c r="G919" s="432"/>
      <c r="H919" s="432"/>
      <c r="I919" s="432"/>
      <c r="J919" s="432"/>
      <c r="K919" s="432"/>
      <c r="L919" s="432"/>
      <c r="M919" s="432"/>
      <c r="N919" s="432"/>
      <c r="O919" s="432"/>
      <c r="P919" s="432"/>
      <c r="Q919" s="432"/>
    </row>
    <row r="920" ht="25.15" customHeight="true" x14ac:dyDescent="0.2">
      <c r="C920" s="432"/>
      <c r="D920" s="432"/>
      <c r="E920" s="432"/>
      <c r="F920" s="432"/>
      <c r="G920" s="432"/>
      <c r="H920" s="432"/>
      <c r="I920" s="432"/>
      <c r="J920" s="432"/>
      <c r="K920" s="432"/>
      <c r="L920" s="432"/>
      <c r="M920" s="432"/>
      <c r="N920" s="432"/>
      <c r="O920" s="432"/>
      <c r="P920" s="432"/>
      <c r="Q920" s="432"/>
    </row>
    <row r="921" ht="25.15" customHeight="true" x14ac:dyDescent="0.2">
      <c r="C921" s="432"/>
      <c r="D921" s="432"/>
      <c r="E921" s="432"/>
      <c r="F921" s="432"/>
      <c r="G921" s="432"/>
      <c r="H921" s="432"/>
      <c r="I921" s="432"/>
      <c r="J921" s="432"/>
      <c r="K921" s="432"/>
      <c r="L921" s="432"/>
      <c r="M921" s="432"/>
      <c r="N921" s="432"/>
      <c r="O921" s="432"/>
      <c r="P921" s="432"/>
      <c r="Q921" s="432"/>
    </row>
    <row r="922" ht="25.15" customHeight="true" x14ac:dyDescent="0.2">
      <c r="C922" s="432"/>
      <c r="D922" s="432"/>
      <c r="E922" s="432"/>
      <c r="F922" s="432"/>
      <c r="G922" s="432"/>
      <c r="H922" s="432"/>
      <c r="I922" s="432"/>
      <c r="J922" s="432"/>
      <c r="K922" s="432"/>
      <c r="L922" s="432"/>
      <c r="M922" s="432"/>
      <c r="N922" s="432"/>
      <c r="O922" s="432"/>
      <c r="P922" s="432"/>
      <c r="Q922" s="432"/>
    </row>
    <row r="923" ht="25.15" customHeight="true" x14ac:dyDescent="0.2">
      <c r="C923" s="432"/>
      <c r="D923" s="432"/>
      <c r="E923" s="432"/>
      <c r="F923" s="432"/>
      <c r="G923" s="432"/>
      <c r="H923" s="432"/>
      <c r="I923" s="432"/>
      <c r="J923" s="432"/>
      <c r="K923" s="432"/>
      <c r="L923" s="432"/>
      <c r="M923" s="432"/>
      <c r="N923" s="432"/>
      <c r="O923" s="432"/>
      <c r="P923" s="432"/>
      <c r="Q923" s="432"/>
    </row>
    <row r="924" ht="25.15" customHeight="true" x14ac:dyDescent="0.2">
      <c r="C924" s="432"/>
      <c r="D924" s="432"/>
      <c r="E924" s="432"/>
      <c r="F924" s="432"/>
      <c r="G924" s="432"/>
      <c r="H924" s="432"/>
      <c r="I924" s="432"/>
      <c r="J924" s="432"/>
      <c r="K924" s="432"/>
      <c r="L924" s="432"/>
      <c r="M924" s="432"/>
      <c r="N924" s="432"/>
      <c r="O924" s="432"/>
      <c r="P924" s="432"/>
      <c r="Q924" s="432"/>
    </row>
    <row r="925" ht="25.15" customHeight="true" x14ac:dyDescent="0.2">
      <c r="C925" s="432"/>
      <c r="D925" s="432"/>
      <c r="E925" s="432"/>
      <c r="F925" s="432"/>
      <c r="G925" s="432"/>
      <c r="H925" s="432"/>
      <c r="I925" s="432"/>
      <c r="J925" s="432"/>
      <c r="K925" s="432"/>
      <c r="L925" s="432"/>
      <c r="M925" s="432"/>
      <c r="N925" s="432"/>
      <c r="O925" s="432"/>
      <c r="P925" s="432"/>
      <c r="Q925" s="432"/>
    </row>
    <row r="926" ht="25.15" customHeight="true" x14ac:dyDescent="0.2">
      <c r="C926" s="432"/>
      <c r="D926" s="432"/>
      <c r="E926" s="432"/>
      <c r="F926" s="432"/>
      <c r="G926" s="432"/>
      <c r="H926" s="432"/>
      <c r="I926" s="432"/>
      <c r="J926" s="432"/>
      <c r="K926" s="432"/>
      <c r="L926" s="432"/>
      <c r="M926" s="432"/>
      <c r="N926" s="432"/>
      <c r="O926" s="432"/>
      <c r="P926" s="432"/>
      <c r="Q926" s="432"/>
    </row>
    <row r="927" ht="25.15" customHeight="true" x14ac:dyDescent="0.2">
      <c r="C927" s="432"/>
      <c r="D927" s="432"/>
      <c r="E927" s="432"/>
      <c r="F927" s="432"/>
      <c r="G927" s="432"/>
      <c r="H927" s="432"/>
      <c r="I927" s="432"/>
      <c r="J927" s="432"/>
      <c r="K927" s="432"/>
      <c r="L927" s="432"/>
      <c r="M927" s="432"/>
      <c r="N927" s="432"/>
      <c r="O927" s="432"/>
      <c r="P927" s="432"/>
      <c r="Q927" s="432"/>
    </row>
    <row r="928" ht="25.15" customHeight="true" x14ac:dyDescent="0.2">
      <c r="C928" s="432"/>
      <c r="D928" s="432"/>
      <c r="E928" s="432"/>
      <c r="F928" s="432"/>
      <c r="G928" s="432"/>
      <c r="H928" s="432"/>
      <c r="I928" s="432"/>
      <c r="J928" s="432"/>
      <c r="K928" s="432"/>
      <c r="L928" s="432"/>
      <c r="M928" s="432"/>
      <c r="N928" s="432"/>
      <c r="O928" s="432"/>
      <c r="P928" s="432"/>
      <c r="Q928" s="432"/>
    </row>
    <row r="929" ht="25.15" customHeight="true" x14ac:dyDescent="0.2">
      <c r="C929" s="432"/>
      <c r="D929" s="432"/>
      <c r="E929" s="432"/>
      <c r="F929" s="432"/>
      <c r="G929" s="432"/>
      <c r="H929" s="432"/>
      <c r="I929" s="432"/>
      <c r="J929" s="432"/>
      <c r="K929" s="432"/>
      <c r="L929" s="432"/>
      <c r="M929" s="432"/>
      <c r="N929" s="432"/>
      <c r="O929" s="432"/>
      <c r="P929" s="432"/>
      <c r="Q929" s="432"/>
    </row>
    <row r="930" ht="25.15" customHeight="true" x14ac:dyDescent="0.2">
      <c r="C930" s="432"/>
      <c r="D930" s="432"/>
      <c r="E930" s="432"/>
      <c r="F930" s="432"/>
      <c r="G930" s="432"/>
      <c r="H930" s="432"/>
      <c r="I930" s="432"/>
      <c r="J930" s="432"/>
      <c r="K930" s="432"/>
      <c r="L930" s="432"/>
      <c r="M930" s="432"/>
      <c r="N930" s="432"/>
      <c r="O930" s="432"/>
      <c r="P930" s="432"/>
      <c r="Q930" s="432"/>
    </row>
    <row r="931" ht="25.15" customHeight="true" x14ac:dyDescent="0.2">
      <c r="C931" s="432"/>
      <c r="D931" s="432"/>
      <c r="E931" s="432"/>
      <c r="F931" s="432"/>
      <c r="G931" s="432"/>
      <c r="H931" s="432"/>
      <c r="I931" s="432"/>
      <c r="J931" s="432"/>
      <c r="K931" s="432"/>
      <c r="L931" s="432"/>
      <c r="M931" s="432"/>
      <c r="N931" s="432"/>
      <c r="O931" s="432"/>
      <c r="P931" s="432"/>
      <c r="Q931" s="432"/>
    </row>
    <row r="932" ht="25.15" customHeight="true" x14ac:dyDescent="0.2">
      <c r="C932" s="432"/>
      <c r="D932" s="432"/>
      <c r="E932" s="432"/>
      <c r="F932" s="432"/>
      <c r="G932" s="432"/>
      <c r="H932" s="432"/>
      <c r="I932" s="432"/>
      <c r="J932" s="432"/>
      <c r="K932" s="432"/>
      <c r="L932" s="432"/>
      <c r="M932" s="432"/>
      <c r="N932" s="432"/>
      <c r="O932" s="432"/>
      <c r="P932" s="432"/>
      <c r="Q932" s="432"/>
    </row>
    <row r="933" ht="25.15" customHeight="true" x14ac:dyDescent="0.2">
      <c r="C933" s="432"/>
      <c r="D933" s="432"/>
      <c r="E933" s="432"/>
      <c r="F933" s="432"/>
      <c r="G933" s="432"/>
      <c r="H933" s="432"/>
      <c r="I933" s="432"/>
      <c r="J933" s="432"/>
      <c r="K933" s="432"/>
      <c r="L933" s="432"/>
      <c r="M933" s="432"/>
      <c r="N933" s="432"/>
      <c r="O933" s="432"/>
      <c r="P933" s="432"/>
      <c r="Q933" s="432"/>
    </row>
    <row r="934" ht="25.15" customHeight="true" x14ac:dyDescent="0.2">
      <c r="C934" s="432"/>
      <c r="D934" s="432"/>
      <c r="E934" s="432"/>
      <c r="F934" s="432"/>
      <c r="G934" s="432"/>
      <c r="H934" s="432"/>
      <c r="I934" s="432"/>
      <c r="J934" s="432"/>
      <c r="K934" s="432"/>
      <c r="L934" s="432"/>
      <c r="M934" s="432"/>
      <c r="N934" s="432"/>
      <c r="O934" s="432"/>
      <c r="P934" s="432"/>
      <c r="Q934" s="432"/>
    </row>
    <row r="935" ht="25.15" customHeight="true" x14ac:dyDescent="0.2">
      <c r="C935" s="432"/>
      <c r="D935" s="432"/>
      <c r="E935" s="432"/>
      <c r="F935" s="432"/>
      <c r="G935" s="432"/>
      <c r="H935" s="432"/>
      <c r="I935" s="432"/>
      <c r="J935" s="432"/>
      <c r="K935" s="432"/>
      <c r="L935" s="432"/>
      <c r="M935" s="432"/>
      <c r="N935" s="432"/>
      <c r="O935" s="432"/>
      <c r="P935" s="432"/>
      <c r="Q935" s="432"/>
    </row>
    <row r="936" ht="25.15" customHeight="true" x14ac:dyDescent="0.2">
      <c r="C936" s="432"/>
      <c r="D936" s="432"/>
      <c r="E936" s="432"/>
      <c r="F936" s="432"/>
      <c r="G936" s="432"/>
      <c r="H936" s="432"/>
      <c r="I936" s="432"/>
      <c r="J936" s="432"/>
      <c r="K936" s="432"/>
      <c r="L936" s="432"/>
      <c r="M936" s="432"/>
      <c r="N936" s="432"/>
      <c r="O936" s="432"/>
      <c r="P936" s="432"/>
      <c r="Q936" s="432"/>
    </row>
    <row r="937" ht="25.15" customHeight="true" x14ac:dyDescent="0.2">
      <c r="C937" s="432"/>
      <c r="D937" s="432"/>
      <c r="E937" s="432"/>
      <c r="F937" s="432"/>
      <c r="G937" s="432"/>
      <c r="H937" s="432"/>
      <c r="I937" s="432"/>
      <c r="J937" s="432"/>
      <c r="K937" s="432"/>
      <c r="L937" s="432"/>
      <c r="M937" s="432"/>
      <c r="N937" s="432"/>
      <c r="O937" s="432"/>
      <c r="P937" s="432"/>
      <c r="Q937" s="432"/>
    </row>
    <row r="938" ht="25.15" customHeight="true" x14ac:dyDescent="0.2">
      <c r="C938" s="432"/>
      <c r="D938" s="432"/>
      <c r="E938" s="432"/>
      <c r="F938" s="432"/>
      <c r="G938" s="432"/>
      <c r="H938" s="432"/>
      <c r="I938" s="432"/>
      <c r="J938" s="432"/>
      <c r="K938" s="432"/>
      <c r="L938" s="432"/>
      <c r="M938" s="432"/>
      <c r="N938" s="432"/>
      <c r="O938" s="432"/>
      <c r="P938" s="432"/>
      <c r="Q938" s="432"/>
    </row>
    <row r="939" ht="25.15" customHeight="true" x14ac:dyDescent="0.2">
      <c r="C939" s="432"/>
      <c r="D939" s="432"/>
      <c r="E939" s="432"/>
      <c r="F939" s="432"/>
      <c r="G939" s="432"/>
      <c r="H939" s="432"/>
      <c r="I939" s="432"/>
      <c r="J939" s="432"/>
      <c r="K939" s="432"/>
      <c r="L939" s="432"/>
      <c r="M939" s="432"/>
      <c r="N939" s="432"/>
      <c r="O939" s="432"/>
      <c r="P939" s="432"/>
      <c r="Q939" s="432"/>
    </row>
    <row r="940" ht="25.15" customHeight="true" x14ac:dyDescent="0.2">
      <c r="C940" s="432"/>
      <c r="D940" s="432"/>
      <c r="E940" s="432"/>
      <c r="F940" s="432"/>
      <c r="G940" s="432"/>
      <c r="H940" s="432"/>
      <c r="I940" s="432"/>
      <c r="J940" s="432"/>
      <c r="K940" s="432"/>
      <c r="L940" s="432"/>
      <c r="M940" s="432"/>
      <c r="N940" s="432"/>
      <c r="O940" s="432"/>
      <c r="P940" s="432"/>
      <c r="Q940" s="432"/>
    </row>
    <row r="941" ht="25.15" customHeight="true" x14ac:dyDescent="0.2">
      <c r="C941" s="432"/>
      <c r="D941" s="432"/>
      <c r="E941" s="432"/>
      <c r="F941" s="432"/>
      <c r="G941" s="432"/>
      <c r="H941" s="432"/>
      <c r="I941" s="432"/>
      <c r="J941" s="432"/>
      <c r="K941" s="432"/>
      <c r="L941" s="432"/>
      <c r="M941" s="432"/>
      <c r="N941" s="432"/>
      <c r="O941" s="432"/>
      <c r="P941" s="432"/>
      <c r="Q941" s="432"/>
    </row>
    <row r="942" ht="25.15" customHeight="true" x14ac:dyDescent="0.2">
      <c r="C942" s="432"/>
      <c r="D942" s="432"/>
      <c r="E942" s="432"/>
      <c r="F942" s="432"/>
      <c r="G942" s="432"/>
      <c r="H942" s="432"/>
      <c r="I942" s="432"/>
      <c r="J942" s="432"/>
      <c r="K942" s="432"/>
      <c r="L942" s="432"/>
      <c r="M942" s="432"/>
      <c r="N942" s="432"/>
      <c r="O942" s="432"/>
      <c r="P942" s="432"/>
      <c r="Q942" s="432"/>
    </row>
    <row r="943" ht="25.15" customHeight="true" x14ac:dyDescent="0.2">
      <c r="C943" s="432"/>
      <c r="D943" s="432"/>
      <c r="E943" s="432"/>
      <c r="F943" s="432"/>
      <c r="G943" s="432"/>
      <c r="H943" s="432"/>
      <c r="I943" s="432"/>
      <c r="J943" s="432"/>
      <c r="K943" s="432"/>
      <c r="L943" s="432"/>
      <c r="M943" s="432"/>
      <c r="N943" s="432"/>
      <c r="O943" s="432"/>
      <c r="P943" s="432"/>
      <c r="Q943" s="432"/>
    </row>
    <row r="944" ht="25.15" customHeight="true" x14ac:dyDescent="0.2">
      <c r="C944" s="432"/>
      <c r="D944" s="432"/>
      <c r="E944" s="432"/>
      <c r="F944" s="432"/>
      <c r="G944" s="432"/>
      <c r="H944" s="432"/>
      <c r="I944" s="432"/>
      <c r="J944" s="432"/>
      <c r="K944" s="432"/>
      <c r="L944" s="432"/>
      <c r="M944" s="432"/>
      <c r="N944" s="432"/>
      <c r="O944" s="432"/>
      <c r="P944" s="432"/>
      <c r="Q944" s="432"/>
    </row>
    <row r="945" ht="25.15" customHeight="true" x14ac:dyDescent="0.2">
      <c r="C945" s="432"/>
      <c r="D945" s="432"/>
      <c r="E945" s="432"/>
      <c r="F945" s="432"/>
      <c r="G945" s="432"/>
      <c r="H945" s="432"/>
      <c r="I945" s="432"/>
      <c r="J945" s="432"/>
      <c r="K945" s="432"/>
      <c r="L945" s="432"/>
      <c r="M945" s="432"/>
      <c r="N945" s="432"/>
      <c r="O945" s="432"/>
      <c r="P945" s="432"/>
      <c r="Q945" s="432"/>
    </row>
    <row r="946" ht="25.15" customHeight="true" x14ac:dyDescent="0.2">
      <c r="C946" s="432"/>
      <c r="D946" s="432"/>
      <c r="E946" s="432"/>
      <c r="F946" s="432"/>
      <c r="G946" s="432"/>
      <c r="H946" s="432"/>
      <c r="I946" s="432"/>
      <c r="J946" s="432"/>
      <c r="K946" s="432"/>
      <c r="L946" s="432"/>
      <c r="M946" s="432"/>
      <c r="N946" s="432"/>
      <c r="O946" s="432"/>
      <c r="P946" s="432"/>
      <c r="Q946" s="432"/>
    </row>
    <row r="947" ht="25.15" customHeight="true" x14ac:dyDescent="0.2">
      <c r="C947" s="432"/>
      <c r="D947" s="432"/>
      <c r="E947" s="432"/>
      <c r="F947" s="432"/>
      <c r="G947" s="432"/>
      <c r="H947" s="432"/>
      <c r="I947" s="432"/>
      <c r="J947" s="432"/>
      <c r="K947" s="432"/>
      <c r="L947" s="432"/>
      <c r="M947" s="432"/>
      <c r="N947" s="432"/>
      <c r="O947" s="432"/>
      <c r="P947" s="432"/>
      <c r="Q947" s="432"/>
    </row>
    <row r="948" ht="25.15" customHeight="true" x14ac:dyDescent="0.2">
      <c r="C948" s="432"/>
      <c r="D948" s="432"/>
      <c r="E948" s="432"/>
      <c r="F948" s="432"/>
      <c r="G948" s="432"/>
      <c r="H948" s="432"/>
      <c r="I948" s="432"/>
      <c r="J948" s="432"/>
      <c r="K948" s="432"/>
      <c r="L948" s="432"/>
      <c r="M948" s="432"/>
      <c r="N948" s="432"/>
      <c r="O948" s="432"/>
      <c r="P948" s="432"/>
      <c r="Q948" s="432"/>
    </row>
    <row r="949" ht="25.15" customHeight="true" x14ac:dyDescent="0.2">
      <c r="C949" s="432"/>
      <c r="D949" s="432"/>
      <c r="E949" s="432"/>
      <c r="F949" s="432"/>
      <c r="G949" s="432"/>
      <c r="H949" s="432"/>
      <c r="I949" s="432"/>
      <c r="J949" s="432"/>
      <c r="K949" s="432"/>
      <c r="L949" s="432"/>
      <c r="M949" s="432"/>
      <c r="N949" s="432"/>
      <c r="O949" s="432"/>
      <c r="P949" s="432"/>
      <c r="Q949" s="432"/>
    </row>
    <row r="950" ht="25.15" customHeight="true" x14ac:dyDescent="0.2">
      <c r="C950" s="432"/>
      <c r="D950" s="432"/>
      <c r="E950" s="432"/>
      <c r="F950" s="432"/>
      <c r="G950" s="432"/>
      <c r="H950" s="432"/>
      <c r="I950" s="432"/>
      <c r="J950" s="432"/>
      <c r="K950" s="432"/>
      <c r="L950" s="432"/>
      <c r="M950" s="432"/>
      <c r="N950" s="432"/>
      <c r="O950" s="432"/>
      <c r="P950" s="432"/>
      <c r="Q950" s="432"/>
    </row>
    <row r="951" ht="25.15" customHeight="true" x14ac:dyDescent="0.2">
      <c r="C951" s="432"/>
      <c r="D951" s="432"/>
      <c r="E951" s="432"/>
      <c r="F951" s="432"/>
      <c r="G951" s="432"/>
      <c r="H951" s="432"/>
      <c r="I951" s="432"/>
      <c r="J951" s="432"/>
      <c r="K951" s="432"/>
      <c r="L951" s="432"/>
      <c r="M951" s="432"/>
      <c r="N951" s="432"/>
      <c r="O951" s="432"/>
      <c r="P951" s="432"/>
      <c r="Q951" s="432"/>
    </row>
    <row r="952" ht="25.15" customHeight="true" x14ac:dyDescent="0.2">
      <c r="C952" s="432"/>
      <c r="D952" s="432"/>
      <c r="E952" s="432"/>
      <c r="F952" s="432"/>
      <c r="G952" s="432"/>
      <c r="H952" s="432"/>
      <c r="I952" s="432"/>
      <c r="J952" s="432"/>
      <c r="K952" s="432"/>
      <c r="L952" s="432"/>
      <c r="M952" s="432"/>
      <c r="N952" s="432"/>
      <c r="O952" s="432"/>
      <c r="P952" s="432"/>
      <c r="Q952" s="432"/>
    </row>
    <row r="953" ht="25.15" customHeight="true" x14ac:dyDescent="0.2">
      <c r="C953" s="432"/>
      <c r="D953" s="432"/>
      <c r="E953" s="432"/>
      <c r="F953" s="432"/>
      <c r="G953" s="432"/>
      <c r="H953" s="432"/>
      <c r="I953" s="432"/>
      <c r="J953" s="432"/>
      <c r="K953" s="432"/>
      <c r="L953" s="432"/>
      <c r="M953" s="432"/>
      <c r="N953" s="432"/>
      <c r="O953" s="432"/>
      <c r="P953" s="432"/>
      <c r="Q953" s="432"/>
    </row>
    <row r="954" ht="25.15" customHeight="true" x14ac:dyDescent="0.2">
      <c r="C954" s="432"/>
      <c r="D954" s="432"/>
      <c r="E954" s="432"/>
      <c r="F954" s="432"/>
      <c r="G954" s="432"/>
      <c r="H954" s="432"/>
      <c r="I954" s="432"/>
      <c r="J954" s="432"/>
      <c r="K954" s="432"/>
      <c r="L954" s="432"/>
      <c r="M954" s="432"/>
      <c r="N954" s="432"/>
      <c r="O954" s="432"/>
      <c r="P954" s="432"/>
      <c r="Q954" s="432"/>
    </row>
    <row r="955" ht="25.15" customHeight="true" x14ac:dyDescent="0.2">
      <c r="C955" s="432"/>
      <c r="D955" s="432"/>
      <c r="E955" s="432"/>
      <c r="F955" s="432"/>
      <c r="G955" s="432"/>
      <c r="H955" s="432"/>
      <c r="I955" s="432"/>
      <c r="J955" s="432"/>
      <c r="K955" s="432"/>
      <c r="L955" s="432"/>
      <c r="M955" s="432"/>
      <c r="N955" s="432"/>
      <c r="O955" s="432"/>
      <c r="P955" s="432"/>
      <c r="Q955" s="432"/>
    </row>
    <row r="956" ht="25.15" customHeight="true" x14ac:dyDescent="0.2">
      <c r="C956" s="432"/>
      <c r="D956" s="432"/>
      <c r="E956" s="432"/>
      <c r="F956" s="432"/>
      <c r="G956" s="432"/>
      <c r="H956" s="432"/>
      <c r="I956" s="432"/>
      <c r="J956" s="432"/>
      <c r="K956" s="432"/>
      <c r="L956" s="432"/>
      <c r="M956" s="432"/>
      <c r="N956" s="432"/>
      <c r="O956" s="432"/>
      <c r="P956" s="432"/>
      <c r="Q956" s="432"/>
    </row>
    <row r="957" ht="25.15" customHeight="true" x14ac:dyDescent="0.2">
      <c r="C957" s="432"/>
      <c r="D957" s="432"/>
      <c r="E957" s="432"/>
      <c r="F957" s="432"/>
      <c r="G957" s="432"/>
      <c r="H957" s="432"/>
      <c r="I957" s="432"/>
      <c r="J957" s="432"/>
      <c r="K957" s="432"/>
      <c r="L957" s="432"/>
      <c r="M957" s="432"/>
      <c r="N957" s="432"/>
      <c r="O957" s="432"/>
      <c r="P957" s="432"/>
      <c r="Q957" s="432"/>
    </row>
    <row r="958" ht="25.15" customHeight="true" x14ac:dyDescent="0.2">
      <c r="C958" s="432"/>
      <c r="D958" s="432"/>
      <c r="E958" s="432"/>
      <c r="F958" s="432"/>
      <c r="G958" s="432"/>
      <c r="H958" s="432"/>
      <c r="I958" s="432"/>
      <c r="J958" s="432"/>
      <c r="K958" s="432"/>
      <c r="L958" s="432"/>
      <c r="M958" s="432"/>
      <c r="N958" s="432"/>
      <c r="O958" s="432"/>
      <c r="P958" s="432"/>
      <c r="Q958" s="432"/>
    </row>
    <row r="959" ht="25.15" customHeight="true" x14ac:dyDescent="0.2">
      <c r="C959" s="432"/>
      <c r="D959" s="432"/>
      <c r="E959" s="432"/>
      <c r="F959" s="432"/>
      <c r="G959" s="432"/>
      <c r="H959" s="432"/>
      <c r="I959" s="432"/>
      <c r="J959" s="432"/>
      <c r="K959" s="432"/>
      <c r="L959" s="432"/>
      <c r="M959" s="432"/>
      <c r="N959" s="432"/>
      <c r="O959" s="432"/>
      <c r="P959" s="432"/>
      <c r="Q959" s="432"/>
    </row>
    <row r="960" ht="25.15" customHeight="true" x14ac:dyDescent="0.2">
      <c r="C960" s="432"/>
      <c r="D960" s="432"/>
      <c r="E960" s="432"/>
      <c r="F960" s="432"/>
      <c r="G960" s="432"/>
      <c r="H960" s="432"/>
      <c r="I960" s="432"/>
      <c r="J960" s="432"/>
      <c r="K960" s="432"/>
      <c r="L960" s="432"/>
      <c r="M960" s="432"/>
      <c r="N960" s="432"/>
      <c r="O960" s="432"/>
      <c r="P960" s="432"/>
      <c r="Q960" s="432"/>
    </row>
    <row r="961" ht="25.15" customHeight="true" x14ac:dyDescent="0.2">
      <c r="C961" s="432"/>
      <c r="D961" s="432"/>
      <c r="E961" s="432"/>
      <c r="F961" s="432"/>
      <c r="G961" s="432"/>
      <c r="H961" s="432"/>
      <c r="I961" s="432"/>
      <c r="J961" s="432"/>
      <c r="K961" s="432"/>
      <c r="L961" s="432"/>
      <c r="M961" s="432"/>
      <c r="N961" s="432"/>
      <c r="O961" s="432"/>
      <c r="P961" s="432"/>
      <c r="Q961" s="432"/>
    </row>
    <row r="962" ht="25.15" customHeight="true" x14ac:dyDescent="0.2">
      <c r="C962" s="432"/>
      <c r="D962" s="432"/>
      <c r="E962" s="432"/>
      <c r="F962" s="432"/>
      <c r="G962" s="432"/>
      <c r="H962" s="432"/>
      <c r="I962" s="432"/>
      <c r="J962" s="432"/>
      <c r="K962" s="432"/>
      <c r="L962" s="432"/>
      <c r="M962" s="432"/>
      <c r="N962" s="432"/>
      <c r="O962" s="432"/>
      <c r="P962" s="432"/>
      <c r="Q962" s="432"/>
    </row>
    <row r="963" ht="25.15" customHeight="true" x14ac:dyDescent="0.2">
      <c r="C963" s="432"/>
      <c r="D963" s="432"/>
      <c r="E963" s="432"/>
      <c r="F963" s="432"/>
      <c r="G963" s="432"/>
      <c r="H963" s="432"/>
      <c r="I963" s="432"/>
      <c r="J963" s="432"/>
      <c r="K963" s="432"/>
      <c r="L963" s="432"/>
      <c r="M963" s="432"/>
      <c r="N963" s="432"/>
      <c r="O963" s="432"/>
      <c r="P963" s="432"/>
      <c r="Q963" s="432"/>
    </row>
    <row r="964" ht="25.15" customHeight="true" x14ac:dyDescent="0.2">
      <c r="C964" s="432"/>
      <c r="D964" s="432"/>
      <c r="E964" s="432"/>
      <c r="F964" s="432"/>
      <c r="G964" s="432"/>
      <c r="H964" s="432"/>
      <c r="I964" s="432"/>
      <c r="J964" s="432"/>
      <c r="K964" s="432"/>
      <c r="L964" s="432"/>
      <c r="M964" s="432"/>
      <c r="N964" s="432"/>
      <c r="O964" s="432"/>
      <c r="P964" s="432"/>
      <c r="Q964" s="432"/>
    </row>
    <row r="965" ht="25.15" customHeight="true" x14ac:dyDescent="0.2">
      <c r="C965" s="432"/>
      <c r="D965" s="432"/>
      <c r="E965" s="432"/>
      <c r="F965" s="432"/>
      <c r="G965" s="432"/>
      <c r="H965" s="432"/>
      <c r="I965" s="432"/>
      <c r="J965" s="432"/>
      <c r="K965" s="432"/>
      <c r="L965" s="432"/>
      <c r="M965" s="432"/>
      <c r="N965" s="432"/>
      <c r="O965" s="432"/>
      <c r="P965" s="432"/>
      <c r="Q965" s="432"/>
    </row>
    <row r="966" ht="25.15" customHeight="true" x14ac:dyDescent="0.2">
      <c r="C966" s="432"/>
      <c r="D966" s="432"/>
      <c r="E966" s="432"/>
      <c r="F966" s="432"/>
      <c r="G966" s="432"/>
      <c r="H966" s="432"/>
      <c r="I966" s="432"/>
      <c r="J966" s="432"/>
      <c r="K966" s="432"/>
      <c r="L966" s="432"/>
      <c r="M966" s="432"/>
      <c r="N966" s="432"/>
      <c r="O966" s="432"/>
      <c r="P966" s="432"/>
      <c r="Q966" s="432"/>
    </row>
    <row r="967" ht="25.15" customHeight="true" x14ac:dyDescent="0.2">
      <c r="C967" s="432"/>
      <c r="D967" s="432"/>
      <c r="E967" s="432"/>
      <c r="F967" s="432"/>
      <c r="G967" s="432"/>
      <c r="H967" s="432"/>
      <c r="I967" s="432"/>
      <c r="J967" s="432"/>
      <c r="K967" s="432"/>
      <c r="L967" s="432"/>
      <c r="M967" s="432"/>
      <c r="N967" s="432"/>
      <c r="O967" s="432"/>
      <c r="P967" s="432"/>
      <c r="Q967" s="432"/>
    </row>
    <row r="968" ht="25.15" customHeight="true" x14ac:dyDescent="0.2">
      <c r="C968" s="432"/>
      <c r="D968" s="432"/>
      <c r="E968" s="432"/>
      <c r="F968" s="432"/>
      <c r="G968" s="432"/>
      <c r="H968" s="432"/>
      <c r="I968" s="432"/>
      <c r="J968" s="432"/>
      <c r="K968" s="432"/>
      <c r="L968" s="432"/>
      <c r="M968" s="432"/>
      <c r="N968" s="432"/>
      <c r="O968" s="432"/>
      <c r="P968" s="432"/>
      <c r="Q968" s="432"/>
    </row>
    <row r="969" ht="25.15" customHeight="true" x14ac:dyDescent="0.2">
      <c r="C969" s="432"/>
      <c r="D969" s="432"/>
      <c r="E969" s="432"/>
      <c r="F969" s="432"/>
      <c r="G969" s="432"/>
      <c r="H969" s="432"/>
      <c r="I969" s="432"/>
      <c r="J969" s="432"/>
      <c r="K969" s="432"/>
      <c r="L969" s="432"/>
      <c r="M969" s="432"/>
      <c r="N969" s="432"/>
      <c r="O969" s="432"/>
      <c r="P969" s="432"/>
      <c r="Q969" s="432"/>
    </row>
    <row r="970" ht="25.15" customHeight="true" x14ac:dyDescent="0.2">
      <c r="C970" s="432"/>
      <c r="D970" s="432"/>
      <c r="E970" s="432"/>
      <c r="F970" s="432"/>
      <c r="G970" s="432"/>
      <c r="H970" s="432"/>
      <c r="I970" s="432"/>
      <c r="J970" s="432"/>
      <c r="K970" s="432"/>
      <c r="L970" s="432"/>
      <c r="M970" s="432"/>
      <c r="N970" s="432"/>
      <c r="O970" s="432"/>
      <c r="P970" s="432"/>
      <c r="Q970" s="432"/>
    </row>
    <row r="971" ht="25.15" customHeight="true" x14ac:dyDescent="0.2">
      <c r="C971" s="432"/>
      <c r="D971" s="432"/>
      <c r="E971" s="432"/>
      <c r="F971" s="432"/>
      <c r="G971" s="432"/>
      <c r="H971" s="432"/>
      <c r="I971" s="432"/>
      <c r="J971" s="432"/>
      <c r="K971" s="432"/>
      <c r="L971" s="432"/>
      <c r="M971" s="432"/>
      <c r="N971" s="432"/>
      <c r="O971" s="432"/>
      <c r="P971" s="432"/>
      <c r="Q971" s="432"/>
    </row>
    <row r="972" ht="25.15" customHeight="true" x14ac:dyDescent="0.2">
      <c r="C972" s="432"/>
      <c r="D972" s="432"/>
      <c r="E972" s="432"/>
      <c r="F972" s="432"/>
      <c r="G972" s="432"/>
      <c r="H972" s="432"/>
      <c r="I972" s="432"/>
      <c r="J972" s="432"/>
      <c r="K972" s="432"/>
      <c r="L972" s="432"/>
      <c r="M972" s="432"/>
      <c r="N972" s="432"/>
      <c r="O972" s="432"/>
      <c r="P972" s="432"/>
      <c r="Q972" s="432"/>
    </row>
    <row r="973" ht="25.15" customHeight="true" x14ac:dyDescent="0.2">
      <c r="C973" s="432"/>
      <c r="D973" s="432"/>
      <c r="E973" s="432"/>
      <c r="F973" s="432"/>
      <c r="G973" s="432"/>
      <c r="H973" s="432"/>
      <c r="I973" s="432"/>
      <c r="J973" s="432"/>
      <c r="K973" s="432"/>
      <c r="L973" s="432"/>
      <c r="M973" s="432"/>
      <c r="N973" s="432"/>
      <c r="O973" s="432"/>
      <c r="P973" s="432"/>
      <c r="Q973" s="432"/>
    </row>
    <row r="974" ht="25.15" customHeight="true" x14ac:dyDescent="0.2">
      <c r="C974" s="432"/>
      <c r="D974" s="432"/>
      <c r="E974" s="432"/>
      <c r="F974" s="432"/>
      <c r="G974" s="432"/>
      <c r="H974" s="432"/>
      <c r="I974" s="432"/>
      <c r="J974" s="432"/>
      <c r="K974" s="432"/>
      <c r="L974" s="432"/>
      <c r="M974" s="432"/>
      <c r="N974" s="432"/>
      <c r="O974" s="432"/>
      <c r="P974" s="432"/>
      <c r="Q974" s="432"/>
    </row>
    <row r="975" ht="25.15" customHeight="true" x14ac:dyDescent="0.2">
      <c r="C975" s="432"/>
      <c r="D975" s="432"/>
      <c r="E975" s="432"/>
      <c r="F975" s="432"/>
      <c r="G975" s="432"/>
      <c r="H975" s="432"/>
      <c r="I975" s="432"/>
      <c r="J975" s="432"/>
      <c r="K975" s="432"/>
      <c r="L975" s="432"/>
      <c r="M975" s="432"/>
      <c r="N975" s="432"/>
      <c r="O975" s="432"/>
      <c r="P975" s="432"/>
      <c r="Q975" s="432"/>
    </row>
    <row r="976" ht="25.15" customHeight="true" x14ac:dyDescent="0.2">
      <c r="C976" s="432"/>
      <c r="D976" s="432"/>
      <c r="E976" s="432"/>
      <c r="F976" s="432"/>
      <c r="G976" s="432"/>
      <c r="H976" s="432"/>
      <c r="I976" s="432"/>
      <c r="J976" s="432"/>
      <c r="K976" s="432"/>
      <c r="L976" s="432"/>
      <c r="M976" s="432"/>
      <c r="N976" s="432"/>
      <c r="O976" s="432"/>
      <c r="P976" s="432"/>
      <c r="Q976" s="432"/>
    </row>
    <row r="977" ht="25.15" customHeight="true" x14ac:dyDescent="0.2">
      <c r="C977" s="432"/>
      <c r="D977" s="432"/>
      <c r="E977" s="432"/>
      <c r="F977" s="432"/>
      <c r="G977" s="432"/>
      <c r="H977" s="432"/>
      <c r="I977" s="432"/>
      <c r="J977" s="432"/>
      <c r="K977" s="432"/>
      <c r="L977" s="432"/>
      <c r="M977" s="432"/>
      <c r="N977" s="432"/>
      <c r="O977" s="432"/>
      <c r="P977" s="432"/>
      <c r="Q977" s="432"/>
    </row>
    <row r="978" ht="25.15" customHeight="true" x14ac:dyDescent="0.2">
      <c r="C978" s="432"/>
      <c r="D978" s="432"/>
      <c r="E978" s="432"/>
      <c r="F978" s="432"/>
      <c r="G978" s="432"/>
      <c r="H978" s="432"/>
      <c r="I978" s="432"/>
      <c r="J978" s="432"/>
      <c r="K978" s="432"/>
      <c r="L978" s="432"/>
      <c r="M978" s="432"/>
      <c r="N978" s="432"/>
      <c r="O978" s="432"/>
      <c r="P978" s="432"/>
      <c r="Q978" s="432"/>
    </row>
    <row r="979" ht="25.15" customHeight="true" x14ac:dyDescent="0.2">
      <c r="C979" s="432"/>
      <c r="D979" s="432"/>
      <c r="E979" s="432"/>
      <c r="F979" s="432"/>
      <c r="G979" s="432"/>
      <c r="H979" s="432"/>
      <c r="I979" s="432"/>
      <c r="J979" s="432"/>
      <c r="K979" s="432"/>
      <c r="L979" s="432"/>
      <c r="M979" s="432"/>
      <c r="N979" s="432"/>
      <c r="O979" s="432"/>
      <c r="P979" s="432"/>
      <c r="Q979" s="432"/>
    </row>
    <row r="980" ht="25.15" customHeight="true" x14ac:dyDescent="0.2">
      <c r="C980" s="432"/>
      <c r="D980" s="432"/>
      <c r="E980" s="432"/>
      <c r="F980" s="432"/>
      <c r="G980" s="432"/>
      <c r="H980" s="432"/>
      <c r="I980" s="432"/>
      <c r="J980" s="432"/>
      <c r="K980" s="432"/>
      <c r="L980" s="432"/>
      <c r="M980" s="432"/>
      <c r="N980" s="432"/>
      <c r="O980" s="432"/>
      <c r="P980" s="432"/>
      <c r="Q980" s="432"/>
    </row>
    <row r="981" ht="25.15" customHeight="true" x14ac:dyDescent="0.2">
      <c r="C981" s="432"/>
      <c r="D981" s="432"/>
      <c r="E981" s="432"/>
      <c r="F981" s="432"/>
      <c r="G981" s="432"/>
      <c r="H981" s="432"/>
      <c r="I981" s="432"/>
      <c r="J981" s="432"/>
      <c r="K981" s="432"/>
      <c r="L981" s="432"/>
      <c r="M981" s="432"/>
      <c r="N981" s="432"/>
      <c r="O981" s="432"/>
      <c r="P981" s="432"/>
      <c r="Q981" s="432"/>
    </row>
    <row r="982" ht="25.15" customHeight="true" x14ac:dyDescent="0.2">
      <c r="C982" s="432"/>
      <c r="D982" s="432"/>
      <c r="E982" s="432"/>
      <c r="F982" s="432"/>
      <c r="G982" s="432"/>
      <c r="H982" s="432"/>
      <c r="I982" s="432"/>
      <c r="J982" s="432"/>
      <c r="K982" s="432"/>
      <c r="L982" s="432"/>
      <c r="M982" s="432"/>
      <c r="N982" s="432"/>
      <c r="O982" s="432"/>
      <c r="P982" s="432"/>
      <c r="Q982" s="432"/>
    </row>
    <row r="983" ht="25.15" customHeight="true" x14ac:dyDescent="0.2">
      <c r="C983" s="432"/>
      <c r="D983" s="432"/>
      <c r="E983" s="432"/>
      <c r="F983" s="432"/>
      <c r="G983" s="432"/>
      <c r="H983" s="432"/>
      <c r="I983" s="432"/>
      <c r="J983" s="432"/>
      <c r="K983" s="432"/>
      <c r="L983" s="432"/>
      <c r="M983" s="432"/>
      <c r="N983" s="432"/>
      <c r="O983" s="432"/>
      <c r="P983" s="432"/>
      <c r="Q983" s="432"/>
    </row>
    <row r="984" ht="25.15" customHeight="true" x14ac:dyDescent="0.2">
      <c r="C984" s="432"/>
      <c r="D984" s="432"/>
      <c r="E984" s="432"/>
      <c r="F984" s="432"/>
      <c r="G984" s="432"/>
      <c r="H984" s="432"/>
      <c r="I984" s="432"/>
      <c r="J984" s="432"/>
      <c r="K984" s="432"/>
      <c r="L984" s="432"/>
      <c r="M984" s="432"/>
      <c r="N984" s="432"/>
      <c r="O984" s="432"/>
      <c r="P984" s="432"/>
      <c r="Q984" s="432"/>
    </row>
    <row r="985" ht="25.15" customHeight="true" x14ac:dyDescent="0.2">
      <c r="C985" s="432"/>
      <c r="D985" s="432"/>
      <c r="E985" s="432"/>
      <c r="F985" s="432"/>
      <c r="G985" s="432"/>
      <c r="H985" s="432"/>
      <c r="I985" s="432"/>
      <c r="J985" s="432"/>
      <c r="K985" s="432"/>
      <c r="L985" s="432"/>
      <c r="M985" s="432"/>
      <c r="N985" s="432"/>
      <c r="O985" s="432"/>
      <c r="P985" s="432"/>
      <c r="Q985" s="432"/>
    </row>
    <row r="986" ht="25.15" customHeight="true" x14ac:dyDescent="0.2">
      <c r="C986" s="432"/>
      <c r="D986" s="432"/>
      <c r="E986" s="432"/>
      <c r="F986" s="432"/>
      <c r="G986" s="432"/>
      <c r="H986" s="432"/>
      <c r="I986" s="432"/>
      <c r="J986" s="432"/>
      <c r="K986" s="432"/>
      <c r="L986" s="432"/>
      <c r="M986" s="432"/>
      <c r="N986" s="432"/>
      <c r="O986" s="432"/>
      <c r="P986" s="432"/>
      <c r="Q986" s="432"/>
    </row>
    <row r="987" ht="25.15" customHeight="true" x14ac:dyDescent="0.2">
      <c r="C987" s="432"/>
      <c r="D987" s="432"/>
      <c r="E987" s="432"/>
      <c r="F987" s="432"/>
      <c r="G987" s="432"/>
      <c r="H987" s="432"/>
      <c r="I987" s="432"/>
      <c r="J987" s="432"/>
      <c r="K987" s="432"/>
      <c r="L987" s="432"/>
      <c r="M987" s="432"/>
      <c r="N987" s="432"/>
      <c r="O987" s="432"/>
      <c r="P987" s="432"/>
      <c r="Q987" s="432"/>
    </row>
    <row r="988" ht="25.15" customHeight="true" x14ac:dyDescent="0.2">
      <c r="C988" s="432"/>
      <c r="D988" s="432"/>
      <c r="E988" s="432"/>
      <c r="F988" s="432"/>
      <c r="G988" s="432"/>
      <c r="H988" s="432"/>
      <c r="I988" s="432"/>
      <c r="J988" s="432"/>
      <c r="K988" s="432"/>
      <c r="L988" s="432"/>
      <c r="M988" s="432"/>
      <c r="N988" s="432"/>
      <c r="O988" s="432"/>
      <c r="P988" s="432"/>
      <c r="Q988" s="432"/>
    </row>
    <row r="989" ht="25.15" customHeight="true" x14ac:dyDescent="0.2">
      <c r="C989" s="432"/>
      <c r="D989" s="432"/>
      <c r="E989" s="432"/>
      <c r="F989" s="432"/>
      <c r="G989" s="432"/>
      <c r="H989" s="432"/>
      <c r="I989" s="432"/>
      <c r="J989" s="432"/>
      <c r="K989" s="432"/>
      <c r="L989" s="432"/>
      <c r="M989" s="432"/>
      <c r="N989" s="432"/>
      <c r="O989" s="432"/>
      <c r="P989" s="432"/>
      <c r="Q989" s="432"/>
    </row>
    <row r="990" ht="25.15" customHeight="true" x14ac:dyDescent="0.2">
      <c r="C990" s="432"/>
      <c r="D990" s="432"/>
      <c r="E990" s="432"/>
      <c r="F990" s="432"/>
      <c r="G990" s="432"/>
      <c r="H990" s="432"/>
      <c r="I990" s="432"/>
      <c r="J990" s="432"/>
      <c r="K990" s="432"/>
      <c r="L990" s="432"/>
      <c r="M990" s="432"/>
      <c r="N990" s="432"/>
      <c r="O990" s="432"/>
      <c r="P990" s="432"/>
      <c r="Q990" s="432"/>
    </row>
    <row r="991" ht="25.15" customHeight="true" x14ac:dyDescent="0.2">
      <c r="C991" s="432"/>
      <c r="D991" s="432"/>
      <c r="E991" s="432"/>
      <c r="F991" s="432"/>
      <c r="G991" s="432"/>
      <c r="H991" s="432"/>
      <c r="I991" s="432"/>
      <c r="J991" s="432"/>
      <c r="K991" s="432"/>
      <c r="L991" s="432"/>
      <c r="M991" s="432"/>
      <c r="N991" s="432"/>
      <c r="O991" s="432"/>
      <c r="P991" s="432"/>
      <c r="Q991" s="432"/>
    </row>
    <row r="992" ht="25.15" customHeight="true" x14ac:dyDescent="0.2">
      <c r="C992" s="432"/>
      <c r="D992" s="432"/>
      <c r="E992" s="432"/>
      <c r="F992" s="432"/>
      <c r="G992" s="432"/>
      <c r="H992" s="432"/>
      <c r="I992" s="432"/>
      <c r="J992" s="432"/>
      <c r="K992" s="432"/>
      <c r="L992" s="432"/>
      <c r="M992" s="432"/>
      <c r="N992" s="432"/>
      <c r="O992" s="432"/>
      <c r="P992" s="432"/>
      <c r="Q992" s="432"/>
    </row>
    <row r="993" ht="25.15" customHeight="true" x14ac:dyDescent="0.2">
      <c r="C993" s="432"/>
      <c r="D993" s="432"/>
      <c r="E993" s="432"/>
      <c r="F993" s="432"/>
      <c r="G993" s="432"/>
      <c r="H993" s="432"/>
      <c r="I993" s="432"/>
      <c r="J993" s="432"/>
      <c r="K993" s="432"/>
      <c r="L993" s="432"/>
      <c r="M993" s="432"/>
      <c r="N993" s="432"/>
      <c r="O993" s="432"/>
      <c r="P993" s="432"/>
      <c r="Q993" s="432"/>
    </row>
    <row r="994" ht="25.15" customHeight="true" x14ac:dyDescent="0.2">
      <c r="C994" s="432"/>
      <c r="D994" s="432"/>
      <c r="E994" s="432"/>
      <c r="F994" s="432"/>
      <c r="G994" s="432"/>
      <c r="H994" s="432"/>
      <c r="I994" s="432"/>
      <c r="J994" s="432"/>
      <c r="K994" s="432"/>
      <c r="L994" s="432"/>
      <c r="M994" s="432"/>
      <c r="N994" s="432"/>
      <c r="O994" s="432"/>
      <c r="P994" s="432"/>
      <c r="Q994" s="432"/>
    </row>
    <row r="995" ht="25.15" customHeight="true" x14ac:dyDescent="0.2">
      <c r="C995" s="432"/>
      <c r="D995" s="432"/>
      <c r="E995" s="432"/>
      <c r="F995" s="432"/>
      <c r="G995" s="432"/>
      <c r="H995" s="432"/>
      <c r="I995" s="432"/>
      <c r="J995" s="432"/>
      <c r="K995" s="432"/>
      <c r="L995" s="432"/>
      <c r="M995" s="432"/>
      <c r="N995" s="432"/>
      <c r="O995" s="432"/>
      <c r="P995" s="432"/>
      <c r="Q995" s="432"/>
    </row>
    <row r="996" ht="25.15" customHeight="true" x14ac:dyDescent="0.2">
      <c r="C996" s="432"/>
      <c r="D996" s="432"/>
      <c r="E996" s="432"/>
      <c r="F996" s="432"/>
      <c r="G996" s="432"/>
      <c r="H996" s="432"/>
      <c r="I996" s="432"/>
      <c r="J996" s="432"/>
      <c r="K996" s="432"/>
      <c r="L996" s="432"/>
      <c r="M996" s="432"/>
      <c r="N996" s="432"/>
      <c r="O996" s="432"/>
      <c r="P996" s="432"/>
      <c r="Q996" s="432"/>
    </row>
    <row r="997" ht="25.15" customHeight="true" x14ac:dyDescent="0.2">
      <c r="C997" s="432"/>
      <c r="D997" s="432"/>
      <c r="E997" s="432"/>
      <c r="F997" s="432"/>
      <c r="G997" s="432"/>
      <c r="H997" s="432"/>
      <c r="I997" s="432"/>
      <c r="J997" s="432"/>
      <c r="K997" s="432"/>
      <c r="L997" s="432"/>
      <c r="M997" s="432"/>
      <c r="N997" s="432"/>
      <c r="O997" s="432"/>
      <c r="P997" s="432"/>
      <c r="Q997" s="432"/>
    </row>
    <row r="998" ht="25.15" customHeight="true" x14ac:dyDescent="0.2">
      <c r="C998" s="432"/>
      <c r="D998" s="432"/>
      <c r="E998" s="432"/>
      <c r="F998" s="432"/>
      <c r="G998" s="432"/>
      <c r="H998" s="432"/>
      <c r="I998" s="432"/>
      <c r="J998" s="432"/>
      <c r="K998" s="432"/>
      <c r="L998" s="432"/>
      <c r="M998" s="432"/>
      <c r="N998" s="432"/>
      <c r="O998" s="432"/>
      <c r="P998" s="432"/>
      <c r="Q998" s="432"/>
    </row>
    <row r="999" ht="25.15" customHeight="true" x14ac:dyDescent="0.2">
      <c r="C999" s="432"/>
      <c r="D999" s="432"/>
      <c r="E999" s="432"/>
      <c r="F999" s="432"/>
      <c r="G999" s="432"/>
      <c r="H999" s="432"/>
      <c r="I999" s="432"/>
      <c r="J999" s="432"/>
      <c r="K999" s="432"/>
      <c r="L999" s="432"/>
      <c r="M999" s="432"/>
      <c r="N999" s="432"/>
      <c r="O999" s="432"/>
      <c r="P999" s="432"/>
      <c r="Q999" s="432"/>
    </row>
    <row r="1000" ht="25.15" customHeight="true" x14ac:dyDescent="0.2">
      <c r="C1000" s="432"/>
      <c r="D1000" s="432"/>
      <c r="E1000" s="432"/>
      <c r="F1000" s="432"/>
      <c r="G1000" s="432"/>
      <c r="H1000" s="432"/>
      <c r="I1000" s="432"/>
      <c r="J1000" s="432"/>
      <c r="K1000" s="432"/>
      <c r="L1000" s="432"/>
      <c r="M1000" s="432"/>
      <c r="N1000" s="432"/>
      <c r="O1000" s="432"/>
      <c r="P1000" s="432"/>
      <c r="Q1000" s="432"/>
    </row>
    <row r="1001" ht="25.15" customHeight="true" x14ac:dyDescent="0.2">
      <c r="C1001" s="432"/>
      <c r="D1001" s="432"/>
      <c r="E1001" s="432"/>
      <c r="F1001" s="432"/>
      <c r="G1001" s="432"/>
      <c r="H1001" s="432"/>
      <c r="I1001" s="432"/>
      <c r="J1001" s="432"/>
      <c r="K1001" s="432"/>
      <c r="L1001" s="432"/>
      <c r="M1001" s="432"/>
      <c r="N1001" s="432"/>
      <c r="O1001" s="432"/>
      <c r="P1001" s="432"/>
      <c r="Q1001" s="432"/>
    </row>
    <row r="1002" ht="25.15" customHeight="true" x14ac:dyDescent="0.2">
      <c r="C1002" s="432"/>
      <c r="D1002" s="432"/>
      <c r="E1002" s="432"/>
      <c r="F1002" s="432"/>
      <c r="G1002" s="432"/>
      <c r="H1002" s="432"/>
      <c r="I1002" s="432"/>
      <c r="J1002" s="432"/>
      <c r="K1002" s="432"/>
      <c r="L1002" s="432"/>
      <c r="M1002" s="432"/>
      <c r="N1002" s="432"/>
      <c r="O1002" s="432"/>
      <c r="P1002" s="432"/>
      <c r="Q1002" s="432"/>
    </row>
    <row r="1003" ht="25.15" customHeight="true" x14ac:dyDescent="0.2">
      <c r="C1003" s="432"/>
      <c r="D1003" s="432"/>
      <c r="E1003" s="432"/>
      <c r="F1003" s="432"/>
      <c r="G1003" s="432"/>
      <c r="H1003" s="432"/>
      <c r="I1003" s="432"/>
      <c r="J1003" s="432"/>
      <c r="K1003" s="432"/>
      <c r="L1003" s="432"/>
      <c r="M1003" s="432"/>
      <c r="N1003" s="432"/>
      <c r="O1003" s="432"/>
      <c r="P1003" s="432"/>
      <c r="Q1003" s="432"/>
    </row>
    <row r="1004" ht="25.15" customHeight="true" x14ac:dyDescent="0.2">
      <c r="C1004" s="432"/>
      <c r="D1004" s="432"/>
      <c r="E1004" s="432"/>
      <c r="F1004" s="432"/>
      <c r="G1004" s="432"/>
      <c r="H1004" s="432"/>
      <c r="I1004" s="432"/>
      <c r="J1004" s="432"/>
      <c r="K1004" s="432"/>
      <c r="L1004" s="432"/>
      <c r="M1004" s="432"/>
      <c r="N1004" s="432"/>
      <c r="O1004" s="432"/>
      <c r="P1004" s="432"/>
      <c r="Q1004" s="432"/>
    </row>
    <row r="1005" ht="25.15" customHeight="true" x14ac:dyDescent="0.2">
      <c r="C1005" s="432"/>
      <c r="D1005" s="432"/>
      <c r="E1005" s="432"/>
      <c r="F1005" s="432"/>
      <c r="G1005" s="432"/>
      <c r="H1005" s="432"/>
      <c r="I1005" s="432"/>
      <c r="J1005" s="432"/>
      <c r="K1005" s="432"/>
      <c r="L1005" s="432"/>
      <c r="M1005" s="432"/>
      <c r="N1005" s="432"/>
      <c r="O1005" s="432"/>
      <c r="P1005" s="432"/>
      <c r="Q1005" s="432"/>
    </row>
    <row r="1006" ht="25.15" customHeight="true" x14ac:dyDescent="0.2">
      <c r="C1006" s="432"/>
      <c r="D1006" s="432"/>
      <c r="E1006" s="432"/>
      <c r="F1006" s="432"/>
      <c r="G1006" s="432"/>
      <c r="H1006" s="432"/>
      <c r="I1006" s="432"/>
      <c r="J1006" s="432"/>
      <c r="K1006" s="432"/>
      <c r="L1006" s="432"/>
      <c r="M1006" s="432"/>
      <c r="N1006" s="432"/>
      <c r="O1006" s="432"/>
      <c r="P1006" s="432"/>
      <c r="Q1006" s="432"/>
    </row>
    <row r="1007" ht="25.15" customHeight="true" x14ac:dyDescent="0.2">
      <c r="C1007" s="432"/>
      <c r="D1007" s="432"/>
      <c r="E1007" s="432"/>
      <c r="F1007" s="432"/>
      <c r="G1007" s="432"/>
      <c r="H1007" s="432"/>
      <c r="I1007" s="432"/>
      <c r="J1007" s="432"/>
      <c r="K1007" s="432"/>
      <c r="L1007" s="432"/>
      <c r="M1007" s="432"/>
      <c r="N1007" s="432"/>
      <c r="O1007" s="432"/>
      <c r="P1007" s="432"/>
      <c r="Q1007" s="432"/>
    </row>
    <row r="1008" ht="25.15" customHeight="true" x14ac:dyDescent="0.2">
      <c r="C1008" s="432"/>
      <c r="D1008" s="432"/>
      <c r="E1008" s="432"/>
      <c r="F1008" s="432"/>
      <c r="G1008" s="432"/>
      <c r="H1008" s="432"/>
      <c r="I1008" s="432"/>
      <c r="J1008" s="432"/>
      <c r="K1008" s="432"/>
      <c r="L1008" s="432"/>
      <c r="M1008" s="432"/>
      <c r="N1008" s="432"/>
      <c r="O1008" s="432"/>
      <c r="P1008" s="432"/>
      <c r="Q1008" s="432"/>
    </row>
    <row r="1009" ht="25.15" customHeight="true" x14ac:dyDescent="0.2">
      <c r="C1009" s="432"/>
      <c r="D1009" s="432"/>
      <c r="E1009" s="432"/>
      <c r="F1009" s="432"/>
      <c r="G1009" s="432"/>
      <c r="H1009" s="432"/>
      <c r="I1009" s="432"/>
      <c r="J1009" s="432"/>
      <c r="K1009" s="432"/>
      <c r="L1009" s="432"/>
      <c r="M1009" s="432"/>
      <c r="N1009" s="432"/>
      <c r="O1009" s="432"/>
      <c r="P1009" s="432"/>
      <c r="Q1009" s="432"/>
    </row>
    <row r="1010" ht="25.15" customHeight="true" x14ac:dyDescent="0.2">
      <c r="C1010" s="432"/>
      <c r="D1010" s="432"/>
      <c r="E1010" s="432"/>
      <c r="F1010" s="432"/>
      <c r="G1010" s="432"/>
      <c r="H1010" s="432"/>
      <c r="I1010" s="432"/>
      <c r="J1010" s="432"/>
      <c r="K1010" s="432"/>
      <c r="L1010" s="432"/>
      <c r="M1010" s="432"/>
      <c r="N1010" s="432"/>
      <c r="O1010" s="432"/>
      <c r="P1010" s="432"/>
      <c r="Q1010" s="432"/>
    </row>
    <row r="1011" ht="25.15" customHeight="true" x14ac:dyDescent="0.2">
      <c r="C1011" s="432"/>
      <c r="D1011" s="432"/>
      <c r="E1011" s="432"/>
      <c r="F1011" s="432"/>
      <c r="G1011" s="432"/>
      <c r="H1011" s="432"/>
      <c r="I1011" s="432"/>
      <c r="J1011" s="432"/>
      <c r="K1011" s="432"/>
      <c r="L1011" s="432"/>
      <c r="M1011" s="432"/>
      <c r="N1011" s="432"/>
      <c r="O1011" s="432"/>
      <c r="P1011" s="432"/>
      <c r="Q1011" s="432"/>
    </row>
    <row r="1012" ht="25.15" customHeight="true" x14ac:dyDescent="0.2">
      <c r="C1012" s="432"/>
      <c r="D1012" s="432"/>
      <c r="E1012" s="432"/>
      <c r="F1012" s="432"/>
      <c r="G1012" s="432"/>
      <c r="H1012" s="432"/>
      <c r="I1012" s="432"/>
      <c r="J1012" s="432"/>
      <c r="K1012" s="432"/>
      <c r="L1012" s="432"/>
      <c r="M1012" s="432"/>
      <c r="N1012" s="432"/>
      <c r="O1012" s="432"/>
      <c r="P1012" s="432"/>
      <c r="Q1012" s="432"/>
    </row>
    <row r="1013" ht="25.15" customHeight="true" x14ac:dyDescent="0.2">
      <c r="C1013" s="432"/>
      <c r="D1013" s="432"/>
      <c r="E1013" s="432"/>
      <c r="F1013" s="432"/>
      <c r="G1013" s="432"/>
      <c r="H1013" s="432"/>
      <c r="I1013" s="432"/>
      <c r="J1013" s="432"/>
      <c r="K1013" s="432"/>
      <c r="L1013" s="432"/>
      <c r="M1013" s="432"/>
      <c r="N1013" s="432"/>
      <c r="O1013" s="432"/>
      <c r="P1013" s="432"/>
      <c r="Q1013" s="432"/>
    </row>
    <row r="1014" ht="25.15" customHeight="true" x14ac:dyDescent="0.2">
      <c r="C1014" s="432"/>
      <c r="D1014" s="432"/>
      <c r="E1014" s="432"/>
      <c r="F1014" s="432"/>
      <c r="G1014" s="432"/>
      <c r="H1014" s="432"/>
      <c r="I1014" s="432"/>
      <c r="J1014" s="432"/>
      <c r="K1014" s="432"/>
      <c r="L1014" s="432"/>
      <c r="M1014" s="432"/>
      <c r="N1014" s="432"/>
      <c r="O1014" s="432"/>
      <c r="P1014" s="432"/>
      <c r="Q1014" s="432"/>
    </row>
    <row r="1015" ht="25.15" customHeight="true" x14ac:dyDescent="0.2">
      <c r="C1015" s="432"/>
      <c r="D1015" s="432"/>
      <c r="E1015" s="432"/>
      <c r="F1015" s="432"/>
      <c r="G1015" s="432"/>
      <c r="H1015" s="432"/>
      <c r="I1015" s="432"/>
      <c r="J1015" s="432"/>
      <c r="K1015" s="432"/>
      <c r="L1015" s="432"/>
      <c r="M1015" s="432"/>
      <c r="N1015" s="432"/>
      <c r="O1015" s="432"/>
      <c r="P1015" s="432"/>
      <c r="Q1015" s="432"/>
    </row>
    <row r="1016" ht="25.15" customHeight="true" x14ac:dyDescent="0.2">
      <c r="C1016" s="432"/>
      <c r="D1016" s="432"/>
      <c r="E1016" s="432"/>
      <c r="F1016" s="432"/>
      <c r="G1016" s="432"/>
      <c r="H1016" s="432"/>
      <c r="I1016" s="432"/>
      <c r="J1016" s="432"/>
      <c r="K1016" s="432"/>
      <c r="L1016" s="432"/>
      <c r="M1016" s="432"/>
      <c r="N1016" s="432"/>
      <c r="O1016" s="432"/>
      <c r="P1016" s="432"/>
      <c r="Q1016" s="432"/>
    </row>
    <row r="1017" ht="25.15" customHeight="true" x14ac:dyDescent="0.2">
      <c r="C1017" s="432"/>
      <c r="D1017" s="432"/>
      <c r="E1017" s="432"/>
      <c r="F1017" s="432"/>
      <c r="G1017" s="432"/>
      <c r="H1017" s="432"/>
      <c r="I1017" s="432"/>
      <c r="J1017" s="432"/>
      <c r="K1017" s="432"/>
      <c r="L1017" s="432"/>
      <c r="M1017" s="432"/>
      <c r="N1017" s="432"/>
      <c r="O1017" s="432"/>
      <c r="P1017" s="432"/>
      <c r="Q1017" s="432"/>
    </row>
    <row r="1018" ht="25.15" customHeight="true" x14ac:dyDescent="0.2">
      <c r="C1018" s="432"/>
      <c r="D1018" s="432"/>
      <c r="E1018" s="432"/>
      <c r="F1018" s="432"/>
      <c r="G1018" s="432"/>
      <c r="H1018" s="432"/>
      <c r="I1018" s="432"/>
      <c r="J1018" s="432"/>
      <c r="K1018" s="432"/>
      <c r="L1018" s="432"/>
      <c r="M1018" s="432"/>
      <c r="N1018" s="432"/>
      <c r="O1018" s="432"/>
      <c r="P1018" s="432"/>
      <c r="Q1018" s="432"/>
    </row>
    <row r="1019" ht="25.15" customHeight="true" x14ac:dyDescent="0.2">
      <c r="C1019" s="432"/>
      <c r="D1019" s="432"/>
      <c r="E1019" s="432"/>
      <c r="F1019" s="432"/>
      <c r="G1019" s="432"/>
      <c r="H1019" s="432"/>
      <c r="I1019" s="432"/>
      <c r="J1019" s="432"/>
      <c r="K1019" s="432"/>
      <c r="L1019" s="432"/>
      <c r="M1019" s="432"/>
      <c r="N1019" s="432"/>
      <c r="O1019" s="432"/>
      <c r="P1019" s="432"/>
      <c r="Q1019" s="432"/>
    </row>
    <row r="1020" ht="25.15" customHeight="true" x14ac:dyDescent="0.2">
      <c r="C1020" s="432"/>
      <c r="D1020" s="432"/>
      <c r="E1020" s="432"/>
      <c r="F1020" s="432"/>
      <c r="G1020" s="432"/>
      <c r="H1020" s="432"/>
      <c r="I1020" s="432"/>
      <c r="J1020" s="432"/>
      <c r="K1020" s="432"/>
      <c r="L1020" s="432"/>
      <c r="M1020" s="432"/>
      <c r="N1020" s="432"/>
      <c r="O1020" s="432"/>
      <c r="P1020" s="432"/>
      <c r="Q1020" s="432"/>
    </row>
    <row r="1021" ht="25.15" customHeight="true" x14ac:dyDescent="0.2">
      <c r="C1021" s="432"/>
      <c r="D1021" s="432"/>
      <c r="E1021" s="432"/>
      <c r="F1021" s="432"/>
      <c r="G1021" s="432"/>
      <c r="H1021" s="432"/>
      <c r="I1021" s="432"/>
      <c r="J1021" s="432"/>
      <c r="K1021" s="432"/>
      <c r="L1021" s="432"/>
      <c r="M1021" s="432"/>
      <c r="N1021" s="432"/>
      <c r="O1021" s="432"/>
      <c r="P1021" s="432"/>
      <c r="Q1021" s="432"/>
    </row>
    <row r="1022" ht="25.15" customHeight="true" x14ac:dyDescent="0.2">
      <c r="C1022" s="432"/>
      <c r="D1022" s="432"/>
      <c r="E1022" s="432"/>
      <c r="F1022" s="432"/>
      <c r="G1022" s="432"/>
      <c r="H1022" s="432"/>
      <c r="I1022" s="432"/>
      <c r="J1022" s="432"/>
      <c r="K1022" s="432"/>
      <c r="L1022" s="432"/>
      <c r="M1022" s="432"/>
      <c r="N1022" s="432"/>
      <c r="O1022" s="432"/>
      <c r="P1022" s="432"/>
      <c r="Q1022" s="432"/>
    </row>
    <row r="1023" ht="25.15" customHeight="true" x14ac:dyDescent="0.2">
      <c r="C1023" s="432"/>
      <c r="D1023" s="432"/>
      <c r="E1023" s="432"/>
      <c r="F1023" s="432"/>
      <c r="G1023" s="432"/>
      <c r="H1023" s="432"/>
      <c r="I1023" s="432"/>
      <c r="J1023" s="432"/>
      <c r="K1023" s="432"/>
      <c r="L1023" s="432"/>
      <c r="M1023" s="432"/>
      <c r="N1023" s="432"/>
      <c r="O1023" s="432"/>
      <c r="P1023" s="432"/>
      <c r="Q1023" s="432"/>
    </row>
    <row r="1024" ht="25.15" customHeight="true" x14ac:dyDescent="0.2">
      <c r="C1024" s="432"/>
      <c r="D1024" s="432"/>
      <c r="E1024" s="432"/>
      <c r="F1024" s="432"/>
      <c r="G1024" s="432"/>
      <c r="H1024" s="432"/>
      <c r="I1024" s="432"/>
      <c r="J1024" s="432"/>
      <c r="K1024" s="432"/>
      <c r="L1024" s="432"/>
      <c r="M1024" s="432"/>
      <c r="N1024" s="432"/>
      <c r="O1024" s="432"/>
      <c r="P1024" s="432"/>
      <c r="Q1024" s="432"/>
    </row>
    <row r="1025" s="210" customFormat="true" ht="21" customHeight="true" x14ac:dyDescent="0.2">
      <c r="A1025" s="1630" t="s">
        <v>172</v>
      </c>
      <c r="B1025" s="1631"/>
      <c r="C1025" s="1632"/>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AZ1025" s="203"/>
      <c r="BA1025" s="215"/>
      <c r="BB1025" s="283"/>
      <c r="BC1025"/>
      <c r="BD1025"/>
      <c r="BE1025"/>
      <c r="BF1025"/>
      <c r="BG1025"/>
      <c r="BH1025"/>
      <c r="BI1025"/>
      <c r="BJ1025"/>
      <c r="BK1025"/>
      <c r="BL1025"/>
      <c r="BM1025"/>
      <c r="BN1025"/>
      <c r="BO1025"/>
      <c r="BP1025"/>
      <c r="BQ1025"/>
      <c r="BR1025"/>
      <c r="BS1025"/>
      <c r="BT1025"/>
      <c r="BU1025"/>
      <c r="BV1025"/>
      <c r="BW1025"/>
      <c r="BX1025" s="215"/>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210" customFormat="true" ht="15.95" customHeight="true" x14ac:dyDescent="0.2">
      <c r="A1026" s="1633" t="s">
        <v>173</v>
      </c>
      <c r="B1026" s="1634"/>
      <c r="C1026" s="372" t="s">
        <v>174</v>
      </c>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AZ1026" s="203"/>
      <c r="BA1026" s="215"/>
      <c r="BB1026" s="283"/>
      <c r="BC1026"/>
      <c r="BD1026"/>
      <c r="BE1026"/>
      <c r="BF1026"/>
      <c r="BG1026"/>
      <c r="BH1026"/>
      <c r="BI1026"/>
      <c r="BJ1026"/>
      <c r="BK1026"/>
      <c r="BL1026"/>
      <c r="BM1026"/>
      <c r="BN1026"/>
      <c r="BO1026"/>
      <c r="BP1026"/>
      <c r="BQ1026"/>
      <c r="BR1026"/>
      <c r="BS1026"/>
      <c r="BT1026"/>
      <c r="BU1026"/>
      <c r="BV1026"/>
      <c r="BW1026"/>
      <c r="BX1026" s="215"/>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210" customFormat="true" ht="17.1" hidden="true" customHeight="true" x14ac:dyDescent="0.2">
      <c r="A1027" s="373" t="s">
        <v>175</v>
      </c>
      <c r="B1027" s="374" t="s">
        <v>176</v>
      </c>
      <c r="C1027" s="375">
        <v>6707</v>
      </c>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AZ1027" s="203"/>
      <c r="BA1027" s="215"/>
      <c r="BB1027" s="283"/>
      <c r="BC1027"/>
      <c r="BD1027"/>
      <c r="BE1027"/>
      <c r="BF1027"/>
      <c r="BG1027"/>
      <c r="BH1027"/>
      <c r="BI1027"/>
      <c r="BJ1027"/>
      <c r="BK1027"/>
      <c r="BL1027"/>
      <c r="BM1027"/>
      <c r="BN1027"/>
      <c r="BO1027"/>
      <c r="BP1027"/>
      <c r="BQ1027"/>
      <c r="BR1027"/>
      <c r="BS1027"/>
      <c r="BT1027"/>
      <c r="BU1027"/>
      <c r="BV1027"/>
      <c r="BW1027"/>
      <c r="BX1027" s="215"/>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210" customFormat="true" ht="17.1" hidden="true" customHeight="true" x14ac:dyDescent="0.2">
      <c r="A1028" s="376" t="s">
        <v>177</v>
      </c>
      <c r="B1028" s="377" t="s">
        <v>176</v>
      </c>
      <c r="C1028" s="378">
        <v>6707</v>
      </c>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AZ1028" s="203"/>
      <c r="BA1028" s="215"/>
      <c r="BB1028" s="283"/>
      <c r="BC1028"/>
      <c r="BD1028"/>
      <c r="BE1028"/>
      <c r="BF1028"/>
      <c r="BG1028"/>
      <c r="BH1028"/>
      <c r="BI1028"/>
      <c r="BJ1028"/>
      <c r="BK1028"/>
      <c r="BL1028"/>
      <c r="BM1028"/>
      <c r="BN1028"/>
      <c r="BO1028"/>
      <c r="BP1028"/>
      <c r="BQ1028"/>
      <c r="BR1028"/>
      <c r="BS1028"/>
      <c r="BT1028"/>
      <c r="BU1028"/>
      <c r="BV1028"/>
      <c r="BW1028"/>
      <c r="BX1028" s="215"/>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210" customFormat="true" ht="17.1" hidden="true" customHeight="true" x14ac:dyDescent="0.2">
      <c r="A1029" s="376" t="s">
        <v>178</v>
      </c>
      <c r="B1029" s="377" t="s">
        <v>176</v>
      </c>
      <c r="C1029" s="378">
        <v>6707</v>
      </c>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AZ1029" s="203"/>
      <c r="BA1029" s="215"/>
      <c r="BB1029" s="283"/>
      <c r="BC1029"/>
      <c r="BD1029"/>
      <c r="BE1029"/>
      <c r="BF1029"/>
      <c r="BG1029"/>
      <c r="BH1029"/>
      <c r="BI1029"/>
      <c r="BJ1029"/>
      <c r="BK1029"/>
      <c r="BL1029"/>
      <c r="BM1029"/>
      <c r="BN1029"/>
      <c r="BO1029"/>
      <c r="BP1029"/>
      <c r="BQ1029"/>
      <c r="BR1029"/>
      <c r="BS1029"/>
      <c r="BT1029"/>
      <c r="BU1029"/>
      <c r="BV1029"/>
      <c r="BW1029"/>
      <c r="BX1029" s="215"/>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210" customFormat="true" ht="17.1" hidden="true" customHeight="true" x14ac:dyDescent="0.2">
      <c r="A1030" s="376" t="s">
        <v>179</v>
      </c>
      <c r="B1030" s="377" t="s">
        <v>176</v>
      </c>
      <c r="C1030" s="378">
        <v>6707</v>
      </c>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AZ1030" s="203"/>
      <c r="BA1030" s="215"/>
      <c r="BB1030" s="283"/>
      <c r="BC1030"/>
      <c r="BD1030"/>
      <c r="BE1030"/>
      <c r="BF1030"/>
      <c r="BG1030"/>
      <c r="BH1030"/>
      <c r="BI1030"/>
      <c r="BJ1030"/>
      <c r="BK1030"/>
      <c r="BL1030"/>
      <c r="BM1030"/>
      <c r="BN1030"/>
      <c r="BO1030"/>
      <c r="BP1030"/>
      <c r="BQ1030"/>
      <c r="BR1030"/>
      <c r="BS1030"/>
      <c r="BT1030"/>
      <c r="BU1030"/>
      <c r="BV1030"/>
      <c r="BW1030"/>
      <c r="BX1030" s="215"/>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210" customFormat="true" ht="17.1" customHeight="true" x14ac:dyDescent="0.2">
      <c r="A1031" s="1635" t="s">
        <v>180</v>
      </c>
      <c r="B1031" s="377" t="s">
        <v>181</v>
      </c>
      <c r="C1031" s="378">
        <v>4386</v>
      </c>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AZ1031" s="203"/>
      <c r="BA1031" s="215"/>
      <c r="BB1031" s="283"/>
      <c r="BC1031"/>
      <c r="BD1031"/>
      <c r="BE1031"/>
      <c r="BF1031"/>
      <c r="BG1031"/>
      <c r="BH1031"/>
      <c r="BI1031"/>
      <c r="BJ1031"/>
      <c r="BK1031"/>
      <c r="BL1031"/>
      <c r="BM1031"/>
      <c r="BN1031"/>
      <c r="BO1031"/>
      <c r="BP1031"/>
      <c r="BQ1031"/>
      <c r="BR1031"/>
      <c r="BS1031"/>
      <c r="BT1031"/>
      <c r="BU1031"/>
      <c r="BV1031"/>
      <c r="BW1031"/>
      <c r="BX1031" s="215"/>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210" customFormat="true" ht="17.1" customHeight="true" x14ac:dyDescent="0.2">
      <c r="A1032" s="1635"/>
      <c r="B1032" s="377" t="s">
        <v>182</v>
      </c>
      <c r="C1032" s="378">
        <v>2321</v>
      </c>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AZ1032" s="203"/>
      <c r="BA1032" s="215"/>
      <c r="BB1032" s="283"/>
      <c r="BC1032"/>
      <c r="BD1032"/>
      <c r="BE1032"/>
      <c r="BF1032"/>
      <c r="BG1032"/>
      <c r="BH1032"/>
      <c r="BI1032"/>
      <c r="BJ1032"/>
      <c r="BK1032"/>
      <c r="BL1032"/>
      <c r="BM1032"/>
      <c r="BN1032"/>
      <c r="BO1032"/>
      <c r="BP1032"/>
      <c r="BQ1032"/>
      <c r="BR1032"/>
      <c r="BS1032"/>
      <c r="BT1032"/>
      <c r="BU1032"/>
      <c r="BV1032"/>
      <c r="BW1032"/>
      <c r="BX1032" s="215"/>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210" customFormat="true" ht="17.1" customHeight="true" x14ac:dyDescent="0.2">
      <c r="A1033" s="1636"/>
      <c r="B1033" s="379" t="s">
        <v>183</v>
      </c>
      <c r="C1033" s="380">
        <v>0</v>
      </c>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AZ1033" s="203"/>
      <c r="BA1033" s="388"/>
      <c r="BB1033" s="136"/>
      <c r="BC1033" s="388"/>
      <c r="BD1033" s="388"/>
      <c r="BE1033" s="388"/>
      <c r="BF1033" s="388"/>
      <c r="BG1033" s="388"/>
      <c r="BH1033" s="388"/>
      <c r="BI1033" s="388"/>
      <c r="BJ1033" s="388"/>
      <c r="BK1033" s="388"/>
      <c r="BL1033" s="388"/>
      <c r="BM1033" s="388"/>
      <c r="BN1033" s="388"/>
      <c r="BO1033" s="388"/>
      <c r="BP1033" s="388"/>
      <c r="BQ1033" s="388"/>
      <c r="BR1033" s="388"/>
      <c r="BS1033" s="388"/>
      <c r="BT1033" s="388"/>
      <c r="BU1033" s="388"/>
      <c r="BV1033" s="388"/>
      <c r="BW1033" s="388"/>
      <c r="BX1033" s="388"/>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210" customFormat="true" ht="12.95" customHeight="true" x14ac:dyDescent="0.2">
      <c r="A1034" s="1637" t="s">
        <v>184</v>
      </c>
      <c r="B1034" s="1638"/>
      <c r="C1034" s="1639"/>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AZ1034" s="203"/>
      <c r="BA1034" s="215"/>
      <c r="BB1034" s="283"/>
      <c r="BC1034"/>
      <c r="BD1034"/>
      <c r="BE1034"/>
      <c r="BF1034"/>
      <c r="BG1034"/>
      <c r="BH1034"/>
      <c r="BI1034"/>
      <c r="BJ1034"/>
      <c r="BK1034"/>
      <c r="BL1034"/>
      <c r="BM1034"/>
      <c r="BN1034"/>
      <c r="BO1034"/>
      <c r="BP1034"/>
      <c r="BQ1034"/>
      <c r="BR1034"/>
      <c r="BS1034"/>
      <c r="BT1034"/>
      <c r="BU1034"/>
      <c r="BV1034"/>
      <c r="BW1034"/>
      <c r="BX1034" s="215"/>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67"/>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2"/>
      <c r="BB1035" s="230"/>
      <c r="BC1035" s="362"/>
      <c r="BD1035" s="362"/>
      <c r="BE1035" s="362"/>
      <c r="BF1035" s="362"/>
      <c r="BG1035" s="362"/>
      <c r="BH1035" s="362"/>
      <c r="BI1035" s="362"/>
      <c r="BJ1035" s="362"/>
      <c r="BK1035" s="362"/>
      <c r="BL1035" s="362"/>
      <c r="BM1035" s="362"/>
      <c r="BN1035" s="362"/>
      <c r="BO1035" s="362"/>
      <c r="BP1035" s="362"/>
      <c r="BQ1035" s="362"/>
      <c r="BR1035" s="362"/>
      <c r="BS1035" s="362"/>
      <c r="BT1035" s="362"/>
      <c r="BU1035" s="362"/>
      <c r="BV1035" s="362"/>
      <c r="BW1035" s="362"/>
      <c r="BX1035" s="362"/>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Brest</v>
      </c>
      <c r="B1037" s="285">
        <f>BR122+BR123</f>
        <v>2650.8027837572863</v>
      </c>
    </row>
    <row r="1038" ht="15" customHeight="true" x14ac:dyDescent="0.2">
      <c r="A1038" s="285" t="str">
        <f>S15</f>
        <v>Gomel</v>
      </c>
      <c r="B1038" s="285">
        <f>BS122+BS123</f>
        <v>2705.0958557194735</v>
      </c>
    </row>
    <row r="1039" ht="15" customHeight="true" x14ac:dyDescent="0.2">
      <c r="A1039" s="285" t="str">
        <f>T15</f>
        <v>Grodno</v>
      </c>
      <c r="B1039" s="285">
        <f>BT122+BT123</f>
        <v>2232.4757863266145</v>
      </c>
    </row>
    <row r="1040" ht="15" customHeight="true" x14ac:dyDescent="0.2">
      <c r="A1040" s="285" t="str">
        <f>U15</f>
        <v>Minsk</v>
      </c>
      <c r="B1040" s="285">
        <f>BU122+BU123</f>
        <v>2837.5833624044203</v>
      </c>
    </row>
    <row r="1041" ht="15" customHeight="true" x14ac:dyDescent="0.2">
      <c r="A1041" s="285" t="str">
        <f>V15</f>
        <v>Minsk city</v>
      </c>
      <c r="B1041" s="285">
        <f>BV122+BV123</f>
        <v>2849.0304062087312</v>
      </c>
    </row>
    <row r="1042" ht="15" customHeight="true" x14ac:dyDescent="0.2">
      <c r="A1042" s="285" t="str">
        <f>W15</f>
        <v>Mogilev</v>
      </c>
      <c r="B1042" s="285">
        <f>BW122+BW123</f>
        <v>2169.7804777586125</v>
      </c>
    </row>
    <row r="1043" ht="15" customHeight="true" x14ac:dyDescent="0.2">
      <c r="A1043" s="285" t="str">
        <f>X15</f>
        <v>Vitebsk</v>
      </c>
      <c r="B1043" s="285">
        <f>BX122+XR123</f>
        <v>2385.1869932290065</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7</v>
      </c>
      <c r="B1072" s="230" t="s">
        <v>136</v>
      </c>
    </row>
    <row r="1100" s="203" customFormat="true" ht="17.1" customHeight="true" x14ac:dyDescent="0.2">
      <c r="A1100" s="518"/>
      <c r="B1100" s="508"/>
      <c r="BA1100" s="362"/>
      <c r="BB1100" s="230"/>
      <c r="BC1100" s="362"/>
      <c r="BD1100" s="362"/>
      <c r="BE1100" s="362"/>
      <c r="BF1100" s="362"/>
      <c r="BG1100" s="362"/>
      <c r="BH1100" s="362"/>
      <c r="BI1100" s="362"/>
      <c r="BJ1100" s="362"/>
      <c r="BK1100" s="362"/>
      <c r="BL1100" s="362"/>
      <c r="BM1100" s="362"/>
      <c r="BN1100" s="362"/>
      <c r="BO1100" s="362"/>
      <c r="BP1100" s="362"/>
      <c r="BQ1100" s="362"/>
      <c r="BR1100" s="362"/>
      <c r="BS1100" s="362"/>
      <c r="BT1100" s="362"/>
      <c r="BU1100" s="362"/>
      <c r="BV1100" s="362"/>
      <c r="BW1100" s="362"/>
      <c r="BX1100" s="362"/>
    </row>
    <row r="1101" s="203" customFormat="true" ht="17.1" customHeight="true" x14ac:dyDescent="0.2">
      <c r="A1101" s="519"/>
      <c r="B1101" s="509"/>
      <c r="BA1101" s="362"/>
      <c r="BB1101" s="230"/>
      <c r="BC1101" s="362"/>
      <c r="BD1101" s="362"/>
      <c r="BE1101" s="362"/>
      <c r="BF1101" s="362"/>
      <c r="BG1101" s="362"/>
      <c r="BH1101" s="362"/>
      <c r="BI1101" s="362"/>
      <c r="BJ1101" s="362"/>
      <c r="BK1101" s="362"/>
      <c r="BL1101" s="362"/>
      <c r="BM1101" s="362"/>
      <c r="BN1101" s="362"/>
      <c r="BO1101" s="362"/>
      <c r="BP1101" s="362"/>
      <c r="BQ1101" s="362"/>
      <c r="BR1101" s="362"/>
      <c r="BS1101" s="362"/>
      <c r="BT1101" s="362"/>
      <c r="BU1101" s="362"/>
      <c r="BV1101" s="362"/>
      <c r="BW1101" s="362"/>
      <c r="BX1101" s="362"/>
    </row>
    <row r="1102" s="203" customFormat="true" ht="15" customHeight="true" x14ac:dyDescent="0.2">
      <c r="BA1102" s="362"/>
      <c r="BB1102" s="230"/>
      <c r="BC1102" s="362"/>
      <c r="BD1102" s="362"/>
      <c r="BE1102" s="362"/>
      <c r="BF1102" s="362"/>
      <c r="BG1102" s="362"/>
      <c r="BH1102" s="362"/>
      <c r="BI1102" s="362"/>
      <c r="BJ1102" s="362"/>
      <c r="BK1102" s="362"/>
      <c r="BL1102" s="362"/>
      <c r="BM1102" s="362"/>
      <c r="BN1102" s="362"/>
      <c r="BO1102" s="362"/>
      <c r="BP1102" s="362"/>
      <c r="BQ1102" s="362"/>
      <c r="BR1102" s="362"/>
      <c r="BS1102" s="362"/>
      <c r="BT1102" s="362"/>
      <c r="BU1102" s="362"/>
      <c r="BV1102" s="362"/>
      <c r="BW1102" s="362"/>
      <c r="BX1102" s="362"/>
    </row>
    <row r="1103" s="203" customFormat="true" ht="15" customHeight="true" x14ac:dyDescent="0.2">
      <c r="BA1103" s="362"/>
      <c r="BB1103" s="230"/>
      <c r="BC1103" s="362"/>
      <c r="BD1103" s="362"/>
      <c r="BE1103" s="362"/>
      <c r="BF1103" s="362"/>
      <c r="BG1103" s="362"/>
      <c r="BH1103" s="362"/>
      <c r="BI1103" s="362"/>
      <c r="BJ1103" s="362"/>
      <c r="BK1103" s="362"/>
      <c r="BL1103" s="362"/>
      <c r="BM1103" s="362"/>
      <c r="BN1103" s="362"/>
      <c r="BO1103" s="362"/>
      <c r="BP1103" s="362"/>
      <c r="BQ1103" s="362"/>
      <c r="BR1103" s="362"/>
      <c r="BS1103" s="362"/>
      <c r="BT1103" s="362"/>
      <c r="BU1103" s="362"/>
      <c r="BV1103" s="362"/>
      <c r="BW1103" s="362"/>
      <c r="BX1103" s="362"/>
    </row>
    <row r="1104" s="203" customFormat="true" ht="15" customHeight="true" x14ac:dyDescent="0.2">
      <c r="BA1104" s="362"/>
      <c r="BB1104" s="230"/>
      <c r="BC1104" s="362"/>
      <c r="BD1104" s="362"/>
      <c r="BE1104" s="362"/>
      <c r="BF1104" s="362"/>
      <c r="BG1104" s="362"/>
      <c r="BH1104" s="362"/>
      <c r="BI1104" s="362"/>
      <c r="BJ1104" s="362"/>
      <c r="BK1104" s="362"/>
      <c r="BL1104" s="362"/>
      <c r="BM1104" s="362"/>
      <c r="BN1104" s="362"/>
      <c r="BO1104" s="362"/>
      <c r="BP1104" s="362"/>
      <c r="BQ1104" s="362"/>
      <c r="BR1104" s="362"/>
      <c r="BS1104" s="362"/>
      <c r="BT1104" s="362"/>
      <c r="BU1104" s="362"/>
      <c r="BV1104" s="362"/>
      <c r="BW1104" s="362"/>
      <c r="BX1104" s="362"/>
    </row>
    <row r="1105" s="203" customFormat="true" ht="15" customHeight="true" x14ac:dyDescent="0.2">
      <c r="BA1105" s="362"/>
      <c r="BB1105" s="230"/>
      <c r="BC1105" s="362"/>
      <c r="BD1105" s="362"/>
      <c r="BE1105" s="362"/>
      <c r="BF1105" s="362"/>
      <c r="BG1105" s="362"/>
      <c r="BH1105" s="362"/>
      <c r="BI1105" s="362"/>
      <c r="BJ1105" s="362"/>
      <c r="BK1105" s="362"/>
      <c r="BL1105" s="362"/>
      <c r="BM1105" s="362"/>
      <c r="BN1105" s="362"/>
      <c r="BO1105" s="362"/>
      <c r="BP1105" s="362"/>
      <c r="BQ1105" s="362"/>
      <c r="BR1105" s="362"/>
      <c r="BS1105" s="362"/>
      <c r="BT1105" s="362"/>
      <c r="BU1105" s="362"/>
      <c r="BV1105" s="362"/>
      <c r="BW1105" s="362"/>
      <c r="BX1105" s="362"/>
    </row>
    <row r="1106" s="203" customFormat="true" ht="15" customHeight="true" x14ac:dyDescent="0.2">
      <c r="BA1106" s="362"/>
      <c r="BB1106" s="230"/>
      <c r="BC1106" s="362"/>
      <c r="BD1106" s="362"/>
      <c r="BE1106" s="362"/>
      <c r="BF1106" s="362"/>
      <c r="BG1106" s="362"/>
      <c r="BH1106" s="362"/>
      <c r="BI1106" s="362"/>
      <c r="BJ1106" s="362"/>
      <c r="BK1106" s="362"/>
      <c r="BL1106" s="362"/>
      <c r="BM1106" s="362"/>
      <c r="BN1106" s="362"/>
      <c r="BO1106" s="362"/>
      <c r="BP1106" s="362"/>
      <c r="BQ1106" s="362"/>
      <c r="BR1106" s="362"/>
      <c r="BS1106" s="362"/>
      <c r="BT1106" s="362"/>
      <c r="BU1106" s="362"/>
      <c r="BV1106" s="362"/>
      <c r="BW1106" s="362"/>
      <c r="BX1106" s="362"/>
    </row>
    <row r="1107" s="203" customFormat="true" ht="15" customHeight="true" x14ac:dyDescent="0.2">
      <c r="BA1107" s="362"/>
      <c r="BB1107" s="230"/>
      <c r="BC1107" s="362"/>
      <c r="BD1107" s="362"/>
      <c r="BE1107" s="362"/>
      <c r="BF1107" s="362"/>
      <c r="BG1107" s="362"/>
      <c r="BH1107" s="362"/>
      <c r="BI1107" s="362"/>
      <c r="BJ1107" s="362"/>
      <c r="BK1107" s="362"/>
      <c r="BL1107" s="362"/>
      <c r="BM1107" s="362"/>
      <c r="BN1107" s="362"/>
      <c r="BO1107" s="362"/>
      <c r="BP1107" s="362"/>
      <c r="BQ1107" s="362"/>
      <c r="BR1107" s="362"/>
      <c r="BS1107" s="362"/>
      <c r="BT1107" s="362"/>
      <c r="BU1107" s="362"/>
      <c r="BV1107" s="362"/>
      <c r="BW1107" s="362"/>
      <c r="BX1107" s="362"/>
    </row>
    <row r="1108" s="203" customFormat="true" ht="15" customHeight="true" x14ac:dyDescent="0.2">
      <c r="BA1108" s="362"/>
      <c r="BB1108" s="230"/>
      <c r="BC1108" s="362"/>
      <c r="BD1108" s="362"/>
      <c r="BE1108" s="362"/>
      <c r="BF1108" s="362"/>
      <c r="BG1108" s="362"/>
      <c r="BH1108" s="362"/>
      <c r="BI1108" s="362"/>
      <c r="BJ1108" s="362"/>
      <c r="BK1108" s="362"/>
      <c r="BL1108" s="362"/>
      <c r="BM1108" s="362"/>
      <c r="BN1108" s="362"/>
      <c r="BO1108" s="362"/>
      <c r="BP1108" s="362"/>
      <c r="BQ1108" s="362"/>
      <c r="BR1108" s="362"/>
      <c r="BS1108" s="362"/>
      <c r="BT1108" s="362"/>
      <c r="BU1108" s="362"/>
      <c r="BV1108" s="362"/>
      <c r="BW1108" s="362"/>
      <c r="BX1108" s="362"/>
    </row>
    <row r="1109" s="203" customFormat="true" ht="15" customHeight="true" x14ac:dyDescent="0.2">
      <c r="BA1109" s="362"/>
      <c r="BB1109" s="230"/>
      <c r="BC1109" s="362"/>
      <c r="BD1109" s="362"/>
      <c r="BE1109" s="362"/>
      <c r="BF1109" s="362"/>
      <c r="BG1109" s="362"/>
      <c r="BH1109" s="362"/>
      <c r="BI1109" s="362"/>
      <c r="BJ1109" s="362"/>
      <c r="BK1109" s="362"/>
      <c r="BL1109" s="362"/>
      <c r="BM1109" s="362"/>
      <c r="BN1109" s="362"/>
      <c r="BO1109" s="362"/>
      <c r="BP1109" s="362"/>
      <c r="BQ1109" s="362"/>
      <c r="BR1109" s="362"/>
      <c r="BS1109" s="362"/>
      <c r="BT1109" s="362"/>
      <c r="BU1109" s="362"/>
      <c r="BV1109" s="362"/>
      <c r="BW1109" s="362"/>
      <c r="BX1109" s="362"/>
    </row>
    <row r="1110" s="203" customFormat="true" ht="15" customHeight="true" x14ac:dyDescent="0.2">
      <c r="BA1110" s="362"/>
      <c r="BB1110" s="230"/>
      <c r="BC1110" s="362"/>
      <c r="BD1110" s="362"/>
      <c r="BE1110" s="362"/>
      <c r="BF1110" s="362"/>
      <c r="BG1110" s="362"/>
      <c r="BH1110" s="362"/>
      <c r="BI1110" s="362"/>
      <c r="BJ1110" s="362"/>
      <c r="BK1110" s="362"/>
      <c r="BL1110" s="362"/>
      <c r="BM1110" s="362"/>
      <c r="BN1110" s="362"/>
      <c r="BO1110" s="362"/>
      <c r="BP1110" s="362"/>
      <c r="BQ1110" s="362"/>
      <c r="BR1110" s="362"/>
      <c r="BS1110" s="362"/>
      <c r="BT1110" s="362"/>
      <c r="BU1110" s="362"/>
      <c r="BV1110" s="362"/>
      <c r="BW1110" s="362"/>
      <c r="BX1110" s="362"/>
    </row>
    <row r="1111" s="203" customFormat="true" ht="15" customHeight="true" x14ac:dyDescent="0.2">
      <c r="BA1111" s="362"/>
      <c r="BB1111" s="230"/>
      <c r="BC1111" s="362"/>
      <c r="BD1111" s="362"/>
      <c r="BE1111" s="362"/>
      <c r="BF1111" s="362"/>
      <c r="BG1111" s="362"/>
      <c r="BH1111" s="362"/>
      <c r="BI1111" s="362"/>
      <c r="BJ1111" s="362"/>
      <c r="BK1111" s="362"/>
      <c r="BL1111" s="362"/>
      <c r="BM1111" s="362"/>
      <c r="BN1111" s="362"/>
      <c r="BO1111" s="362"/>
      <c r="BP1111" s="362"/>
      <c r="BQ1111" s="362"/>
      <c r="BR1111" s="362"/>
      <c r="BS1111" s="362"/>
      <c r="BT1111" s="362"/>
      <c r="BU1111" s="362"/>
      <c r="BV1111" s="362"/>
      <c r="BW1111" s="362"/>
      <c r="BX1111" s="362"/>
    </row>
    <row r="1112" s="203" customFormat="true" ht="15" customHeight="true" x14ac:dyDescent="0.2">
      <c r="BA1112" s="362"/>
      <c r="BB1112" s="230"/>
      <c r="BC1112" s="362"/>
      <c r="BD1112" s="362"/>
      <c r="BE1112" s="362"/>
      <c r="BF1112" s="362"/>
      <c r="BG1112" s="362"/>
      <c r="BH1112" s="362"/>
      <c r="BI1112" s="362"/>
      <c r="BJ1112" s="362"/>
      <c r="BK1112" s="362"/>
      <c r="BL1112" s="362"/>
      <c r="BM1112" s="362"/>
      <c r="BN1112" s="362"/>
      <c r="BO1112" s="362"/>
      <c r="BP1112" s="362"/>
      <c r="BQ1112" s="362"/>
      <c r="BR1112" s="362"/>
      <c r="BS1112" s="362"/>
      <c r="BT1112" s="362"/>
      <c r="BU1112" s="362"/>
      <c r="BV1112" s="362"/>
      <c r="BW1112" s="362"/>
      <c r="BX1112" s="362"/>
    </row>
    <row r="1113" s="203" customFormat="true" ht="15" customHeight="true" x14ac:dyDescent="0.2">
      <c r="BA1113" s="362"/>
      <c r="BB1113" s="230"/>
      <c r="BC1113" s="362"/>
      <c r="BD1113" s="362"/>
      <c r="BE1113" s="362"/>
      <c r="BF1113" s="362"/>
      <c r="BG1113" s="362"/>
      <c r="BH1113" s="362"/>
      <c r="BI1113" s="362"/>
      <c r="BJ1113" s="362"/>
      <c r="BK1113" s="362"/>
      <c r="BL1113" s="362"/>
      <c r="BM1113" s="362"/>
      <c r="BN1113" s="362"/>
      <c r="BO1113" s="362"/>
      <c r="BP1113" s="362"/>
      <c r="BQ1113" s="362"/>
      <c r="BR1113" s="362"/>
      <c r="BS1113" s="362"/>
      <c r="BT1113" s="362"/>
      <c r="BU1113" s="362"/>
      <c r="BV1113" s="362"/>
      <c r="BW1113" s="362"/>
      <c r="BX1113" s="362"/>
    </row>
    <row r="1114" s="203" customFormat="true" ht="17.1" customHeight="true" x14ac:dyDescent="0.2">
      <c r="A1114" s="519"/>
      <c r="B1114" s="509"/>
      <c r="C1114" s="510"/>
      <c r="D1114" s="510"/>
      <c r="E1114" s="510"/>
      <c r="F1114" s="510"/>
      <c r="G1114" s="510"/>
      <c r="H1114" s="510"/>
      <c r="I1114" s="510"/>
      <c r="J1114" s="510"/>
      <c r="K1114" s="510"/>
      <c r="L1114" s="510"/>
      <c r="M1114" s="510"/>
      <c r="N1114" s="510"/>
      <c r="O1114" s="510"/>
      <c r="P1114" s="510"/>
      <c r="Q1114" s="510"/>
      <c r="R1114" s="510"/>
      <c r="S1114" s="510"/>
      <c r="T1114" s="510"/>
      <c r="U1114" s="510"/>
      <c r="V1114" s="510"/>
      <c r="W1114" s="510"/>
      <c r="X1114" s="510"/>
      <c r="BA1114" s="362"/>
      <c r="BB1114" s="230"/>
      <c r="BC1114" s="362"/>
      <c r="BD1114" s="362"/>
      <c r="BE1114" s="362"/>
      <c r="BF1114" s="362"/>
      <c r="BG1114" s="362"/>
      <c r="BH1114" s="362"/>
      <c r="BI1114" s="362"/>
      <c r="BJ1114" s="362"/>
      <c r="BK1114" s="362"/>
      <c r="BL1114" s="362"/>
      <c r="BM1114" s="362"/>
      <c r="BN1114" s="362"/>
      <c r="BO1114" s="362"/>
      <c r="BP1114" s="362"/>
      <c r="BQ1114" s="362"/>
      <c r="BR1114" s="362"/>
      <c r="BS1114" s="362"/>
      <c r="BT1114" s="362"/>
      <c r="BU1114" s="362"/>
      <c r="BV1114" s="362"/>
      <c r="BW1114" s="362"/>
      <c r="BX1114" s="362"/>
    </row>
    <row r="1115" s="203" customFormat="true" ht="17.1" customHeight="true" x14ac:dyDescent="0.2">
      <c r="A1115" s="519"/>
      <c r="B1115" s="509"/>
      <c r="C1115" s="510"/>
      <c r="D1115" s="510"/>
      <c r="E1115" s="510"/>
      <c r="F1115" s="510"/>
      <c r="G1115" s="510"/>
      <c r="H1115" s="510"/>
      <c r="I1115" s="510"/>
      <c r="J1115" s="510"/>
      <c r="K1115" s="510"/>
      <c r="L1115" s="510"/>
      <c r="M1115" s="510"/>
      <c r="N1115" s="510"/>
      <c r="O1115" s="510"/>
      <c r="P1115" s="510"/>
      <c r="Q1115" s="510"/>
      <c r="R1115" s="510"/>
      <c r="S1115" s="510"/>
      <c r="T1115" s="510"/>
      <c r="U1115" s="510"/>
      <c r="V1115" s="510"/>
      <c r="W1115" s="510"/>
      <c r="X1115" s="510"/>
      <c r="BA1115" s="362"/>
      <c r="BB1115" s="230"/>
      <c r="BC1115" s="362"/>
      <c r="BD1115" s="362"/>
      <c r="BE1115" s="362"/>
      <c r="BF1115" s="362"/>
      <c r="BG1115" s="362"/>
      <c r="BH1115" s="362"/>
      <c r="BI1115" s="362"/>
      <c r="BJ1115" s="362"/>
      <c r="BK1115" s="362"/>
      <c r="BL1115" s="362"/>
      <c r="BM1115" s="362"/>
      <c r="BN1115" s="362"/>
      <c r="BO1115" s="362"/>
      <c r="BP1115" s="362"/>
      <c r="BQ1115" s="362"/>
      <c r="BR1115" s="362"/>
      <c r="BS1115" s="362"/>
      <c r="BT1115" s="362"/>
      <c r="BU1115" s="362"/>
      <c r="BV1115" s="362"/>
      <c r="BW1115" s="362"/>
      <c r="BX1115" s="362"/>
    </row>
    <row r="1116" s="203" customFormat="true" ht="17.1" customHeight="true" x14ac:dyDescent="0.2">
      <c r="A1116" s="519"/>
      <c r="B1116" s="509"/>
      <c r="C1116" s="510"/>
      <c r="D1116" s="510"/>
      <c r="E1116" s="510"/>
      <c r="F1116" s="510"/>
      <c r="G1116" s="510"/>
      <c r="H1116" s="510"/>
      <c r="I1116" s="510"/>
      <c r="J1116" s="510"/>
      <c r="K1116" s="510"/>
      <c r="L1116" s="510"/>
      <c r="M1116" s="510"/>
      <c r="N1116" s="510"/>
      <c r="O1116" s="510"/>
      <c r="P1116" s="510"/>
      <c r="Q1116" s="510"/>
      <c r="R1116" s="510"/>
      <c r="S1116" s="510"/>
      <c r="T1116" s="510"/>
      <c r="U1116" s="510"/>
      <c r="V1116" s="510"/>
      <c r="W1116" s="510"/>
      <c r="X1116" s="510"/>
      <c r="BA1116" s="362"/>
      <c r="BB1116" s="230"/>
      <c r="BC1116" s="362"/>
      <c r="BD1116" s="362"/>
      <c r="BE1116" s="362"/>
      <c r="BF1116" s="362"/>
      <c r="BG1116" s="362"/>
      <c r="BH1116" s="362"/>
      <c r="BI1116" s="362"/>
      <c r="BJ1116" s="362"/>
      <c r="BK1116" s="362"/>
      <c r="BL1116" s="362"/>
      <c r="BM1116" s="362"/>
      <c r="BN1116" s="362"/>
      <c r="BO1116" s="362"/>
      <c r="BP1116" s="362"/>
      <c r="BQ1116" s="362"/>
      <c r="BR1116" s="362"/>
      <c r="BS1116" s="362"/>
      <c r="BT1116" s="362"/>
      <c r="BU1116" s="362"/>
      <c r="BV1116" s="362"/>
      <c r="BW1116" s="362"/>
      <c r="BX1116" s="362"/>
    </row>
    <row r="1117" s="203" customFormat="true" ht="17.1" customHeight="true" x14ac:dyDescent="0.2">
      <c r="A1117" s="520"/>
      <c r="B1117" s="511"/>
      <c r="C1117" s="512"/>
      <c r="D1117" s="512"/>
      <c r="E1117" s="512"/>
      <c r="F1117" s="512"/>
      <c r="G1117" s="512"/>
      <c r="H1117" s="512"/>
      <c r="I1117" s="512"/>
      <c r="J1117" s="512"/>
      <c r="K1117" s="512"/>
      <c r="L1117" s="512"/>
      <c r="M1117" s="512"/>
      <c r="N1117" s="512"/>
      <c r="O1117" s="512"/>
      <c r="P1117" s="512"/>
      <c r="Q1117" s="512"/>
      <c r="R1117" s="512"/>
      <c r="S1117" s="512"/>
      <c r="T1117" s="512"/>
      <c r="U1117" s="512"/>
      <c r="V1117" s="512"/>
      <c r="W1117" s="512"/>
      <c r="X1117" s="512"/>
      <c r="BA1117" s="362"/>
      <c r="BB1117" s="230"/>
      <c r="BC1117" s="362"/>
      <c r="BD1117" s="362"/>
      <c r="BE1117" s="362"/>
      <c r="BF1117" s="362"/>
      <c r="BG1117" s="362"/>
      <c r="BH1117" s="362"/>
      <c r="BI1117" s="362"/>
      <c r="BJ1117" s="362"/>
      <c r="BK1117" s="362"/>
      <c r="BL1117" s="362"/>
      <c r="BM1117" s="362"/>
      <c r="BN1117" s="362"/>
      <c r="BO1117" s="362"/>
      <c r="BP1117" s="362"/>
      <c r="BQ1117" s="362"/>
      <c r="BR1117" s="362"/>
      <c r="BS1117" s="362"/>
      <c r="BT1117" s="362"/>
      <c r="BU1117" s="362"/>
      <c r="BV1117" s="362"/>
      <c r="BW1117" s="362"/>
      <c r="BX1117" s="362"/>
    </row>
    <row r="1118" s="203" customFormat="true" ht="15" customHeight="true" x14ac:dyDescent="0.2">
      <c r="BA1118" s="362"/>
      <c r="BB1118" s="230"/>
      <c r="BC1118" s="362"/>
      <c r="BD1118" s="362"/>
      <c r="BE1118" s="362"/>
      <c r="BF1118" s="362"/>
      <c r="BG1118" s="362"/>
      <c r="BH1118" s="362"/>
      <c r="BI1118" s="362"/>
      <c r="BJ1118" s="362"/>
      <c r="BK1118" s="362"/>
      <c r="BL1118" s="362"/>
      <c r="BM1118" s="362"/>
      <c r="BN1118" s="362"/>
      <c r="BO1118" s="362"/>
      <c r="BP1118" s="362"/>
      <c r="BQ1118" s="362"/>
      <c r="BR1118" s="362"/>
      <c r="BS1118" s="362"/>
      <c r="BT1118" s="362"/>
      <c r="BU1118" s="362"/>
      <c r="BV1118" s="362"/>
      <c r="BW1118" s="362"/>
      <c r="BX1118" s="362"/>
    </row>
    <row r="1119" s="203" customFormat="true" ht="15" customHeight="true" x14ac:dyDescent="0.2">
      <c r="BA1119" s="362"/>
      <c r="BB1119" s="230"/>
      <c r="BC1119" s="362"/>
      <c r="BD1119" s="362"/>
      <c r="BE1119" s="362"/>
      <c r="BF1119" s="362"/>
      <c r="BG1119" s="362"/>
      <c r="BH1119" s="362"/>
      <c r="BI1119" s="362"/>
      <c r="BJ1119" s="362"/>
      <c r="BK1119" s="362"/>
      <c r="BL1119" s="362"/>
      <c r="BM1119" s="362"/>
      <c r="BN1119" s="362"/>
      <c r="BO1119" s="362"/>
      <c r="BP1119" s="362"/>
      <c r="BQ1119" s="362"/>
      <c r="BR1119" s="362"/>
      <c r="BS1119" s="362"/>
      <c r="BT1119" s="362"/>
      <c r="BU1119" s="362"/>
      <c r="BV1119" s="362"/>
      <c r="BW1119" s="362"/>
      <c r="BX1119" s="362"/>
    </row>
    <row r="1120" s="203" customFormat="true" ht="15" customHeight="true" x14ac:dyDescent="0.2">
      <c r="BA1120" s="362"/>
      <c r="BB1120" s="230"/>
      <c r="BC1120" s="362"/>
      <c r="BD1120" s="362"/>
      <c r="BE1120" s="362"/>
      <c r="BF1120" s="362"/>
      <c r="BG1120" s="362"/>
      <c r="BH1120" s="362"/>
      <c r="BI1120" s="362"/>
      <c r="BJ1120" s="362"/>
      <c r="BK1120" s="362"/>
      <c r="BL1120" s="362"/>
      <c r="BM1120" s="362"/>
      <c r="BN1120" s="362"/>
      <c r="BO1120" s="362"/>
      <c r="BP1120" s="362"/>
      <c r="BQ1120" s="362"/>
      <c r="BR1120" s="362"/>
      <c r="BS1120" s="362"/>
      <c r="BT1120" s="362"/>
      <c r="BU1120" s="362"/>
      <c r="BV1120" s="362"/>
      <c r="BW1120" s="362"/>
      <c r="BX1120" s="362"/>
    </row>
    <row r="1121" s="203" customFormat="true" ht="15" customHeight="true" x14ac:dyDescent="0.2">
      <c r="BA1121" s="362"/>
      <c r="BB1121" s="230"/>
      <c r="BC1121" s="362"/>
      <c r="BD1121" s="362"/>
      <c r="BE1121" s="362"/>
      <c r="BF1121" s="362"/>
      <c r="BG1121" s="362"/>
      <c r="BH1121" s="362"/>
      <c r="BI1121" s="362"/>
      <c r="BJ1121" s="362"/>
      <c r="BK1121" s="362"/>
      <c r="BL1121" s="362"/>
      <c r="BM1121" s="362"/>
      <c r="BN1121" s="362"/>
      <c r="BO1121" s="362"/>
      <c r="BP1121" s="362"/>
      <c r="BQ1121" s="362"/>
      <c r="BR1121" s="362"/>
      <c r="BS1121" s="362"/>
      <c r="BT1121" s="362"/>
      <c r="BU1121" s="362"/>
      <c r="BV1121" s="362"/>
      <c r="BW1121" s="362"/>
      <c r="BX1121" s="362"/>
    </row>
    <row r="1122" s="203" customFormat="true" ht="15" customHeight="true" x14ac:dyDescent="0.2">
      <c r="BA1122" s="362"/>
      <c r="BB1122" s="230"/>
      <c r="BC1122" s="362"/>
      <c r="BD1122" s="362"/>
      <c r="BE1122" s="362"/>
      <c r="BF1122" s="362"/>
      <c r="BG1122" s="362"/>
      <c r="BH1122" s="362"/>
      <c r="BI1122" s="362"/>
      <c r="BJ1122" s="362"/>
      <c r="BK1122" s="362"/>
      <c r="BL1122" s="362"/>
      <c r="BM1122" s="362"/>
      <c r="BN1122" s="362"/>
      <c r="BO1122" s="362"/>
      <c r="BP1122" s="362"/>
      <c r="BQ1122" s="362"/>
      <c r="BR1122" s="362"/>
      <c r="BS1122" s="362"/>
      <c r="BT1122" s="362"/>
      <c r="BU1122" s="362"/>
      <c r="BV1122" s="362"/>
      <c r="BW1122" s="362"/>
      <c r="BX1122" s="362"/>
    </row>
    <row r="1123" s="203" customFormat="true" ht="15" customHeight="true" x14ac:dyDescent="0.2">
      <c r="BA1123" s="362"/>
      <c r="BB1123" s="230"/>
      <c r="BC1123" s="362"/>
      <c r="BD1123" s="362"/>
      <c r="BE1123" s="362"/>
      <c r="BF1123" s="362"/>
      <c r="BG1123" s="362"/>
      <c r="BH1123" s="362"/>
      <c r="BI1123" s="362"/>
      <c r="BJ1123" s="362"/>
      <c r="BK1123" s="362"/>
      <c r="BL1123" s="362"/>
      <c r="BM1123" s="362"/>
      <c r="BN1123" s="362"/>
      <c r="BO1123" s="362"/>
      <c r="BP1123" s="362"/>
      <c r="BQ1123" s="362"/>
      <c r="BR1123" s="362"/>
      <c r="BS1123" s="362"/>
      <c r="BT1123" s="362"/>
      <c r="BU1123" s="362"/>
      <c r="BV1123" s="362"/>
      <c r="BW1123" s="362"/>
      <c r="BX1123" s="362"/>
    </row>
    <row r="1124" s="203" customFormat="true" ht="15" customHeight="true" x14ac:dyDescent="0.2">
      <c r="BA1124" s="362"/>
      <c r="BB1124" s="230"/>
      <c r="BC1124" s="362"/>
      <c r="BD1124" s="362"/>
      <c r="BE1124" s="362"/>
      <c r="BF1124" s="362"/>
      <c r="BG1124" s="362"/>
      <c r="BH1124" s="362"/>
      <c r="BI1124" s="362"/>
      <c r="BJ1124" s="362"/>
      <c r="BK1124" s="362"/>
      <c r="BL1124" s="362"/>
      <c r="BM1124" s="362"/>
      <c r="BN1124" s="362"/>
      <c r="BO1124" s="362"/>
      <c r="BP1124" s="362"/>
      <c r="BQ1124" s="362"/>
      <c r="BR1124" s="362"/>
      <c r="BS1124" s="362"/>
      <c r="BT1124" s="362"/>
      <c r="BU1124" s="362"/>
      <c r="BV1124" s="362"/>
      <c r="BW1124" s="362"/>
      <c r="BX1124" s="362"/>
    </row>
    <row r="1125" s="203" customFormat="true" ht="15" customHeight="true" x14ac:dyDescent="0.2">
      <c r="BA1125" s="362"/>
      <c r="BB1125" s="230"/>
      <c r="BC1125" s="362"/>
      <c r="BD1125" s="362"/>
      <c r="BE1125" s="362"/>
      <c r="BF1125" s="362"/>
      <c r="BG1125" s="362"/>
      <c r="BH1125" s="362"/>
      <c r="BI1125" s="362"/>
      <c r="BJ1125" s="362"/>
      <c r="BK1125" s="362"/>
      <c r="BL1125" s="362"/>
      <c r="BM1125" s="362"/>
      <c r="BN1125" s="362"/>
      <c r="BO1125" s="362"/>
      <c r="BP1125" s="362"/>
      <c r="BQ1125" s="362"/>
      <c r="BR1125" s="362"/>
      <c r="BS1125" s="362"/>
      <c r="BT1125" s="362"/>
      <c r="BU1125" s="362"/>
      <c r="BV1125" s="362"/>
      <c r="BW1125" s="362"/>
      <c r="BX1125" s="362"/>
    </row>
    <row r="1126" s="203" customFormat="true" ht="15" customHeight="true" x14ac:dyDescent="0.2">
      <c r="BA1126" s="362"/>
      <c r="BB1126" s="230"/>
      <c r="BC1126" s="362"/>
      <c r="BD1126" s="362"/>
      <c r="BE1126" s="362"/>
      <c r="BF1126" s="362"/>
      <c r="BG1126" s="362"/>
      <c r="BH1126" s="362"/>
      <c r="BI1126" s="362"/>
      <c r="BJ1126" s="362"/>
      <c r="BK1126" s="362"/>
      <c r="BL1126" s="362"/>
      <c r="BM1126" s="362"/>
      <c r="BN1126" s="362"/>
      <c r="BO1126" s="362"/>
      <c r="BP1126" s="362"/>
      <c r="BQ1126" s="362"/>
      <c r="BR1126" s="362"/>
      <c r="BS1126" s="362"/>
      <c r="BT1126" s="362"/>
      <c r="BU1126" s="362"/>
      <c r="BV1126" s="362"/>
      <c r="BW1126" s="362"/>
      <c r="BX1126" s="362"/>
    </row>
    <row r="1127" s="203" customFormat="true" ht="15" customHeight="true" x14ac:dyDescent="0.2">
      <c r="BA1127" s="362"/>
      <c r="BB1127" s="230"/>
      <c r="BC1127" s="362"/>
      <c r="BD1127" s="362"/>
      <c r="BE1127" s="362"/>
      <c r="BF1127" s="362"/>
      <c r="BG1127" s="362"/>
      <c r="BH1127" s="362"/>
      <c r="BI1127" s="362"/>
      <c r="BJ1127" s="362"/>
      <c r="BK1127" s="362"/>
      <c r="BL1127" s="362"/>
      <c r="BM1127" s="362"/>
      <c r="BN1127" s="362"/>
      <c r="BO1127" s="362"/>
      <c r="BP1127" s="362"/>
      <c r="BQ1127" s="362"/>
      <c r="BR1127" s="362"/>
      <c r="BS1127" s="362"/>
      <c r="BT1127" s="362"/>
      <c r="BU1127" s="362"/>
      <c r="BV1127" s="362"/>
      <c r="BW1127" s="362"/>
      <c r="BX1127" s="362"/>
    </row>
    <row r="1128" s="203" customFormat="true" ht="15" customHeight="true" x14ac:dyDescent="0.2">
      <c r="BA1128" s="362"/>
      <c r="BB1128" s="230"/>
      <c r="BC1128" s="362"/>
      <c r="BD1128" s="362"/>
      <c r="BE1128" s="362"/>
      <c r="BF1128" s="362"/>
      <c r="BG1128" s="362"/>
      <c r="BH1128" s="362"/>
      <c r="BI1128" s="362"/>
      <c r="BJ1128" s="362"/>
      <c r="BK1128" s="362"/>
      <c r="BL1128" s="362"/>
      <c r="BM1128" s="362"/>
      <c r="BN1128" s="362"/>
      <c r="BO1128" s="362"/>
      <c r="BP1128" s="362"/>
      <c r="BQ1128" s="362"/>
      <c r="BR1128" s="362"/>
      <c r="BS1128" s="362"/>
      <c r="BT1128" s="362"/>
      <c r="BU1128" s="362"/>
      <c r="BV1128" s="362"/>
      <c r="BW1128" s="362"/>
      <c r="BX1128" s="362"/>
    </row>
    <row r="1129" s="203" customFormat="true" ht="15" customHeight="true" x14ac:dyDescent="0.2">
      <c r="BA1129" s="362"/>
      <c r="BB1129" s="230"/>
      <c r="BC1129" s="362"/>
      <c r="BD1129" s="362"/>
      <c r="BE1129" s="362"/>
      <c r="BF1129" s="362"/>
      <c r="BG1129" s="362"/>
      <c r="BH1129" s="362"/>
      <c r="BI1129" s="362"/>
      <c r="BJ1129" s="362"/>
      <c r="BK1129" s="362"/>
      <c r="BL1129" s="362"/>
      <c r="BM1129" s="362"/>
      <c r="BN1129" s="362"/>
      <c r="BO1129" s="362"/>
      <c r="BP1129" s="362"/>
      <c r="BQ1129" s="362"/>
      <c r="BR1129" s="362"/>
      <c r="BS1129" s="362"/>
      <c r="BT1129" s="362"/>
      <c r="BU1129" s="362"/>
      <c r="BV1129" s="362"/>
      <c r="BW1129" s="362"/>
      <c r="BX1129" s="362"/>
    </row>
    <row r="1130" s="203" customFormat="true" ht="15" customHeight="true" x14ac:dyDescent="0.2">
      <c r="BA1130" s="362"/>
      <c r="BB1130" s="230"/>
      <c r="BC1130" s="362"/>
      <c r="BD1130" s="362"/>
      <c r="BE1130" s="362"/>
      <c r="BF1130" s="362"/>
      <c r="BG1130" s="362"/>
      <c r="BH1130" s="362"/>
      <c r="BI1130" s="362"/>
      <c r="BJ1130" s="362"/>
      <c r="BK1130" s="362"/>
      <c r="BL1130" s="362"/>
      <c r="BM1130" s="362"/>
      <c r="BN1130" s="362"/>
      <c r="BO1130" s="362"/>
      <c r="BP1130" s="362"/>
      <c r="BQ1130" s="362"/>
      <c r="BR1130" s="362"/>
      <c r="BS1130" s="362"/>
      <c r="BT1130" s="362"/>
      <c r="BU1130" s="362"/>
      <c r="BV1130" s="362"/>
      <c r="BW1130" s="362"/>
      <c r="BX1130" s="362"/>
    </row>
    <row r="1131" s="203" customFormat="true" ht="15" customHeight="true" x14ac:dyDescent="0.2">
      <c r="BA1131" s="362"/>
      <c r="BB1131" s="230"/>
      <c r="BC1131" s="362"/>
      <c r="BD1131" s="362"/>
      <c r="BE1131" s="362"/>
      <c r="BF1131" s="362"/>
      <c r="BG1131" s="362"/>
      <c r="BH1131" s="362"/>
      <c r="BI1131" s="362"/>
      <c r="BJ1131" s="362"/>
      <c r="BK1131" s="362"/>
      <c r="BL1131" s="362"/>
      <c r="BM1131" s="362"/>
      <c r="BN1131" s="362"/>
      <c r="BO1131" s="362"/>
      <c r="BP1131" s="362"/>
      <c r="BQ1131" s="362"/>
      <c r="BR1131" s="362"/>
      <c r="BS1131" s="362"/>
      <c r="BT1131" s="362"/>
      <c r="BU1131" s="362"/>
      <c r="BV1131" s="362"/>
      <c r="BW1131" s="362"/>
      <c r="BX1131" s="362"/>
    </row>
    <row r="1132" s="203" customFormat="true" ht="15" customHeight="true" x14ac:dyDescent="0.2">
      <c r="BA1132" s="362"/>
      <c r="BB1132" s="230"/>
      <c r="BC1132" s="362"/>
      <c r="BD1132" s="362"/>
      <c r="BE1132" s="362"/>
      <c r="BF1132" s="362"/>
      <c r="BG1132" s="362"/>
      <c r="BH1132" s="362"/>
      <c r="BI1132" s="362"/>
      <c r="BJ1132" s="362"/>
      <c r="BK1132" s="362"/>
      <c r="BL1132" s="362"/>
      <c r="BM1132" s="362"/>
      <c r="BN1132" s="362"/>
      <c r="BO1132" s="362"/>
      <c r="BP1132" s="362"/>
      <c r="BQ1132" s="362"/>
      <c r="BR1132" s="362"/>
      <c r="BS1132" s="362"/>
      <c r="BT1132" s="362"/>
      <c r="BU1132" s="362"/>
      <c r="BV1132" s="362"/>
      <c r="BW1132" s="362"/>
      <c r="BX1132" s="362"/>
    </row>
    <row r="1133" s="203" customFormat="true" ht="15" customHeight="true" x14ac:dyDescent="0.2">
      <c r="BA1133" s="362"/>
      <c r="BB1133" s="230"/>
      <c r="BC1133" s="362"/>
      <c r="BD1133" s="362"/>
      <c r="BE1133" s="362"/>
      <c r="BF1133" s="362"/>
      <c r="BG1133" s="362"/>
      <c r="BH1133" s="362"/>
      <c r="BI1133" s="362"/>
      <c r="BJ1133" s="362"/>
      <c r="BK1133" s="362"/>
      <c r="BL1133" s="362"/>
      <c r="BM1133" s="362"/>
      <c r="BN1133" s="362"/>
      <c r="BO1133" s="362"/>
      <c r="BP1133" s="362"/>
      <c r="BQ1133" s="362"/>
      <c r="BR1133" s="362"/>
      <c r="BS1133" s="362"/>
      <c r="BT1133" s="362"/>
      <c r="BU1133" s="362"/>
      <c r="BV1133" s="362"/>
      <c r="BW1133" s="362"/>
      <c r="BX1133" s="362"/>
    </row>
    <row r="1134" s="203" customFormat="true" ht="15" customHeight="true" x14ac:dyDescent="0.2">
      <c r="BA1134" s="362"/>
      <c r="BB1134" s="230"/>
      <c r="BC1134" s="362"/>
      <c r="BD1134" s="362"/>
      <c r="BE1134" s="362"/>
      <c r="BF1134" s="362"/>
      <c r="BG1134" s="362"/>
      <c r="BH1134" s="362"/>
      <c r="BI1134" s="362"/>
      <c r="BJ1134" s="362"/>
      <c r="BK1134" s="362"/>
      <c r="BL1134" s="362"/>
      <c r="BM1134" s="362"/>
      <c r="BN1134" s="362"/>
      <c r="BO1134" s="362"/>
      <c r="BP1134" s="362"/>
      <c r="BQ1134" s="362"/>
      <c r="BR1134" s="362"/>
      <c r="BS1134" s="362"/>
      <c r="BT1134" s="362"/>
      <c r="BU1134" s="362"/>
      <c r="BV1134" s="362"/>
      <c r="BW1134" s="362"/>
      <c r="BX1134" s="362"/>
    </row>
    <row r="1135" s="203" customFormat="true" ht="15" customHeight="true" x14ac:dyDescent="0.2">
      <c r="BA1135" s="362"/>
      <c r="BB1135" s="230"/>
      <c r="BC1135" s="362"/>
      <c r="BD1135" s="362"/>
      <c r="BE1135" s="362"/>
      <c r="BF1135" s="362"/>
      <c r="BG1135" s="362"/>
      <c r="BH1135" s="362"/>
      <c r="BI1135" s="362"/>
      <c r="BJ1135" s="362"/>
      <c r="BK1135" s="362"/>
      <c r="BL1135" s="362"/>
      <c r="BM1135" s="362"/>
      <c r="BN1135" s="362"/>
      <c r="BO1135" s="362"/>
      <c r="BP1135" s="362"/>
      <c r="BQ1135" s="362"/>
      <c r="BR1135" s="362"/>
      <c r="BS1135" s="362"/>
      <c r="BT1135" s="362"/>
      <c r="BU1135" s="362"/>
      <c r="BV1135" s="362"/>
      <c r="BW1135" s="362"/>
      <c r="BX1135" s="362"/>
    </row>
    <row r="1136" s="203" customFormat="true" ht="15" customHeight="true" x14ac:dyDescent="0.2">
      <c r="BA1136" s="362"/>
      <c r="BB1136" s="230"/>
      <c r="BC1136" s="362"/>
      <c r="BD1136" s="362"/>
      <c r="BE1136" s="362"/>
      <c r="BF1136" s="362"/>
      <c r="BG1136" s="362"/>
      <c r="BH1136" s="362"/>
      <c r="BI1136" s="362"/>
      <c r="BJ1136" s="362"/>
      <c r="BK1136" s="362"/>
      <c r="BL1136" s="362"/>
      <c r="BM1136" s="362"/>
      <c r="BN1136" s="362"/>
      <c r="BO1136" s="362"/>
      <c r="BP1136" s="362"/>
      <c r="BQ1136" s="362"/>
      <c r="BR1136" s="362"/>
      <c r="BS1136" s="362"/>
      <c r="BT1136" s="362"/>
      <c r="BU1136" s="362"/>
      <c r="BV1136" s="362"/>
      <c r="BW1136" s="362"/>
      <c r="BX1136" s="362"/>
    </row>
    <row r="1137" s="203" customFormat="true" ht="15" customHeight="true" x14ac:dyDescent="0.2">
      <c r="BA1137" s="362"/>
      <c r="BB1137" s="230"/>
      <c r="BC1137" s="362"/>
      <c r="BD1137" s="362"/>
      <c r="BE1137" s="362"/>
      <c r="BF1137" s="362"/>
      <c r="BG1137" s="362"/>
      <c r="BH1137" s="362"/>
      <c r="BI1137" s="362"/>
      <c r="BJ1137" s="362"/>
      <c r="BK1137" s="362"/>
      <c r="BL1137" s="362"/>
      <c r="BM1137" s="362"/>
      <c r="BN1137" s="362"/>
      <c r="BO1137" s="362"/>
      <c r="BP1137" s="362"/>
      <c r="BQ1137" s="362"/>
      <c r="BR1137" s="362"/>
      <c r="BS1137" s="362"/>
      <c r="BT1137" s="362"/>
      <c r="BU1137" s="362"/>
      <c r="BV1137" s="362"/>
      <c r="BW1137" s="362"/>
      <c r="BX1137" s="362"/>
    </row>
    <row r="1138" s="203" customFormat="true" ht="15" customHeight="true" x14ac:dyDescent="0.2">
      <c r="BA1138" s="362"/>
      <c r="BB1138" s="230"/>
      <c r="BC1138" s="362"/>
      <c r="BD1138" s="362"/>
      <c r="BE1138" s="362"/>
      <c r="BF1138" s="362"/>
      <c r="BG1138" s="362"/>
      <c r="BH1138" s="362"/>
      <c r="BI1138" s="362"/>
      <c r="BJ1138" s="362"/>
      <c r="BK1138" s="362"/>
      <c r="BL1138" s="362"/>
      <c r="BM1138" s="362"/>
      <c r="BN1138" s="362"/>
      <c r="BO1138" s="362"/>
      <c r="BP1138" s="362"/>
      <c r="BQ1138" s="362"/>
      <c r="BR1138" s="362"/>
      <c r="BS1138" s="362"/>
      <c r="BT1138" s="362"/>
      <c r="BU1138" s="362"/>
      <c r="BV1138" s="362"/>
      <c r="BW1138" s="362"/>
      <c r="BX1138" s="362"/>
    </row>
    <row r="1139" s="203" customFormat="true" ht="15" customHeight="true" x14ac:dyDescent="0.2">
      <c r="BA1139" s="362"/>
      <c r="BB1139" s="230"/>
      <c r="BC1139" s="362"/>
      <c r="BD1139" s="362"/>
      <c r="BE1139" s="362"/>
      <c r="BF1139" s="362"/>
      <c r="BG1139" s="362"/>
      <c r="BH1139" s="362"/>
      <c r="BI1139" s="362"/>
      <c r="BJ1139" s="362"/>
      <c r="BK1139" s="362"/>
      <c r="BL1139" s="362"/>
      <c r="BM1139" s="362"/>
      <c r="BN1139" s="362"/>
      <c r="BO1139" s="362"/>
      <c r="BP1139" s="362"/>
      <c r="BQ1139" s="362"/>
      <c r="BR1139" s="362"/>
      <c r="BS1139" s="362"/>
      <c r="BT1139" s="362"/>
      <c r="BU1139" s="362"/>
      <c r="BV1139" s="362"/>
      <c r="BW1139" s="362"/>
      <c r="BX1139" s="362"/>
    </row>
    <row r="1140" s="203" customFormat="true" ht="15" customHeight="true" x14ac:dyDescent="0.2">
      <c r="BA1140" s="362"/>
      <c r="BB1140" s="230"/>
      <c r="BC1140" s="362"/>
      <c r="BD1140" s="362"/>
      <c r="BE1140" s="362"/>
      <c r="BF1140" s="362"/>
      <c r="BG1140" s="362"/>
      <c r="BH1140" s="362"/>
      <c r="BI1140" s="362"/>
      <c r="BJ1140" s="362"/>
      <c r="BK1140" s="362"/>
      <c r="BL1140" s="362"/>
      <c r="BM1140" s="362"/>
      <c r="BN1140" s="362"/>
      <c r="BO1140" s="362"/>
      <c r="BP1140" s="362"/>
      <c r="BQ1140" s="362"/>
      <c r="BR1140" s="362"/>
      <c r="BS1140" s="362"/>
      <c r="BT1140" s="362"/>
      <c r="BU1140" s="362"/>
      <c r="BV1140" s="362"/>
      <c r="BW1140" s="362"/>
      <c r="BX1140" s="362"/>
    </row>
    <row r="1141" s="203" customFormat="true" ht="15" customHeight="true" x14ac:dyDescent="0.2">
      <c r="BA1141" s="362"/>
      <c r="BB1141" s="230"/>
      <c r="BC1141" s="362"/>
      <c r="BD1141" s="362"/>
      <c r="BE1141" s="362"/>
      <c r="BF1141" s="362"/>
      <c r="BG1141" s="362"/>
      <c r="BH1141" s="362"/>
      <c r="BI1141" s="362"/>
      <c r="BJ1141" s="362"/>
      <c r="BK1141" s="362"/>
      <c r="BL1141" s="362"/>
      <c r="BM1141" s="362"/>
      <c r="BN1141" s="362"/>
      <c r="BO1141" s="362"/>
      <c r="BP1141" s="362"/>
      <c r="BQ1141" s="362"/>
      <c r="BR1141" s="362"/>
      <c r="BS1141" s="362"/>
      <c r="BT1141" s="362"/>
      <c r="BU1141" s="362"/>
      <c r="BV1141" s="362"/>
      <c r="BW1141" s="362"/>
      <c r="BX1141" s="362"/>
    </row>
    <row r="1142" s="203" customFormat="true" ht="15" customHeight="true" x14ac:dyDescent="0.2">
      <c r="BA1142" s="362"/>
      <c r="BB1142" s="230"/>
      <c r="BC1142" s="362"/>
      <c r="BD1142" s="362"/>
      <c r="BE1142" s="362"/>
      <c r="BF1142" s="362"/>
      <c r="BG1142" s="362"/>
      <c r="BH1142" s="362"/>
      <c r="BI1142" s="362"/>
      <c r="BJ1142" s="362"/>
      <c r="BK1142" s="362"/>
      <c r="BL1142" s="362"/>
      <c r="BM1142" s="362"/>
      <c r="BN1142" s="362"/>
      <c r="BO1142" s="362"/>
      <c r="BP1142" s="362"/>
      <c r="BQ1142" s="362"/>
      <c r="BR1142" s="362"/>
      <c r="BS1142" s="362"/>
      <c r="BT1142" s="362"/>
      <c r="BU1142" s="362"/>
      <c r="BV1142" s="362"/>
      <c r="BW1142" s="362"/>
      <c r="BX1142" s="362"/>
    </row>
    <row r="1143" s="203" customFormat="true" ht="15" customHeight="true" x14ac:dyDescent="0.2">
      <c r="BA1143" s="362"/>
      <c r="BB1143" s="230"/>
      <c r="BC1143" s="362"/>
      <c r="BD1143" s="362"/>
      <c r="BE1143" s="362"/>
      <c r="BF1143" s="362"/>
      <c r="BG1143" s="362"/>
      <c r="BH1143" s="362"/>
      <c r="BI1143" s="362"/>
      <c r="BJ1143" s="362"/>
      <c r="BK1143" s="362"/>
      <c r="BL1143" s="362"/>
      <c r="BM1143" s="362"/>
      <c r="BN1143" s="362"/>
      <c r="BO1143" s="362"/>
      <c r="BP1143" s="362"/>
      <c r="BQ1143" s="362"/>
      <c r="BR1143" s="362"/>
      <c r="BS1143" s="362"/>
      <c r="BT1143" s="362"/>
      <c r="BU1143" s="362"/>
      <c r="BV1143" s="362"/>
      <c r="BW1143" s="362"/>
      <c r="BX1143" s="362"/>
    </row>
    <row r="1144" s="203" customFormat="true" ht="15" customHeight="true" x14ac:dyDescent="0.2">
      <c r="BA1144" s="362"/>
      <c r="BB1144" s="230"/>
      <c r="BC1144" s="362"/>
      <c r="BD1144" s="362"/>
      <c r="BE1144" s="362"/>
      <c r="BF1144" s="362"/>
      <c r="BG1144" s="362"/>
      <c r="BH1144" s="362"/>
      <c r="BI1144" s="362"/>
      <c r="BJ1144" s="362"/>
      <c r="BK1144" s="362"/>
      <c r="BL1144" s="362"/>
      <c r="BM1144" s="362"/>
      <c r="BN1144" s="362"/>
      <c r="BO1144" s="362"/>
      <c r="BP1144" s="362"/>
      <c r="BQ1144" s="362"/>
      <c r="BR1144" s="362"/>
      <c r="BS1144" s="362"/>
      <c r="BT1144" s="362"/>
      <c r="BU1144" s="362"/>
      <c r="BV1144" s="362"/>
      <c r="BW1144" s="362"/>
      <c r="BX1144" s="362"/>
    </row>
    <row r="1145" s="203" customFormat="true" ht="15" customHeight="true" x14ac:dyDescent="0.2">
      <c r="BA1145" s="362"/>
      <c r="BB1145" s="230"/>
      <c r="BC1145" s="362"/>
      <c r="BD1145" s="362"/>
      <c r="BE1145" s="362"/>
      <c r="BF1145" s="362"/>
      <c r="BG1145" s="362"/>
      <c r="BH1145" s="362"/>
      <c r="BI1145" s="362"/>
      <c r="BJ1145" s="362"/>
      <c r="BK1145" s="362"/>
      <c r="BL1145" s="362"/>
      <c r="BM1145" s="362"/>
      <c r="BN1145" s="362"/>
      <c r="BO1145" s="362"/>
      <c r="BP1145" s="362"/>
      <c r="BQ1145" s="362"/>
      <c r="BR1145" s="362"/>
      <c r="BS1145" s="362"/>
      <c r="BT1145" s="362"/>
      <c r="BU1145" s="362"/>
      <c r="BV1145" s="362"/>
      <c r="BW1145" s="362"/>
      <c r="BX1145" s="362"/>
    </row>
    <row r="1146" s="203" customFormat="true" ht="15" customHeight="true" x14ac:dyDescent="0.2">
      <c r="BA1146" s="362"/>
      <c r="BB1146" s="230"/>
      <c r="BC1146" s="362"/>
      <c r="BD1146" s="362"/>
      <c r="BE1146" s="362"/>
      <c r="BF1146" s="362"/>
      <c r="BG1146" s="362"/>
      <c r="BH1146" s="362"/>
      <c r="BI1146" s="362"/>
      <c r="BJ1146" s="362"/>
      <c r="BK1146" s="362"/>
      <c r="BL1146" s="362"/>
      <c r="BM1146" s="362"/>
      <c r="BN1146" s="362"/>
      <c r="BO1146" s="362"/>
      <c r="BP1146" s="362"/>
      <c r="BQ1146" s="362"/>
      <c r="BR1146" s="362"/>
      <c r="BS1146" s="362"/>
      <c r="BT1146" s="362"/>
      <c r="BU1146" s="362"/>
      <c r="BV1146" s="362"/>
      <c r="BW1146" s="362"/>
      <c r="BX1146" s="362"/>
    </row>
    <row r="1147" s="203" customFormat="true" ht="15" customHeight="true" x14ac:dyDescent="0.2">
      <c r="BA1147" s="362"/>
      <c r="BB1147" s="230"/>
      <c r="BC1147" s="362"/>
      <c r="BD1147" s="362"/>
      <c r="BE1147" s="362"/>
      <c r="BF1147" s="362"/>
      <c r="BG1147" s="362"/>
      <c r="BH1147" s="362"/>
      <c r="BI1147" s="362"/>
      <c r="BJ1147" s="362"/>
      <c r="BK1147" s="362"/>
      <c r="BL1147" s="362"/>
      <c r="BM1147" s="362"/>
      <c r="BN1147" s="362"/>
      <c r="BO1147" s="362"/>
      <c r="BP1147" s="362"/>
      <c r="BQ1147" s="362"/>
      <c r="BR1147" s="362"/>
      <c r="BS1147" s="362"/>
      <c r="BT1147" s="362"/>
      <c r="BU1147" s="362"/>
      <c r="BV1147" s="362"/>
      <c r="BW1147" s="362"/>
      <c r="BX1147" s="362"/>
    </row>
    <row r="1148" s="203" customFormat="true" ht="15" customHeight="true" x14ac:dyDescent="0.2">
      <c r="BA1148" s="362"/>
      <c r="BB1148" s="230"/>
      <c r="BC1148" s="362"/>
      <c r="BD1148" s="362"/>
      <c r="BE1148" s="362"/>
      <c r="BF1148" s="362"/>
      <c r="BG1148" s="362"/>
      <c r="BH1148" s="362"/>
      <c r="BI1148" s="362"/>
      <c r="BJ1148" s="362"/>
      <c r="BK1148" s="362"/>
      <c r="BL1148" s="362"/>
      <c r="BM1148" s="362"/>
      <c r="BN1148" s="362"/>
      <c r="BO1148" s="362"/>
      <c r="BP1148" s="362"/>
      <c r="BQ1148" s="362"/>
      <c r="BR1148" s="362"/>
      <c r="BS1148" s="362"/>
      <c r="BT1148" s="362"/>
      <c r="BU1148" s="362"/>
      <c r="BV1148" s="362"/>
      <c r="BW1148" s="362"/>
      <c r="BX1148" s="362"/>
    </row>
    <row r="1149" s="203" customFormat="true" ht="15" customHeight="true" x14ac:dyDescent="0.2">
      <c r="BA1149" s="362"/>
      <c r="BB1149" s="230"/>
      <c r="BC1149" s="362"/>
      <c r="BD1149" s="362"/>
      <c r="BE1149" s="362"/>
      <c r="BF1149" s="362"/>
      <c r="BG1149" s="362"/>
      <c r="BH1149" s="362"/>
      <c r="BI1149" s="362"/>
      <c r="BJ1149" s="362"/>
      <c r="BK1149" s="362"/>
      <c r="BL1149" s="362"/>
      <c r="BM1149" s="362"/>
      <c r="BN1149" s="362"/>
      <c r="BO1149" s="362"/>
      <c r="BP1149" s="362"/>
      <c r="BQ1149" s="362"/>
      <c r="BR1149" s="362"/>
      <c r="BS1149" s="362"/>
      <c r="BT1149" s="362"/>
      <c r="BU1149" s="362"/>
      <c r="BV1149" s="362"/>
      <c r="BW1149" s="362"/>
      <c r="BX1149" s="362"/>
    </row>
    <row r="1150" s="203" customFormat="true" ht="15" customHeight="true" x14ac:dyDescent="0.2">
      <c r="BA1150" s="362"/>
      <c r="BB1150" s="230"/>
      <c r="BC1150" s="362"/>
      <c r="BD1150" s="362"/>
      <c r="BE1150" s="362"/>
      <c r="BF1150" s="362"/>
      <c r="BG1150" s="362"/>
      <c r="BH1150" s="362"/>
      <c r="BI1150" s="362"/>
      <c r="BJ1150" s="362"/>
      <c r="BK1150" s="362"/>
      <c r="BL1150" s="362"/>
      <c r="BM1150" s="362"/>
      <c r="BN1150" s="362"/>
      <c r="BO1150" s="362"/>
      <c r="BP1150" s="362"/>
      <c r="BQ1150" s="362"/>
      <c r="BR1150" s="362"/>
      <c r="BS1150" s="362"/>
      <c r="BT1150" s="362"/>
      <c r="BU1150" s="362"/>
      <c r="BV1150" s="362"/>
      <c r="BW1150" s="362"/>
      <c r="BX1150" s="362"/>
    </row>
    <row r="1151" s="203" customFormat="true" ht="15" customHeight="true" x14ac:dyDescent="0.2">
      <c r="BA1151" s="362"/>
      <c r="BB1151" s="230"/>
      <c r="BC1151" s="362"/>
      <c r="BD1151" s="362"/>
      <c r="BE1151" s="362"/>
      <c r="BF1151" s="362"/>
      <c r="BG1151" s="362"/>
      <c r="BH1151" s="362"/>
      <c r="BI1151" s="362"/>
      <c r="BJ1151" s="362"/>
      <c r="BK1151" s="362"/>
      <c r="BL1151" s="362"/>
      <c r="BM1151" s="362"/>
      <c r="BN1151" s="362"/>
      <c r="BO1151" s="362"/>
      <c r="BP1151" s="362"/>
      <c r="BQ1151" s="362"/>
      <c r="BR1151" s="362"/>
      <c r="BS1151" s="362"/>
      <c r="BT1151" s="362"/>
      <c r="BU1151" s="362"/>
      <c r="BV1151" s="362"/>
      <c r="BW1151" s="362"/>
      <c r="BX1151" s="362"/>
    </row>
    <row r="1152" s="203" customFormat="true" ht="15" customHeight="true" x14ac:dyDescent="0.2">
      <c r="BA1152" s="362"/>
      <c r="BB1152" s="230"/>
      <c r="BC1152" s="362"/>
      <c r="BD1152" s="362"/>
      <c r="BE1152" s="362"/>
      <c r="BF1152" s="362"/>
      <c r="BG1152" s="362"/>
      <c r="BH1152" s="362"/>
      <c r="BI1152" s="362"/>
      <c r="BJ1152" s="362"/>
      <c r="BK1152" s="362"/>
      <c r="BL1152" s="362"/>
      <c r="BM1152" s="362"/>
      <c r="BN1152" s="362"/>
      <c r="BO1152" s="362"/>
      <c r="BP1152" s="362"/>
      <c r="BQ1152" s="362"/>
      <c r="BR1152" s="362"/>
      <c r="BS1152" s="362"/>
      <c r="BT1152" s="362"/>
      <c r="BU1152" s="362"/>
      <c r="BV1152" s="362"/>
      <c r="BW1152" s="362"/>
      <c r="BX1152" s="362"/>
    </row>
    <row r="1153" s="203" customFormat="true" ht="15" customHeight="true" x14ac:dyDescent="0.2">
      <c r="BA1153" s="362"/>
      <c r="BB1153" s="230"/>
      <c r="BC1153" s="362"/>
      <c r="BD1153" s="362"/>
      <c r="BE1153" s="362"/>
      <c r="BF1153" s="362"/>
      <c r="BG1153" s="362"/>
      <c r="BH1153" s="362"/>
      <c r="BI1153" s="362"/>
      <c r="BJ1153" s="362"/>
      <c r="BK1153" s="362"/>
      <c r="BL1153" s="362"/>
      <c r="BM1153" s="362"/>
      <c r="BN1153" s="362"/>
      <c r="BO1153" s="362"/>
      <c r="BP1153" s="362"/>
      <c r="BQ1153" s="362"/>
      <c r="BR1153" s="362"/>
      <c r="BS1153" s="362"/>
      <c r="BT1153" s="362"/>
      <c r="BU1153" s="362"/>
      <c r="BV1153" s="362"/>
      <c r="BW1153" s="362"/>
      <c r="BX1153" s="362"/>
    </row>
    <row r="1154" s="203" customFormat="true" ht="15" customHeight="true" x14ac:dyDescent="0.2">
      <c r="BA1154" s="362"/>
      <c r="BB1154" s="230"/>
      <c r="BC1154" s="362"/>
      <c r="BD1154" s="362"/>
      <c r="BE1154" s="362"/>
      <c r="BF1154" s="362"/>
      <c r="BG1154" s="362"/>
      <c r="BH1154" s="362"/>
      <c r="BI1154" s="362"/>
      <c r="BJ1154" s="362"/>
      <c r="BK1154" s="362"/>
      <c r="BL1154" s="362"/>
      <c r="BM1154" s="362"/>
      <c r="BN1154" s="362"/>
      <c r="BO1154" s="362"/>
      <c r="BP1154" s="362"/>
      <c r="BQ1154" s="362"/>
      <c r="BR1154" s="362"/>
      <c r="BS1154" s="362"/>
      <c r="BT1154" s="362"/>
      <c r="BU1154" s="362"/>
      <c r="BV1154" s="362"/>
      <c r="BW1154" s="362"/>
      <c r="BX1154" s="362"/>
    </row>
    <row r="1155" s="203" customFormat="true" ht="15" customHeight="true" x14ac:dyDescent="0.2">
      <c r="BA1155" s="362"/>
      <c r="BB1155" s="230"/>
      <c r="BC1155" s="362"/>
      <c r="BD1155" s="362"/>
      <c r="BE1155" s="362"/>
      <c r="BF1155" s="362"/>
      <c r="BG1155" s="362"/>
      <c r="BH1155" s="362"/>
      <c r="BI1155" s="362"/>
      <c r="BJ1155" s="362"/>
      <c r="BK1155" s="362"/>
      <c r="BL1155" s="362"/>
      <c r="BM1155" s="362"/>
      <c r="BN1155" s="362"/>
      <c r="BO1155" s="362"/>
      <c r="BP1155" s="362"/>
      <c r="BQ1155" s="362"/>
      <c r="BR1155" s="362"/>
      <c r="BS1155" s="362"/>
      <c r="BT1155" s="362"/>
      <c r="BU1155" s="362"/>
      <c r="BV1155" s="362"/>
      <c r="BW1155" s="362"/>
      <c r="BX1155" s="362"/>
    </row>
    <row r="1156" s="203" customFormat="true" ht="15" customHeight="true" x14ac:dyDescent="0.2">
      <c r="BA1156" s="362"/>
      <c r="BB1156" s="230"/>
      <c r="BC1156" s="362"/>
      <c r="BD1156" s="362"/>
      <c r="BE1156" s="362"/>
      <c r="BF1156" s="362"/>
      <c r="BG1156" s="362"/>
      <c r="BH1156" s="362"/>
      <c r="BI1156" s="362"/>
      <c r="BJ1156" s="362"/>
      <c r="BK1156" s="362"/>
      <c r="BL1156" s="362"/>
      <c r="BM1156" s="362"/>
      <c r="BN1156" s="362"/>
      <c r="BO1156" s="362"/>
      <c r="BP1156" s="362"/>
      <c r="BQ1156" s="362"/>
      <c r="BR1156" s="362"/>
      <c r="BS1156" s="362"/>
      <c r="BT1156" s="362"/>
      <c r="BU1156" s="362"/>
      <c r="BV1156" s="362"/>
      <c r="BW1156" s="362"/>
      <c r="BX1156" s="362"/>
    </row>
    <row r="1157" s="203" customFormat="true" ht="15" customHeight="true" x14ac:dyDescent="0.2">
      <c r="BA1157" s="362"/>
      <c r="BB1157" s="230"/>
      <c r="BC1157" s="362"/>
      <c r="BD1157" s="362"/>
      <c r="BE1157" s="362"/>
      <c r="BF1157" s="362"/>
      <c r="BG1157" s="362"/>
      <c r="BH1157" s="362"/>
      <c r="BI1157" s="362"/>
      <c r="BJ1157" s="362"/>
      <c r="BK1157" s="362"/>
      <c r="BL1157" s="362"/>
      <c r="BM1157" s="362"/>
      <c r="BN1157" s="362"/>
      <c r="BO1157" s="362"/>
      <c r="BP1157" s="362"/>
      <c r="BQ1157" s="362"/>
      <c r="BR1157" s="362"/>
      <c r="BS1157" s="362"/>
      <c r="BT1157" s="362"/>
      <c r="BU1157" s="362"/>
      <c r="BV1157" s="362"/>
      <c r="BW1157" s="362"/>
      <c r="BX1157" s="362"/>
    </row>
    <row r="1158" s="203" customFormat="true" ht="15" customHeight="true" x14ac:dyDescent="0.2">
      <c r="BA1158" s="362"/>
      <c r="BB1158" s="230"/>
      <c r="BC1158" s="362"/>
      <c r="BD1158" s="362"/>
      <c r="BE1158" s="362"/>
      <c r="BF1158" s="362"/>
      <c r="BG1158" s="362"/>
      <c r="BH1158" s="362"/>
      <c r="BI1158" s="362"/>
      <c r="BJ1158" s="362"/>
      <c r="BK1158" s="362"/>
      <c r="BL1158" s="362"/>
      <c r="BM1158" s="362"/>
      <c r="BN1158" s="362"/>
      <c r="BO1158" s="362"/>
      <c r="BP1158" s="362"/>
      <c r="BQ1158" s="362"/>
      <c r="BR1158" s="362"/>
      <c r="BS1158" s="362"/>
      <c r="BT1158" s="362"/>
      <c r="BU1158" s="362"/>
      <c r="BV1158" s="362"/>
      <c r="BW1158" s="362"/>
      <c r="BX1158" s="362"/>
    </row>
    <row r="1159" s="203" customFormat="true" ht="15" customHeight="true" x14ac:dyDescent="0.2">
      <c r="BA1159" s="362"/>
      <c r="BB1159" s="230"/>
      <c r="BC1159" s="362"/>
      <c r="BD1159" s="362"/>
      <c r="BE1159" s="362"/>
      <c r="BF1159" s="362"/>
      <c r="BG1159" s="362"/>
      <c r="BH1159" s="362"/>
      <c r="BI1159" s="362"/>
      <c r="BJ1159" s="362"/>
      <c r="BK1159" s="362"/>
      <c r="BL1159" s="362"/>
      <c r="BM1159" s="362"/>
      <c r="BN1159" s="362"/>
      <c r="BO1159" s="362"/>
      <c r="BP1159" s="362"/>
      <c r="BQ1159" s="362"/>
      <c r="BR1159" s="362"/>
      <c r="BS1159" s="362"/>
      <c r="BT1159" s="362"/>
      <c r="BU1159" s="362"/>
      <c r="BV1159" s="362"/>
      <c r="BW1159" s="362"/>
      <c r="BX1159" s="362"/>
    </row>
    <row r="1160" s="203" customFormat="true" ht="15" customHeight="true" x14ac:dyDescent="0.2">
      <c r="BA1160" s="362"/>
      <c r="BB1160" s="230"/>
      <c r="BC1160" s="362"/>
      <c r="BD1160" s="362"/>
      <c r="BE1160" s="362"/>
      <c r="BF1160" s="362"/>
      <c r="BG1160" s="362"/>
      <c r="BH1160" s="362"/>
      <c r="BI1160" s="362"/>
      <c r="BJ1160" s="362"/>
      <c r="BK1160" s="362"/>
      <c r="BL1160" s="362"/>
      <c r="BM1160" s="362"/>
      <c r="BN1160" s="362"/>
      <c r="BO1160" s="362"/>
      <c r="BP1160" s="362"/>
      <c r="BQ1160" s="362"/>
      <c r="BR1160" s="362"/>
      <c r="BS1160" s="362"/>
      <c r="BT1160" s="362"/>
      <c r="BU1160" s="362"/>
      <c r="BV1160" s="362"/>
      <c r="BW1160" s="362"/>
      <c r="BX1160" s="362"/>
    </row>
    <row r="1161" s="203" customFormat="true" ht="15" customHeight="true" x14ac:dyDescent="0.2">
      <c r="BA1161" s="362"/>
      <c r="BB1161" s="230"/>
      <c r="BC1161" s="362"/>
      <c r="BD1161" s="362"/>
      <c r="BE1161" s="362"/>
      <c r="BF1161" s="362"/>
      <c r="BG1161" s="362"/>
      <c r="BH1161" s="362"/>
      <c r="BI1161" s="362"/>
      <c r="BJ1161" s="362"/>
      <c r="BK1161" s="362"/>
      <c r="BL1161" s="362"/>
      <c r="BM1161" s="362"/>
      <c r="BN1161" s="362"/>
      <c r="BO1161" s="362"/>
      <c r="BP1161" s="362"/>
      <c r="BQ1161" s="362"/>
      <c r="BR1161" s="362"/>
      <c r="BS1161" s="362"/>
      <c r="BT1161" s="362"/>
      <c r="BU1161" s="362"/>
      <c r="BV1161" s="362"/>
      <c r="BW1161" s="362"/>
      <c r="BX1161" s="362"/>
    </row>
    <row r="1162" s="203" customFormat="true" ht="15" customHeight="true" x14ac:dyDescent="0.2">
      <c r="BA1162" s="362"/>
      <c r="BB1162" s="230"/>
      <c r="BC1162" s="362"/>
      <c r="BD1162" s="362"/>
      <c r="BE1162" s="362"/>
      <c r="BF1162" s="362"/>
      <c r="BG1162" s="362"/>
      <c r="BH1162" s="362"/>
      <c r="BI1162" s="362"/>
      <c r="BJ1162" s="362"/>
      <c r="BK1162" s="362"/>
      <c r="BL1162" s="362"/>
      <c r="BM1162" s="362"/>
      <c r="BN1162" s="362"/>
      <c r="BO1162" s="362"/>
      <c r="BP1162" s="362"/>
      <c r="BQ1162" s="362"/>
      <c r="BR1162" s="362"/>
      <c r="BS1162" s="362"/>
      <c r="BT1162" s="362"/>
      <c r="BU1162" s="362"/>
      <c r="BV1162" s="362"/>
      <c r="BW1162" s="362"/>
      <c r="BX1162" s="362"/>
    </row>
    <row r="1163" s="203" customFormat="true" ht="15" customHeight="true" x14ac:dyDescent="0.2">
      <c r="BA1163" s="362"/>
      <c r="BB1163" s="230"/>
      <c r="BC1163" s="362"/>
      <c r="BD1163" s="362"/>
      <c r="BE1163" s="362"/>
      <c r="BF1163" s="362"/>
      <c r="BG1163" s="362"/>
      <c r="BH1163" s="362"/>
      <c r="BI1163" s="362"/>
      <c r="BJ1163" s="362"/>
      <c r="BK1163" s="362"/>
      <c r="BL1163" s="362"/>
      <c r="BM1163" s="362"/>
      <c r="BN1163" s="362"/>
      <c r="BO1163" s="362"/>
      <c r="BP1163" s="362"/>
      <c r="BQ1163" s="362"/>
      <c r="BR1163" s="362"/>
      <c r="BS1163" s="362"/>
      <c r="BT1163" s="362"/>
      <c r="BU1163" s="362"/>
      <c r="BV1163" s="362"/>
      <c r="BW1163" s="362"/>
      <c r="BX1163" s="362"/>
    </row>
    <row r="1164" s="203" customFormat="true" ht="15" customHeight="true" x14ac:dyDescent="0.2">
      <c r="BA1164" s="362"/>
      <c r="BB1164" s="230"/>
      <c r="BC1164" s="362"/>
      <c r="BD1164" s="362"/>
      <c r="BE1164" s="362"/>
      <c r="BF1164" s="362"/>
      <c r="BG1164" s="362"/>
      <c r="BH1164" s="362"/>
      <c r="BI1164" s="362"/>
      <c r="BJ1164" s="362"/>
      <c r="BK1164" s="362"/>
      <c r="BL1164" s="362"/>
      <c r="BM1164" s="362"/>
      <c r="BN1164" s="362"/>
      <c r="BO1164" s="362"/>
      <c r="BP1164" s="362"/>
      <c r="BQ1164" s="362"/>
      <c r="BR1164" s="362"/>
      <c r="BS1164" s="362"/>
      <c r="BT1164" s="362"/>
      <c r="BU1164" s="362"/>
      <c r="BV1164" s="362"/>
      <c r="BW1164" s="362"/>
      <c r="BX1164" s="362"/>
    </row>
    <row r="1165" s="203" customFormat="true" ht="15" customHeight="true" x14ac:dyDescent="0.2">
      <c r="BA1165" s="362"/>
      <c r="BB1165" s="230"/>
      <c r="BC1165" s="362"/>
      <c r="BD1165" s="362"/>
      <c r="BE1165" s="362"/>
      <c r="BF1165" s="362"/>
      <c r="BG1165" s="362"/>
      <c r="BH1165" s="362"/>
      <c r="BI1165" s="362"/>
      <c r="BJ1165" s="362"/>
      <c r="BK1165" s="362"/>
      <c r="BL1165" s="362"/>
      <c r="BM1165" s="362"/>
      <c r="BN1165" s="362"/>
      <c r="BO1165" s="362"/>
      <c r="BP1165" s="362"/>
      <c r="BQ1165" s="362"/>
      <c r="BR1165" s="362"/>
      <c r="BS1165" s="362"/>
      <c r="BT1165" s="362"/>
      <c r="BU1165" s="362"/>
      <c r="BV1165" s="362"/>
      <c r="BW1165" s="362"/>
      <c r="BX1165" s="362"/>
    </row>
    <row r="1166" s="203" customFormat="true" ht="15" customHeight="true" x14ac:dyDescent="0.2">
      <c r="BA1166" s="362"/>
      <c r="BB1166" s="230"/>
      <c r="BC1166" s="362"/>
      <c r="BD1166" s="362"/>
      <c r="BE1166" s="362"/>
      <c r="BF1166" s="362"/>
      <c r="BG1166" s="362"/>
      <c r="BH1166" s="362"/>
      <c r="BI1166" s="362"/>
      <c r="BJ1166" s="362"/>
      <c r="BK1166" s="362"/>
      <c r="BL1166" s="362"/>
      <c r="BM1166" s="362"/>
      <c r="BN1166" s="362"/>
      <c r="BO1166" s="362"/>
      <c r="BP1166" s="362"/>
      <c r="BQ1166" s="362"/>
      <c r="BR1166" s="362"/>
      <c r="BS1166" s="362"/>
      <c r="BT1166" s="362"/>
      <c r="BU1166" s="362"/>
      <c r="BV1166" s="362"/>
      <c r="BW1166" s="362"/>
      <c r="BX1166" s="362"/>
    </row>
    <row r="1167" s="203" customFormat="true" ht="15" customHeight="true" x14ac:dyDescent="0.2">
      <c r="BA1167" s="362"/>
      <c r="BB1167" s="230"/>
      <c r="BC1167" s="362"/>
      <c r="BD1167" s="362"/>
      <c r="BE1167" s="362"/>
      <c r="BF1167" s="362"/>
      <c r="BG1167" s="362"/>
      <c r="BH1167" s="362"/>
      <c r="BI1167" s="362"/>
      <c r="BJ1167" s="362"/>
      <c r="BK1167" s="362"/>
      <c r="BL1167" s="362"/>
      <c r="BM1167" s="362"/>
      <c r="BN1167" s="362"/>
      <c r="BO1167" s="362"/>
      <c r="BP1167" s="362"/>
      <c r="BQ1167" s="362"/>
      <c r="BR1167" s="362"/>
      <c r="BS1167" s="362"/>
      <c r="BT1167" s="362"/>
      <c r="BU1167" s="362"/>
      <c r="BV1167" s="362"/>
      <c r="BW1167" s="362"/>
      <c r="BX1167" s="362"/>
    </row>
    <row r="1168" s="203" customFormat="true" ht="15" customHeight="true" x14ac:dyDescent="0.2">
      <c r="BA1168" s="362"/>
      <c r="BB1168" s="230"/>
      <c r="BC1168" s="362"/>
      <c r="BD1168" s="362"/>
      <c r="BE1168" s="362"/>
      <c r="BF1168" s="362"/>
      <c r="BG1168" s="362"/>
      <c r="BH1168" s="362"/>
      <c r="BI1168" s="362"/>
      <c r="BJ1168" s="362"/>
      <c r="BK1168" s="362"/>
      <c r="BL1168" s="362"/>
      <c r="BM1168" s="362"/>
      <c r="BN1168" s="362"/>
      <c r="BO1168" s="362"/>
      <c r="BP1168" s="362"/>
      <c r="BQ1168" s="362"/>
      <c r="BR1168" s="362"/>
      <c r="BS1168" s="362"/>
      <c r="BT1168" s="362"/>
      <c r="BU1168" s="362"/>
      <c r="BV1168" s="362"/>
      <c r="BW1168" s="362"/>
      <c r="BX1168" s="362"/>
    </row>
    <row r="1169" s="203" customFormat="true" ht="15" customHeight="true" x14ac:dyDescent="0.2">
      <c r="BA1169" s="362"/>
      <c r="BB1169" s="230"/>
      <c r="BC1169" s="362"/>
      <c r="BD1169" s="362"/>
      <c r="BE1169" s="362"/>
      <c r="BF1169" s="362"/>
      <c r="BG1169" s="362"/>
      <c r="BH1169" s="362"/>
      <c r="BI1169" s="362"/>
      <c r="BJ1169" s="362"/>
      <c r="BK1169" s="362"/>
      <c r="BL1169" s="362"/>
      <c r="BM1169" s="362"/>
      <c r="BN1169" s="362"/>
      <c r="BO1169" s="362"/>
      <c r="BP1169" s="362"/>
      <c r="BQ1169" s="362"/>
      <c r="BR1169" s="362"/>
      <c r="BS1169" s="362"/>
      <c r="BT1169" s="362"/>
      <c r="BU1169" s="362"/>
      <c r="BV1169" s="362"/>
      <c r="BW1169" s="362"/>
      <c r="BX1169" s="362"/>
    </row>
    <row r="1170" s="203" customFormat="true" ht="15" customHeight="true" x14ac:dyDescent="0.2">
      <c r="A1170" s="298"/>
      <c r="B1170" s="513"/>
      <c r="C1170" s="514"/>
      <c r="D1170" s="514"/>
      <c r="E1170" s="514"/>
      <c r="F1170" s="514"/>
      <c r="G1170" s="514"/>
      <c r="H1170" s="514"/>
      <c r="I1170" s="514"/>
      <c r="J1170" s="514"/>
      <c r="K1170" s="514"/>
      <c r="L1170" s="514"/>
      <c r="M1170" s="514"/>
      <c r="N1170" s="514"/>
      <c r="O1170" s="514"/>
      <c r="P1170" s="514"/>
      <c r="Q1170" s="514"/>
      <c r="R1170" s="514"/>
      <c r="S1170" s="514"/>
      <c r="T1170" s="514"/>
      <c r="U1170" s="514"/>
      <c r="V1170" s="514"/>
      <c r="W1170" s="514"/>
      <c r="X1170" s="514"/>
      <c r="BA1170" s="362"/>
      <c r="BB1170" s="230"/>
      <c r="BC1170" s="362"/>
      <c r="BD1170" s="362"/>
      <c r="BE1170" s="362"/>
      <c r="BF1170" s="362"/>
      <c r="BG1170" s="362"/>
      <c r="BH1170" s="362"/>
      <c r="BI1170" s="362"/>
      <c r="BJ1170" s="362"/>
      <c r="BK1170" s="362"/>
      <c r="BL1170" s="362"/>
      <c r="BM1170" s="362"/>
      <c r="BN1170" s="362"/>
      <c r="BO1170" s="362"/>
      <c r="BP1170" s="362"/>
      <c r="BQ1170" s="362"/>
      <c r="BR1170" s="362"/>
      <c r="BS1170" s="362"/>
      <c r="BT1170" s="362"/>
      <c r="BU1170" s="362"/>
      <c r="BV1170" s="362"/>
      <c r="BW1170" s="362"/>
      <c r="BX1170" s="362"/>
    </row>
    <row r="1171" s="203" customFormat="true" ht="15" customHeight="true" x14ac:dyDescent="0.2">
      <c r="A1171" s="298"/>
      <c r="B1171" s="513"/>
      <c r="C1171" s="514"/>
      <c r="D1171" s="514"/>
      <c r="E1171" s="514"/>
      <c r="F1171" s="514"/>
      <c r="G1171" s="514"/>
      <c r="H1171" s="514"/>
      <c r="I1171" s="514"/>
      <c r="J1171" s="514"/>
      <c r="K1171" s="514"/>
      <c r="L1171" s="514"/>
      <c r="M1171" s="514"/>
      <c r="N1171" s="514"/>
      <c r="O1171" s="514"/>
      <c r="P1171" s="514"/>
      <c r="Q1171" s="514"/>
      <c r="R1171" s="514"/>
      <c r="S1171" s="514"/>
      <c r="T1171" s="514"/>
      <c r="U1171" s="514"/>
      <c r="V1171" s="514"/>
      <c r="W1171" s="514"/>
      <c r="X1171" s="514"/>
      <c r="BA1171" s="362"/>
      <c r="BB1171" s="230"/>
      <c r="BC1171" s="362"/>
      <c r="BD1171" s="362"/>
      <c r="BE1171" s="362"/>
      <c r="BF1171" s="362"/>
      <c r="BG1171" s="362"/>
      <c r="BH1171" s="362"/>
      <c r="BI1171" s="362"/>
      <c r="BJ1171" s="362"/>
      <c r="BK1171" s="362"/>
      <c r="BL1171" s="362"/>
      <c r="BM1171" s="362"/>
      <c r="BN1171" s="362"/>
      <c r="BO1171" s="362"/>
      <c r="BP1171" s="362"/>
      <c r="BQ1171" s="362"/>
      <c r="BR1171" s="362"/>
      <c r="BS1171" s="362"/>
      <c r="BT1171" s="362"/>
      <c r="BU1171" s="362"/>
      <c r="BV1171" s="362"/>
      <c r="BW1171" s="362"/>
      <c r="BX1171" s="362"/>
    </row>
    <row r="1172" s="203" customFormat="true" ht="15" customHeight="true" x14ac:dyDescent="0.2">
      <c r="A1172" s="298"/>
      <c r="B1172" s="513"/>
      <c r="C1172" s="514"/>
      <c r="D1172" s="514"/>
      <c r="E1172" s="514"/>
      <c r="F1172" s="514"/>
      <c r="G1172" s="514"/>
      <c r="H1172" s="514"/>
      <c r="I1172" s="514"/>
      <c r="J1172" s="514"/>
      <c r="K1172" s="514"/>
      <c r="L1172" s="514"/>
      <c r="M1172" s="514"/>
      <c r="N1172" s="514"/>
      <c r="O1172" s="514"/>
      <c r="P1172" s="514"/>
      <c r="Q1172" s="514"/>
      <c r="R1172" s="514"/>
      <c r="S1172" s="514"/>
      <c r="T1172" s="514"/>
      <c r="U1172" s="514"/>
      <c r="V1172" s="514"/>
      <c r="W1172" s="514"/>
      <c r="X1172" s="514"/>
      <c r="BA1172" s="362"/>
      <c r="BB1172" s="230"/>
      <c r="BC1172" s="362"/>
      <c r="BD1172" s="362"/>
      <c r="BE1172" s="362"/>
      <c r="BF1172" s="362"/>
      <c r="BG1172" s="362"/>
      <c r="BH1172" s="362"/>
      <c r="BI1172" s="362"/>
      <c r="BJ1172" s="362"/>
      <c r="BK1172" s="362"/>
      <c r="BL1172" s="362"/>
      <c r="BM1172" s="362"/>
      <c r="BN1172" s="362"/>
      <c r="BO1172" s="362"/>
      <c r="BP1172" s="362"/>
      <c r="BQ1172" s="362"/>
      <c r="BR1172" s="362"/>
      <c r="BS1172" s="362"/>
      <c r="BT1172" s="362"/>
      <c r="BU1172" s="362"/>
      <c r="BV1172" s="362"/>
      <c r="BW1172" s="362"/>
      <c r="BX1172" s="362"/>
    </row>
    <row r="1173" s="203" customFormat="true" ht="15" customHeight="true" x14ac:dyDescent="0.2">
      <c r="A1173" s="298"/>
      <c r="B1173" s="513"/>
      <c r="C1173" s="514"/>
      <c r="D1173" s="514"/>
      <c r="E1173" s="514"/>
      <c r="F1173" s="514"/>
      <c r="G1173" s="514"/>
      <c r="H1173" s="514"/>
      <c r="I1173" s="514"/>
      <c r="J1173" s="514"/>
      <c r="K1173" s="514"/>
      <c r="L1173" s="514"/>
      <c r="M1173" s="514"/>
      <c r="N1173" s="514"/>
      <c r="O1173" s="514"/>
      <c r="P1173" s="514"/>
      <c r="Q1173" s="514"/>
      <c r="R1173" s="514"/>
      <c r="S1173" s="514"/>
      <c r="T1173" s="514"/>
      <c r="U1173" s="514"/>
      <c r="V1173" s="514"/>
      <c r="W1173" s="514"/>
      <c r="X1173" s="514"/>
      <c r="BA1173" s="362"/>
      <c r="BB1173" s="230"/>
      <c r="BC1173" s="362"/>
      <c r="BD1173" s="362"/>
      <c r="BE1173" s="362"/>
      <c r="BF1173" s="362"/>
      <c r="BG1173" s="362"/>
      <c r="BH1173" s="362"/>
      <c r="BI1173" s="362"/>
      <c r="BJ1173" s="362"/>
      <c r="BK1173" s="362"/>
      <c r="BL1173" s="362"/>
      <c r="BM1173" s="362"/>
      <c r="BN1173" s="362"/>
      <c r="BO1173" s="362"/>
      <c r="BP1173" s="362"/>
      <c r="BQ1173" s="362"/>
      <c r="BR1173" s="362"/>
      <c r="BS1173" s="362"/>
      <c r="BT1173" s="362"/>
      <c r="BU1173" s="362"/>
      <c r="BV1173" s="362"/>
      <c r="BW1173" s="362"/>
      <c r="BX1173" s="362"/>
    </row>
    <row r="1174" s="203" customFormat="true" ht="15" customHeight="true" x14ac:dyDescent="0.2">
      <c r="A1174" s="298"/>
      <c r="B1174" s="513"/>
      <c r="C1174" s="514"/>
      <c r="D1174" s="514"/>
      <c r="E1174" s="514"/>
      <c r="F1174" s="514"/>
      <c r="G1174" s="514"/>
      <c r="H1174" s="514"/>
      <c r="I1174" s="514"/>
      <c r="J1174" s="514"/>
      <c r="K1174" s="514"/>
      <c r="L1174" s="514"/>
      <c r="M1174" s="514"/>
      <c r="N1174" s="514"/>
      <c r="O1174" s="514"/>
      <c r="P1174" s="514"/>
      <c r="Q1174" s="514"/>
      <c r="R1174" s="514"/>
      <c r="S1174" s="514"/>
      <c r="T1174" s="514"/>
      <c r="U1174" s="514"/>
      <c r="V1174" s="514"/>
      <c r="W1174" s="514"/>
      <c r="X1174" s="514"/>
      <c r="BA1174" s="362"/>
      <c r="BB1174" s="230"/>
      <c r="BC1174" s="362"/>
      <c r="BD1174" s="362"/>
      <c r="BE1174" s="362"/>
      <c r="BF1174" s="362"/>
      <c r="BG1174" s="362"/>
      <c r="BH1174" s="362"/>
      <c r="BI1174" s="362"/>
      <c r="BJ1174" s="362"/>
      <c r="BK1174" s="362"/>
      <c r="BL1174" s="362"/>
      <c r="BM1174" s="362"/>
      <c r="BN1174" s="362"/>
      <c r="BO1174" s="362"/>
      <c r="BP1174" s="362"/>
      <c r="BQ1174" s="362"/>
      <c r="BR1174" s="362"/>
      <c r="BS1174" s="362"/>
      <c r="BT1174" s="362"/>
      <c r="BU1174" s="362"/>
      <c r="BV1174" s="362"/>
      <c r="BW1174" s="362"/>
      <c r="BX1174" s="362"/>
    </row>
    <row r="1175" s="203" customFormat="true" ht="15" customHeight="true" x14ac:dyDescent="0.2">
      <c r="A1175" s="298"/>
      <c r="B1175" s="513"/>
      <c r="C1175" s="514"/>
      <c r="D1175" s="514"/>
      <c r="E1175" s="514"/>
      <c r="F1175" s="514"/>
      <c r="G1175" s="514"/>
      <c r="H1175" s="514"/>
      <c r="I1175" s="514"/>
      <c r="J1175" s="514"/>
      <c r="K1175" s="514"/>
      <c r="L1175" s="514"/>
      <c r="M1175" s="514"/>
      <c r="N1175" s="514"/>
      <c r="O1175" s="514"/>
      <c r="P1175" s="514"/>
      <c r="Q1175" s="514"/>
      <c r="R1175" s="514"/>
      <c r="S1175" s="514"/>
      <c r="T1175" s="514"/>
      <c r="U1175" s="514"/>
      <c r="V1175" s="514"/>
      <c r="W1175" s="514"/>
      <c r="X1175" s="514"/>
      <c r="BA1175" s="362"/>
      <c r="BB1175" s="230"/>
      <c r="BC1175" s="362"/>
      <c r="BD1175" s="362"/>
      <c r="BE1175" s="362"/>
      <c r="BF1175" s="362"/>
      <c r="BG1175" s="362"/>
      <c r="BH1175" s="362"/>
      <c r="BI1175" s="362"/>
      <c r="BJ1175" s="362"/>
      <c r="BK1175" s="362"/>
      <c r="BL1175" s="362"/>
      <c r="BM1175" s="362"/>
      <c r="BN1175" s="362"/>
      <c r="BO1175" s="362"/>
      <c r="BP1175" s="362"/>
      <c r="BQ1175" s="362"/>
      <c r="BR1175" s="362"/>
      <c r="BS1175" s="362"/>
      <c r="BT1175" s="362"/>
      <c r="BU1175" s="362"/>
      <c r="BV1175" s="362"/>
      <c r="BW1175" s="362"/>
      <c r="BX1175" s="362"/>
    </row>
    <row r="1176" s="203" customFormat="true" ht="15" customHeight="true" x14ac:dyDescent="0.2">
      <c r="A1176" s="515"/>
      <c r="B1176" s="298"/>
      <c r="C1176" s="516"/>
      <c r="D1176" s="517"/>
      <c r="E1176" s="517"/>
      <c r="F1176" s="517"/>
      <c r="G1176" s="517"/>
      <c r="H1176" s="516"/>
      <c r="I1176" s="517"/>
      <c r="J1176" s="517"/>
      <c r="K1176" s="517"/>
      <c r="L1176" s="517"/>
      <c r="M1176" s="516"/>
      <c r="N1176" s="517"/>
      <c r="O1176" s="517"/>
      <c r="P1176" s="517"/>
      <c r="Q1176" s="517"/>
      <c r="R1176" s="516"/>
      <c r="S1176" s="517"/>
      <c r="T1176" s="517"/>
      <c r="U1176" s="517"/>
      <c r="BA1176" s="362"/>
      <c r="BB1176" s="230"/>
      <c r="BC1176" s="362"/>
      <c r="BD1176" s="362"/>
      <c r="BE1176" s="362"/>
      <c r="BF1176" s="362"/>
      <c r="BG1176" s="362"/>
      <c r="BH1176" s="362"/>
      <c r="BI1176" s="362"/>
      <c r="BJ1176" s="362"/>
      <c r="BK1176" s="362"/>
      <c r="BL1176" s="362"/>
      <c r="BM1176" s="362"/>
      <c r="BN1176" s="362"/>
      <c r="BO1176" s="362"/>
      <c r="BP1176" s="362"/>
      <c r="BQ1176" s="362"/>
      <c r="BR1176" s="362"/>
      <c r="BS1176" s="362"/>
      <c r="BT1176" s="362"/>
      <c r="BU1176" s="362"/>
      <c r="BV1176" s="362"/>
      <c r="BW1176" s="362"/>
      <c r="BX1176" s="362"/>
    </row>
    <row r="1177" s="203" customFormat="true" ht="15" customHeight="true" x14ac:dyDescent="0.2">
      <c r="A1177" s="517"/>
      <c r="B1177" s="517"/>
      <c r="C1177" s="516"/>
      <c r="D1177" s="516"/>
      <c r="E1177" s="516"/>
      <c r="F1177" s="516"/>
      <c r="G1177" s="516"/>
      <c r="H1177" s="516"/>
      <c r="I1177" s="516"/>
      <c r="J1177" s="516"/>
      <c r="K1177" s="516"/>
      <c r="L1177" s="516"/>
      <c r="M1177" s="516"/>
      <c r="N1177" s="516"/>
      <c r="O1177" s="516"/>
      <c r="P1177" s="516"/>
      <c r="Q1177" s="516"/>
      <c r="R1177" s="516"/>
      <c r="S1177" s="516"/>
      <c r="T1177" s="516"/>
      <c r="U1177" s="516"/>
      <c r="BA1177" s="362"/>
      <c r="BB1177" s="230"/>
      <c r="BC1177" s="362"/>
      <c r="BD1177" s="362"/>
      <c r="BE1177" s="362"/>
      <c r="BF1177" s="362"/>
      <c r="BG1177" s="362"/>
      <c r="BH1177" s="362"/>
      <c r="BI1177" s="362"/>
      <c r="BJ1177" s="362"/>
      <c r="BK1177" s="362"/>
      <c r="BL1177" s="362"/>
      <c r="BM1177" s="362"/>
      <c r="BN1177" s="362"/>
      <c r="BO1177" s="362"/>
      <c r="BP1177" s="362"/>
      <c r="BQ1177" s="362"/>
      <c r="BR1177" s="362"/>
      <c r="BS1177" s="362"/>
      <c r="BT1177" s="362"/>
      <c r="BU1177" s="362"/>
      <c r="BV1177" s="362"/>
      <c r="BW1177" s="362"/>
      <c r="BX1177" s="362"/>
    </row>
    <row r="1178" s="203" customFormat="true" ht="15" customHeight="true" x14ac:dyDescent="0.2">
      <c r="BA1178" s="362"/>
      <c r="BB1178" s="230"/>
      <c r="BC1178" s="362"/>
      <c r="BD1178" s="362"/>
      <c r="BE1178" s="362"/>
      <c r="BF1178" s="362"/>
      <c r="BG1178" s="362"/>
      <c r="BH1178" s="362"/>
      <c r="BI1178" s="362"/>
      <c r="BJ1178" s="362"/>
      <c r="BK1178" s="362"/>
      <c r="BL1178" s="362"/>
      <c r="BM1178" s="362"/>
      <c r="BN1178" s="362"/>
      <c r="BO1178" s="362"/>
      <c r="BP1178" s="362"/>
      <c r="BQ1178" s="362"/>
      <c r="BR1178" s="362"/>
      <c r="BS1178" s="362"/>
      <c r="BT1178" s="362"/>
      <c r="BU1178" s="362"/>
      <c r="BV1178" s="362"/>
      <c r="BW1178" s="362"/>
      <c r="BX1178" s="362"/>
    </row>
    <row r="1179" s="203" customFormat="true" ht="15" customHeight="true" x14ac:dyDescent="0.2">
      <c r="BA1179" s="362"/>
      <c r="BB1179" s="230"/>
      <c r="BC1179" s="362"/>
      <c r="BD1179" s="362"/>
      <c r="BE1179" s="362"/>
      <c r="BF1179" s="362"/>
      <c r="BG1179" s="362"/>
      <c r="BH1179" s="362"/>
      <c r="BI1179" s="362"/>
      <c r="BJ1179" s="362"/>
      <c r="BK1179" s="362"/>
      <c r="BL1179" s="362"/>
      <c r="BM1179" s="362"/>
      <c r="BN1179" s="362"/>
      <c r="BO1179" s="362"/>
      <c r="BP1179" s="362"/>
      <c r="BQ1179" s="362"/>
      <c r="BR1179" s="362"/>
      <c r="BS1179" s="362"/>
      <c r="BT1179" s="362"/>
      <c r="BU1179" s="362"/>
      <c r="BV1179" s="362"/>
      <c r="BW1179" s="362"/>
      <c r="BX1179" s="362"/>
    </row>
    <row r="1180" s="203" customFormat="true" ht="15" customHeight="true" x14ac:dyDescent="0.2">
      <c r="BA1180" s="362"/>
      <c r="BB1180" s="230"/>
      <c r="BC1180" s="362"/>
      <c r="BD1180" s="362"/>
      <c r="BE1180" s="362"/>
      <c r="BF1180" s="362"/>
      <c r="BG1180" s="362"/>
      <c r="BH1180" s="362"/>
      <c r="BI1180" s="362"/>
      <c r="BJ1180" s="362"/>
      <c r="BK1180" s="362"/>
      <c r="BL1180" s="362"/>
      <c r="BM1180" s="362"/>
      <c r="BN1180" s="362"/>
      <c r="BO1180" s="362"/>
      <c r="BP1180" s="362"/>
      <c r="BQ1180" s="362"/>
      <c r="BR1180" s="362"/>
      <c r="BS1180" s="362"/>
      <c r="BT1180" s="362"/>
      <c r="BU1180" s="362"/>
      <c r="BV1180" s="362"/>
      <c r="BW1180" s="362"/>
      <c r="BX1180" s="362"/>
    </row>
    <row r="1181" s="203" customFormat="true" ht="15" customHeight="true" x14ac:dyDescent="0.2">
      <c r="BA1181" s="362"/>
      <c r="BB1181" s="230"/>
      <c r="BC1181" s="362"/>
      <c r="BD1181" s="362"/>
      <c r="BE1181" s="362"/>
      <c r="BF1181" s="362"/>
      <c r="BG1181" s="362"/>
      <c r="BH1181" s="362"/>
      <c r="BI1181" s="362"/>
      <c r="BJ1181" s="362"/>
      <c r="BK1181" s="362"/>
      <c r="BL1181" s="362"/>
      <c r="BM1181" s="362"/>
      <c r="BN1181" s="362"/>
      <c r="BO1181" s="362"/>
      <c r="BP1181" s="362"/>
      <c r="BQ1181" s="362"/>
      <c r="BR1181" s="362"/>
      <c r="BS1181" s="362"/>
      <c r="BT1181" s="362"/>
      <c r="BU1181" s="362"/>
      <c r="BV1181" s="362"/>
      <c r="BW1181" s="362"/>
      <c r="BX1181" s="362"/>
    </row>
    <row r="1182" s="203" customFormat="true" ht="15" customHeight="true" x14ac:dyDescent="0.2">
      <c r="BA1182" s="362"/>
      <c r="BB1182" s="230"/>
      <c r="BC1182" s="362"/>
      <c r="BD1182" s="362"/>
      <c r="BE1182" s="362"/>
      <c r="BF1182" s="362"/>
      <c r="BG1182" s="362"/>
      <c r="BH1182" s="362"/>
      <c r="BI1182" s="362"/>
      <c r="BJ1182" s="362"/>
      <c r="BK1182" s="362"/>
      <c r="BL1182" s="362"/>
      <c r="BM1182" s="362"/>
      <c r="BN1182" s="362"/>
      <c r="BO1182" s="362"/>
      <c r="BP1182" s="362"/>
      <c r="BQ1182" s="362"/>
      <c r="BR1182" s="362"/>
      <c r="BS1182" s="362"/>
      <c r="BT1182" s="362"/>
      <c r="BU1182" s="362"/>
      <c r="BV1182" s="362"/>
      <c r="BW1182" s="362"/>
      <c r="BX1182" s="362"/>
    </row>
    <row r="1183" s="203" customFormat="true" ht="15" customHeight="true" x14ac:dyDescent="0.2">
      <c r="BA1183" s="362"/>
      <c r="BB1183" s="230"/>
      <c r="BC1183" s="362"/>
      <c r="BD1183" s="362"/>
      <c r="BE1183" s="362"/>
      <c r="BF1183" s="362"/>
      <c r="BG1183" s="362"/>
      <c r="BH1183" s="362"/>
      <c r="BI1183" s="362"/>
      <c r="BJ1183" s="362"/>
      <c r="BK1183" s="362"/>
      <c r="BL1183" s="362"/>
      <c r="BM1183" s="362"/>
      <c r="BN1183" s="362"/>
      <c r="BO1183" s="362"/>
      <c r="BP1183" s="362"/>
      <c r="BQ1183" s="362"/>
      <c r="BR1183" s="362"/>
      <c r="BS1183" s="362"/>
      <c r="BT1183" s="362"/>
      <c r="BU1183" s="362"/>
      <c r="BV1183" s="362"/>
      <c r="BW1183" s="362"/>
      <c r="BX1183" s="362"/>
    </row>
    <row r="1184" s="203" customFormat="true" ht="15" customHeight="true" x14ac:dyDescent="0.2">
      <c r="BA1184" s="362"/>
      <c r="BB1184" s="230"/>
      <c r="BC1184" s="362"/>
      <c r="BD1184" s="362"/>
      <c r="BE1184" s="362"/>
      <c r="BF1184" s="362"/>
      <c r="BG1184" s="362"/>
      <c r="BH1184" s="362"/>
      <c r="BI1184" s="362"/>
      <c r="BJ1184" s="362"/>
      <c r="BK1184" s="362"/>
      <c r="BL1184" s="362"/>
      <c r="BM1184" s="362"/>
      <c r="BN1184" s="362"/>
      <c r="BO1184" s="362"/>
      <c r="BP1184" s="362"/>
      <c r="BQ1184" s="362"/>
      <c r="BR1184" s="362"/>
      <c r="BS1184" s="362"/>
      <c r="BT1184" s="362"/>
      <c r="BU1184" s="362"/>
      <c r="BV1184" s="362"/>
      <c r="BW1184" s="362"/>
      <c r="BX1184" s="362"/>
    </row>
    <row r="1185" s="203" customFormat="true" ht="15" customHeight="true" x14ac:dyDescent="0.2">
      <c r="BA1185" s="362"/>
      <c r="BB1185" s="230"/>
      <c r="BC1185" s="362"/>
      <c r="BD1185" s="362"/>
      <c r="BE1185" s="362"/>
      <c r="BF1185" s="362"/>
      <c r="BG1185" s="362"/>
      <c r="BH1185" s="362"/>
      <c r="BI1185" s="362"/>
      <c r="BJ1185" s="362"/>
      <c r="BK1185" s="362"/>
      <c r="BL1185" s="362"/>
      <c r="BM1185" s="362"/>
      <c r="BN1185" s="362"/>
      <c r="BO1185" s="362"/>
      <c r="BP1185" s="362"/>
      <c r="BQ1185" s="362"/>
      <c r="BR1185" s="362"/>
      <c r="BS1185" s="362"/>
      <c r="BT1185" s="362"/>
      <c r="BU1185" s="362"/>
      <c r="BV1185" s="362"/>
      <c r="BW1185" s="362"/>
      <c r="BX1185" s="362"/>
    </row>
    <row r="1186" s="203" customFormat="true" ht="15" customHeight="true" x14ac:dyDescent="0.2">
      <c r="BA1186" s="362"/>
      <c r="BB1186" s="230"/>
      <c r="BC1186" s="362"/>
      <c r="BD1186" s="362"/>
      <c r="BE1186" s="362"/>
      <c r="BF1186" s="362"/>
      <c r="BG1186" s="362"/>
      <c r="BH1186" s="362"/>
      <c r="BI1186" s="362"/>
      <c r="BJ1186" s="362"/>
      <c r="BK1186" s="362"/>
      <c r="BL1186" s="362"/>
      <c r="BM1186" s="362"/>
      <c r="BN1186" s="362"/>
      <c r="BO1186" s="362"/>
      <c r="BP1186" s="362"/>
      <c r="BQ1186" s="362"/>
      <c r="BR1186" s="362"/>
      <c r="BS1186" s="362"/>
      <c r="BT1186" s="362"/>
      <c r="BU1186" s="362"/>
      <c r="BV1186" s="362"/>
      <c r="BW1186" s="362"/>
      <c r="BX1186" s="362"/>
    </row>
    <row r="1187" s="203" customFormat="true" ht="15" customHeight="true" x14ac:dyDescent="0.2">
      <c r="BA1187" s="362"/>
      <c r="BB1187" s="230"/>
      <c r="BC1187" s="362"/>
      <c r="BD1187" s="362"/>
      <c r="BE1187" s="362"/>
      <c r="BF1187" s="362"/>
      <c r="BG1187" s="362"/>
      <c r="BH1187" s="362"/>
      <c r="BI1187" s="362"/>
      <c r="BJ1187" s="362"/>
      <c r="BK1187" s="362"/>
      <c r="BL1187" s="362"/>
      <c r="BM1187" s="362"/>
      <c r="BN1187" s="362"/>
      <c r="BO1187" s="362"/>
      <c r="BP1187" s="362"/>
      <c r="BQ1187" s="362"/>
      <c r="BR1187" s="362"/>
      <c r="BS1187" s="362"/>
      <c r="BT1187" s="362"/>
      <c r="BU1187" s="362"/>
      <c r="BV1187" s="362"/>
      <c r="BW1187" s="362"/>
      <c r="BX1187" s="362"/>
    </row>
    <row r="1188" s="203" customFormat="true" ht="15" customHeight="true" x14ac:dyDescent="0.2">
      <c r="BA1188" s="362"/>
      <c r="BB1188" s="230"/>
      <c r="BC1188" s="362"/>
      <c r="BD1188" s="362"/>
      <c r="BE1188" s="362"/>
      <c r="BF1188" s="362"/>
      <c r="BG1188" s="362"/>
      <c r="BH1188" s="362"/>
      <c r="BI1188" s="362"/>
      <c r="BJ1188" s="362"/>
      <c r="BK1188" s="362"/>
      <c r="BL1188" s="362"/>
      <c r="BM1188" s="362"/>
      <c r="BN1188" s="362"/>
      <c r="BO1188" s="362"/>
      <c r="BP1188" s="362"/>
      <c r="BQ1188" s="362"/>
      <c r="BR1188" s="362"/>
      <c r="BS1188" s="362"/>
      <c r="BT1188" s="362"/>
      <c r="BU1188" s="362"/>
      <c r="BV1188" s="362"/>
      <c r="BW1188" s="362"/>
      <c r="BX1188" s="362"/>
    </row>
    <row r="1189" s="203" customFormat="true" ht="15" customHeight="true" x14ac:dyDescent="0.2">
      <c r="BA1189" s="362"/>
      <c r="BB1189" s="230"/>
      <c r="BC1189" s="362"/>
      <c r="BD1189" s="362"/>
      <c r="BE1189" s="362"/>
      <c r="BF1189" s="362"/>
      <c r="BG1189" s="362"/>
      <c r="BH1189" s="362"/>
      <c r="BI1189" s="362"/>
      <c r="BJ1189" s="362"/>
      <c r="BK1189" s="362"/>
      <c r="BL1189" s="362"/>
      <c r="BM1189" s="362"/>
      <c r="BN1189" s="362"/>
      <c r="BO1189" s="362"/>
      <c r="BP1189" s="362"/>
      <c r="BQ1189" s="362"/>
      <c r="BR1189" s="362"/>
      <c r="BS1189" s="362"/>
      <c r="BT1189" s="362"/>
      <c r="BU1189" s="362"/>
      <c r="BV1189" s="362"/>
      <c r="BW1189" s="362"/>
      <c r="BX1189" s="362"/>
    </row>
    <row r="1190" s="203" customFormat="true" ht="15" customHeight="true" x14ac:dyDescent="0.2">
      <c r="BA1190" s="362"/>
      <c r="BB1190" s="230"/>
      <c r="BC1190" s="362"/>
      <c r="BD1190" s="362"/>
      <c r="BE1190" s="362"/>
      <c r="BF1190" s="362"/>
      <c r="BG1190" s="362"/>
      <c r="BH1190" s="362"/>
      <c r="BI1190" s="362"/>
      <c r="BJ1190" s="362"/>
      <c r="BK1190" s="362"/>
      <c r="BL1190" s="362"/>
      <c r="BM1190" s="362"/>
      <c r="BN1190" s="362"/>
      <c r="BO1190" s="362"/>
      <c r="BP1190" s="362"/>
      <c r="BQ1190" s="362"/>
      <c r="BR1190" s="362"/>
      <c r="BS1190" s="362"/>
      <c r="BT1190" s="362"/>
      <c r="BU1190" s="362"/>
      <c r="BV1190" s="362"/>
      <c r="BW1190" s="362"/>
      <c r="BX1190" s="362"/>
    </row>
    <row r="1191" s="203" customFormat="true" ht="15" customHeight="true" x14ac:dyDescent="0.2">
      <c r="BA1191" s="362"/>
      <c r="BB1191" s="230"/>
      <c r="BC1191" s="362"/>
      <c r="BD1191" s="362"/>
      <c r="BE1191" s="362"/>
      <c r="BF1191" s="362"/>
      <c r="BG1191" s="362"/>
      <c r="BH1191" s="362"/>
      <c r="BI1191" s="362"/>
      <c r="BJ1191" s="362"/>
      <c r="BK1191" s="362"/>
      <c r="BL1191" s="362"/>
      <c r="BM1191" s="362"/>
      <c r="BN1191" s="362"/>
      <c r="BO1191" s="362"/>
      <c r="BP1191" s="362"/>
      <c r="BQ1191" s="362"/>
      <c r="BR1191" s="362"/>
      <c r="BS1191" s="362"/>
      <c r="BT1191" s="362"/>
      <c r="BU1191" s="362"/>
      <c r="BV1191" s="362"/>
      <c r="BW1191" s="362"/>
      <c r="BX1191" s="362"/>
    </row>
    <row r="1192" s="203" customFormat="true" ht="15" customHeight="true" x14ac:dyDescent="0.2">
      <c r="BA1192" s="362"/>
      <c r="BB1192" s="230"/>
      <c r="BC1192" s="362"/>
      <c r="BD1192" s="362"/>
      <c r="BE1192" s="362"/>
      <c r="BF1192" s="362"/>
      <c r="BG1192" s="362"/>
      <c r="BH1192" s="362"/>
      <c r="BI1192" s="362"/>
      <c r="BJ1192" s="362"/>
      <c r="BK1192" s="362"/>
      <c r="BL1192" s="362"/>
      <c r="BM1192" s="362"/>
      <c r="BN1192" s="362"/>
      <c r="BO1192" s="362"/>
      <c r="BP1192" s="362"/>
      <c r="BQ1192" s="362"/>
      <c r="BR1192" s="362"/>
      <c r="BS1192" s="362"/>
      <c r="BT1192" s="362"/>
      <c r="BU1192" s="362"/>
      <c r="BV1192" s="362"/>
      <c r="BW1192" s="362"/>
      <c r="BX1192" s="362"/>
    </row>
    <row r="1193" s="203" customFormat="true" ht="15" customHeight="true" x14ac:dyDescent="0.2">
      <c r="BA1193" s="362"/>
      <c r="BB1193" s="230"/>
      <c r="BC1193" s="362"/>
      <c r="BD1193" s="362"/>
      <c r="BE1193" s="362"/>
      <c r="BF1193" s="362"/>
      <c r="BG1193" s="362"/>
      <c r="BH1193" s="362"/>
      <c r="BI1193" s="362"/>
      <c r="BJ1193" s="362"/>
      <c r="BK1193" s="362"/>
      <c r="BL1193" s="362"/>
      <c r="BM1193" s="362"/>
      <c r="BN1193" s="362"/>
      <c r="BO1193" s="362"/>
      <c r="BP1193" s="362"/>
      <c r="BQ1193" s="362"/>
      <c r="BR1193" s="362"/>
      <c r="BS1193" s="362"/>
      <c r="BT1193" s="362"/>
      <c r="BU1193" s="362"/>
      <c r="BV1193" s="362"/>
      <c r="BW1193" s="362"/>
      <c r="BX1193" s="362"/>
    </row>
    <row r="1194" s="203" customFormat="true" ht="15" customHeight="true" x14ac:dyDescent="0.2">
      <c r="BA1194" s="362"/>
      <c r="BB1194" s="230"/>
      <c r="BC1194" s="362"/>
      <c r="BD1194" s="362"/>
      <c r="BE1194" s="362"/>
      <c r="BF1194" s="362"/>
      <c r="BG1194" s="362"/>
      <c r="BH1194" s="362"/>
      <c r="BI1194" s="362"/>
      <c r="BJ1194" s="362"/>
      <c r="BK1194" s="362"/>
      <c r="BL1194" s="362"/>
      <c r="BM1194" s="362"/>
      <c r="BN1194" s="362"/>
      <c r="BO1194" s="362"/>
      <c r="BP1194" s="362"/>
      <c r="BQ1194" s="362"/>
      <c r="BR1194" s="362"/>
      <c r="BS1194" s="362"/>
      <c r="BT1194" s="362"/>
      <c r="BU1194" s="362"/>
      <c r="BV1194" s="362"/>
      <c r="BW1194" s="362"/>
      <c r="BX1194" s="362"/>
    </row>
    <row r="1195" s="203" customFormat="true" ht="15" customHeight="true" x14ac:dyDescent="0.2">
      <c r="BA1195" s="362"/>
      <c r="BB1195" s="230"/>
      <c r="BC1195" s="362"/>
      <c r="BD1195" s="362"/>
      <c r="BE1195" s="362"/>
      <c r="BF1195" s="362"/>
      <c r="BG1195" s="362"/>
      <c r="BH1195" s="362"/>
      <c r="BI1195" s="362"/>
      <c r="BJ1195" s="362"/>
      <c r="BK1195" s="362"/>
      <c r="BL1195" s="362"/>
      <c r="BM1195" s="362"/>
      <c r="BN1195" s="362"/>
      <c r="BO1195" s="362"/>
      <c r="BP1195" s="362"/>
      <c r="BQ1195" s="362"/>
      <c r="BR1195" s="362"/>
      <c r="BS1195" s="362"/>
      <c r="BT1195" s="362"/>
      <c r="BU1195" s="362"/>
      <c r="BV1195" s="362"/>
      <c r="BW1195" s="362"/>
      <c r="BX1195" s="362"/>
    </row>
    <row r="1196" s="203" customFormat="true" ht="15" customHeight="true" x14ac:dyDescent="0.2">
      <c r="BA1196" s="362"/>
      <c r="BB1196" s="230"/>
      <c r="BC1196" s="362"/>
      <c r="BD1196" s="362"/>
      <c r="BE1196" s="362"/>
      <c r="BF1196" s="362"/>
      <c r="BG1196" s="362"/>
      <c r="BH1196" s="362"/>
      <c r="BI1196" s="362"/>
      <c r="BJ1196" s="362"/>
      <c r="BK1196" s="362"/>
      <c r="BL1196" s="362"/>
      <c r="BM1196" s="362"/>
      <c r="BN1196" s="362"/>
      <c r="BO1196" s="362"/>
      <c r="BP1196" s="362"/>
      <c r="BQ1196" s="362"/>
      <c r="BR1196" s="362"/>
      <c r="BS1196" s="362"/>
      <c r="BT1196" s="362"/>
      <c r="BU1196" s="362"/>
      <c r="BV1196" s="362"/>
      <c r="BW1196" s="362"/>
      <c r="BX1196" s="362"/>
    </row>
    <row r="1197" s="203" customFormat="true" ht="15" customHeight="true" x14ac:dyDescent="0.2">
      <c r="BA1197" s="362"/>
      <c r="BB1197" s="230"/>
      <c r="BC1197" s="362"/>
      <c r="BD1197" s="362"/>
      <c r="BE1197" s="362"/>
      <c r="BF1197" s="362"/>
      <c r="BG1197" s="362"/>
      <c r="BH1197" s="362"/>
      <c r="BI1197" s="362"/>
      <c r="BJ1197" s="362"/>
      <c r="BK1197" s="362"/>
      <c r="BL1197" s="362"/>
      <c r="BM1197" s="362"/>
      <c r="BN1197" s="362"/>
      <c r="BO1197" s="362"/>
      <c r="BP1197" s="362"/>
      <c r="BQ1197" s="362"/>
      <c r="BR1197" s="362"/>
      <c r="BS1197" s="362"/>
      <c r="BT1197" s="362"/>
      <c r="BU1197" s="362"/>
      <c r="BV1197" s="362"/>
      <c r="BW1197" s="362"/>
      <c r="BX1197" s="362"/>
    </row>
    <row r="1198" s="203" customFormat="true" ht="15" customHeight="true" x14ac:dyDescent="0.2">
      <c r="BA1198" s="362"/>
      <c r="BB1198" s="230"/>
      <c r="BC1198" s="362"/>
      <c r="BD1198" s="362"/>
      <c r="BE1198" s="362"/>
      <c r="BF1198" s="362"/>
      <c r="BG1198" s="362"/>
      <c r="BH1198" s="362"/>
      <c r="BI1198" s="362"/>
      <c r="BJ1198" s="362"/>
      <c r="BK1198" s="362"/>
      <c r="BL1198" s="362"/>
      <c r="BM1198" s="362"/>
      <c r="BN1198" s="362"/>
      <c r="BO1198" s="362"/>
      <c r="BP1198" s="362"/>
      <c r="BQ1198" s="362"/>
      <c r="BR1198" s="362"/>
      <c r="BS1198" s="362"/>
      <c r="BT1198" s="362"/>
      <c r="BU1198" s="362"/>
      <c r="BV1198" s="362"/>
      <c r="BW1198" s="362"/>
      <c r="BX1198" s="362"/>
    </row>
    <row r="1199" s="203" customFormat="true" ht="15" customHeight="true" x14ac:dyDescent="0.2">
      <c r="BA1199" s="362"/>
      <c r="BB1199" s="230"/>
      <c r="BC1199" s="362"/>
      <c r="BD1199" s="362"/>
      <c r="BE1199" s="362"/>
      <c r="BF1199" s="362"/>
      <c r="BG1199" s="362"/>
      <c r="BH1199" s="362"/>
      <c r="BI1199" s="362"/>
      <c r="BJ1199" s="362"/>
      <c r="BK1199" s="362"/>
      <c r="BL1199" s="362"/>
      <c r="BM1199" s="362"/>
      <c r="BN1199" s="362"/>
      <c r="BO1199" s="362"/>
      <c r="BP1199" s="362"/>
      <c r="BQ1199" s="362"/>
      <c r="BR1199" s="362"/>
      <c r="BS1199" s="362"/>
      <c r="BT1199" s="362"/>
      <c r="BU1199" s="362"/>
      <c r="BV1199" s="362"/>
      <c r="BW1199" s="362"/>
      <c r="BX1199" s="362"/>
    </row>
    <row r="1200" s="203" customFormat="true" ht="15" customHeight="true" x14ac:dyDescent="0.2">
      <c r="BA1200" s="362"/>
      <c r="BB1200" s="230"/>
      <c r="BC1200" s="362"/>
      <c r="BD1200" s="362"/>
      <c r="BE1200" s="362"/>
      <c r="BF1200" s="362"/>
      <c r="BG1200" s="362"/>
      <c r="BH1200" s="362"/>
      <c r="BI1200" s="362"/>
      <c r="BJ1200" s="362"/>
      <c r="BK1200" s="362"/>
      <c r="BL1200" s="362"/>
      <c r="BM1200" s="362"/>
      <c r="BN1200" s="362"/>
      <c r="BO1200" s="362"/>
      <c r="BP1200" s="362"/>
      <c r="BQ1200" s="362"/>
      <c r="BR1200" s="362"/>
      <c r="BS1200" s="362"/>
      <c r="BT1200" s="362"/>
      <c r="BU1200" s="362"/>
      <c r="BV1200" s="362"/>
      <c r="BW1200" s="362"/>
      <c r="BX1200" s="362"/>
    </row>
  </sheetData>
  <mergeCells count="1314">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64"/>
    <mergeCell ref="A208:B208"/>
    <mergeCell ref="A153:A160"/>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O446"/>
    <mergeCell ref="C447:D447"/>
    <mergeCell ref="H447:J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E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5:D496"/>
    <mergeCell ref="E495:G495"/>
    <mergeCell ref="H495:I495"/>
    <mergeCell ref="M495:N495"/>
    <mergeCell ref="H496:I496"/>
    <mergeCell ref="M496:O496"/>
    <mergeCell ref="C493:D493"/>
    <mergeCell ref="H493:I494"/>
    <mergeCell ref="J493:L493"/>
    <mergeCell ref="M493:N493"/>
    <mergeCell ref="C494:G494"/>
    <mergeCell ref="M494:N494"/>
    <mergeCell ref="C490:D490"/>
    <mergeCell ref="H490:I490"/>
    <mergeCell ref="M490:Q490"/>
    <mergeCell ref="C491:D491"/>
    <mergeCell ref="H491:I491"/>
    <mergeCell ref="M491:N492"/>
    <mergeCell ref="O491:Q491"/>
    <mergeCell ref="C492:D492"/>
    <mergeCell ref="H492:L492"/>
    <mergeCell ref="C504:D504"/>
    <mergeCell ref="H504:I504"/>
    <mergeCell ref="M504:N504"/>
    <mergeCell ref="C505:D505"/>
    <mergeCell ref="H505:I505"/>
    <mergeCell ref="M505:N505"/>
    <mergeCell ref="C501:D502"/>
    <mergeCell ref="H501:I501"/>
    <mergeCell ref="M501:N501"/>
    <mergeCell ref="H502:I502"/>
    <mergeCell ref="M502:N502"/>
    <mergeCell ref="C503:D503"/>
    <mergeCell ref="H503:I503"/>
    <mergeCell ref="M503:N503"/>
    <mergeCell ref="C497:D497"/>
    <mergeCell ref="H497:I497"/>
    <mergeCell ref="M497:N498"/>
    <mergeCell ref="C498:D498"/>
    <mergeCell ref="H498:J498"/>
    <mergeCell ref="C499:D499"/>
    <mergeCell ref="H499:I500"/>
    <mergeCell ref="M499:N499"/>
    <mergeCell ref="C500:E500"/>
    <mergeCell ref="M500:N500"/>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O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E547"/>
    <mergeCell ref="H547:I547"/>
    <mergeCell ref="M547:N547"/>
    <mergeCell ref="C544:D544"/>
    <mergeCell ref="H544:J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9525</xdr:rowOff>
                  </from>
                  <to>
                    <xdr:col>1</xdr:col>
                    <xdr:colOff>1704975</xdr:colOff>
                    <xdr:row>399</xdr:row>
                    <xdr:rowOff>200025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F2A05-3013-4E14-93F2-A03CB26B754C}">
  <sheetPr codeName="Feuil4"/>
  <dimension ref="A1:CZ1200"/>
  <sheetViews>
    <sheetView showGridLines="false" workbookViewId="0"/>
  </sheetViews>
  <sheetFormatPr defaultColWidth="9.140625" defaultRowHeight="15" customHeight="true" x14ac:dyDescent="0.2"/>
  <cols>
    <col min="1" max="1" width="31.5703125" style="361" customWidth="true"/>
    <col min="2" max="2" width="41.5703125" style="361" customWidth="true"/>
    <col min="3" max="17" width="10.7109375" style="361" customWidth="true"/>
    <col min="18" max="24" width="12.5703125" style="361" customWidth="true"/>
    <col min="25" max="52" width="12.5703125" style="203" customWidth="true"/>
    <col min="53" max="53" width="31.5703125" style="362" customWidth="true"/>
    <col min="54" max="54" width="41.5703125" style="230" customWidth="true"/>
    <col min="55" max="69" width="9.140625" style="362"/>
    <col min="70" max="76" width="12.5703125" style="362" customWidth="true"/>
    <col min="77" max="104" width="12.5703125" style="203" customWidth="true"/>
    <col min="105" max="16384" width="9.140625" style="361"/>
  </cols>
  <sheetData>
    <row r="1" s="111" customFormat="true" ht="18" customHeight="true" x14ac:dyDescent="0.2">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Belarus</v>
      </c>
      <c r="B2" s="218"/>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2012</v>
      </c>
      <c r="B3" s="220"/>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95</v>
      </c>
      <c r="B4" s="220"/>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96</v>
      </c>
      <c r="B5" s="220"/>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97</v>
      </c>
      <c r="B6" s="222"/>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133</v>
      </c>
      <c r="B9" s="225" t="str">
        <f>A1025</f>
        <v>MICS12</v>
      </c>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533" t="str">
        <f>B1028</f>
        <v/>
      </c>
      <c r="B10" s="534"/>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533" t="str">
        <f>B1027</f>
        <v/>
      </c>
      <c r="B11" s="535"/>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536"/>
      <c r="B12" s="534"/>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537"/>
      <c r="B13" s="538"/>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368" customFormat="true" ht="15" customHeight="true" x14ac:dyDescent="0.2">
      <c r="A14" s="115" t="s">
        <v>95</v>
      </c>
      <c r="B14" s="200"/>
      <c r="C14" s="1704" t="s">
        <v>114</v>
      </c>
      <c r="D14" s="1705"/>
      <c r="E14" s="1705"/>
      <c r="F14" s="1705"/>
      <c r="G14" s="1706"/>
      <c r="H14" s="1848" t="s">
        <v>38</v>
      </c>
      <c r="I14" s="1849"/>
      <c r="J14" s="1849"/>
      <c r="K14" s="1849"/>
      <c r="L14" s="1850"/>
      <c r="M14" s="1855" t="s">
        <v>37</v>
      </c>
      <c r="N14" s="1856"/>
      <c r="O14" s="1856"/>
      <c r="P14" s="1856"/>
      <c r="Q14" s="1857"/>
      <c r="R14" s="1458" t="s">
        <v>137</v>
      </c>
      <c r="S14" s="1464"/>
      <c r="T14" s="1464"/>
      <c r="U14" s="1464"/>
      <c r="V14" s="1464"/>
      <c r="W14" s="1464"/>
      <c r="X14" s="1465"/>
      <c r="Y14" s="298"/>
      <c r="Z14" s="298"/>
      <c r="AA14" s="298"/>
      <c r="AB14" s="298"/>
      <c r="AC14" s="298"/>
      <c r="AD14" s="298"/>
      <c r="AE14" s="298"/>
      <c r="AF14" s="298"/>
      <c r="AG14" s="298"/>
      <c r="AH14" s="298"/>
      <c r="AI14" s="298"/>
      <c r="AJ14" s="298"/>
      <c r="AK14" s="298"/>
      <c r="AL14" s="298"/>
      <c r="AM14" s="298"/>
      <c r="AN14" s="298"/>
      <c r="AO14" s="298"/>
      <c r="AP14" s="298"/>
      <c r="AQ14" s="298"/>
      <c r="AR14" s="298"/>
      <c r="AS14" s="298"/>
      <c r="AT14" s="298"/>
      <c r="AU14" s="298"/>
      <c r="AV14" s="298"/>
      <c r="AW14" s="298"/>
      <c r="AX14" s="298"/>
      <c r="AY14" s="298"/>
      <c r="AZ14" s="532"/>
      <c r="BA14" s="209" t="s">
        <v>128</v>
      </c>
      <c r="BB14" s="115" t="s">
        <v>95</v>
      </c>
      <c r="BC14" s="1714" t="s">
        <v>114</v>
      </c>
      <c r="BD14" s="1715"/>
      <c r="BE14" s="1715"/>
      <c r="BF14" s="1715"/>
      <c r="BG14" s="1716"/>
      <c r="BH14" s="1717" t="s">
        <v>38</v>
      </c>
      <c r="BI14" s="1715"/>
      <c r="BJ14" s="1715"/>
      <c r="BK14" s="1715"/>
      <c r="BL14" s="1716"/>
      <c r="BM14" s="1717" t="s">
        <v>37</v>
      </c>
      <c r="BN14" s="1715"/>
      <c r="BO14" s="1715"/>
      <c r="BP14" s="1715"/>
      <c r="BQ14" s="1718"/>
      <c r="BR14" s="1306" t="s">
        <v>137</v>
      </c>
      <c r="BS14" s="1307"/>
      <c r="BT14" s="1307"/>
      <c r="BU14" s="1307"/>
      <c r="BV14" s="1307"/>
      <c r="BW14" s="1307"/>
      <c r="BX14" s="1307"/>
      <c r="BY14" s="1412"/>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368" customFormat="true" ht="12.75" x14ac:dyDescent="0.2">
      <c r="A15" s="174" t="s">
        <v>87</v>
      </c>
      <c r="B15" s="234"/>
      <c r="C15" s="261" t="s">
        <v>0</v>
      </c>
      <c r="D15" s="262" t="s">
        <v>1</v>
      </c>
      <c r="E15" s="262" t="s">
        <v>2</v>
      </c>
      <c r="F15" s="262" t="s">
        <v>3</v>
      </c>
      <c r="G15" s="263" t="s">
        <v>4</v>
      </c>
      <c r="H15" s="1118" t="s">
        <v>0</v>
      </c>
      <c r="I15" s="1078" t="s">
        <v>1</v>
      </c>
      <c r="J15" s="1078" t="s">
        <v>2</v>
      </c>
      <c r="K15" s="1078" t="s">
        <v>3</v>
      </c>
      <c r="L15" s="1079" t="s">
        <v>4</v>
      </c>
      <c r="M15" s="1108" t="s">
        <v>0</v>
      </c>
      <c r="N15" s="1078" t="s">
        <v>1</v>
      </c>
      <c r="O15" s="1078" t="s">
        <v>2</v>
      </c>
      <c r="P15" s="1078" t="s">
        <v>3</v>
      </c>
      <c r="Q15" s="1128" t="s">
        <v>4</v>
      </c>
      <c r="R15" s="1118" t="s">
        <v>237</v>
      </c>
      <c r="S15" s="1078" t="s">
        <v>238</v>
      </c>
      <c r="T15" s="1078" t="s">
        <v>239</v>
      </c>
      <c r="U15" s="1078" t="s">
        <v>150</v>
      </c>
      <c r="V15" s="1078" t="s">
        <v>240</v>
      </c>
      <c r="W15" s="1078" t="s">
        <v>241</v>
      </c>
      <c r="X15" s="1080" t="s">
        <v>242</v>
      </c>
      <c r="Y15" s="298"/>
      <c r="Z15" s="298"/>
      <c r="AA15" s="298"/>
      <c r="AB15" s="298"/>
      <c r="AC15" s="298"/>
      <c r="AD15" s="298"/>
      <c r="AE15" s="298"/>
      <c r="AF15" s="298"/>
      <c r="AG15" s="298"/>
      <c r="AH15" s="298"/>
      <c r="AI15" s="298"/>
      <c r="AJ15" s="298"/>
      <c r="AK15" s="298"/>
      <c r="AL15" s="298"/>
      <c r="AM15" s="298"/>
      <c r="AN15" s="298"/>
      <c r="AO15" s="298"/>
      <c r="AP15" s="298"/>
      <c r="AQ15" s="298"/>
      <c r="AR15" s="298"/>
      <c r="AS15" s="298"/>
      <c r="AT15" s="298"/>
      <c r="AU15" s="298"/>
      <c r="AV15" s="298"/>
      <c r="AW15" s="298"/>
      <c r="AX15" s="298"/>
      <c r="AY15" s="298"/>
      <c r="AZ15" s="532"/>
      <c r="BA15" s="184" t="s">
        <v>119</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237</v>
      </c>
      <c r="BS15" s="166" t="s">
        <v>238</v>
      </c>
      <c r="BT15" s="166" t="s">
        <v>239</v>
      </c>
      <c r="BU15" s="166" t="s">
        <v>150</v>
      </c>
      <c r="BV15" s="166" t="s">
        <v>240</v>
      </c>
      <c r="BW15" s="166" t="s">
        <v>241</v>
      </c>
      <c r="BX15" s="1376" t="s">
        <v>242</v>
      </c>
      <c r="BY15" s="1413"/>
      <c r="BZ15" s="1413"/>
      <c r="CA15" s="1413"/>
      <c r="CB15" s="1413"/>
      <c r="CC15" s="1413"/>
      <c r="CD15" s="1413"/>
      <c r="CE15" s="1413"/>
      <c r="CF15" s="1413"/>
      <c r="CG15" s="1413"/>
      <c r="CH15" s="1413"/>
      <c r="CI15" s="1413"/>
      <c r="CJ15" s="1413"/>
      <c r="CK15" s="1413"/>
      <c r="CL15" s="1413"/>
      <c r="CM15" s="1413"/>
      <c r="CN15" s="1413"/>
      <c r="CO15" s="1413"/>
      <c r="CP15" s="1413"/>
      <c r="CQ15" s="1413"/>
      <c r="CR15" s="1413"/>
      <c r="CS15" s="1413"/>
      <c r="CT15" s="1413"/>
      <c r="CU15" s="1413"/>
      <c r="CV15" s="1413"/>
      <c r="CW15" s="1413"/>
      <c r="CX15" s="1413"/>
      <c r="CY15" s="1413"/>
      <c r="CZ15" s="1413"/>
    </row>
    <row r="16" s="368" customFormat="true" ht="15" customHeight="true" x14ac:dyDescent="0.2">
      <c r="A16" s="1858" t="s">
        <v>13</v>
      </c>
      <c r="B16" s="1259" t="s">
        <v>14</v>
      </c>
      <c r="C16" s="1151">
        <v>98.941110389847438</v>
      </c>
      <c r="D16" s="1152">
        <v>99.577495790156675</v>
      </c>
      <c r="E16" s="1152">
        <v>99.814908154647057</v>
      </c>
      <c r="F16" s="1152">
        <v>99.864516672544241</v>
      </c>
      <c r="G16" s="1153">
        <v>99.896315816451249</v>
      </c>
      <c r="H16" s="1154">
        <v>99.796039748657194</v>
      </c>
      <c r="I16" s="1152">
        <v>99.688424085306508</v>
      </c>
      <c r="J16" s="1152">
        <v>100</v>
      </c>
      <c r="K16" s="1152">
        <v>99.813098272245966</v>
      </c>
      <c r="L16" s="1155">
        <v>99.856809974862273</v>
      </c>
      <c r="M16" s="1156">
        <v>98.105715678449812</v>
      </c>
      <c r="N16" s="1152">
        <v>98.694271497738882</v>
      </c>
      <c r="O16" s="1152">
        <v>99.008206290331316</v>
      </c>
      <c r="P16" s="1152">
        <v>99.94784515496319</v>
      </c>
      <c r="Q16" s="1153">
        <v>99.550508079031985</v>
      </c>
      <c r="R16" s="1154">
        <v>99.50143819137368</v>
      </c>
      <c r="S16" s="1152">
        <v>99.923504456998714</v>
      </c>
      <c r="T16" s="1152">
        <v>99.586991872496952</v>
      </c>
      <c r="U16" s="1152">
        <v>99.886273650945085</v>
      </c>
      <c r="V16" s="1152">
        <v>99.394256644801388</v>
      </c>
      <c r="W16" s="1152">
        <v>99.557061699203217</v>
      </c>
      <c r="X16" s="1476">
        <v>99.382995235631654</v>
      </c>
      <c r="Y16" s="298"/>
      <c r="Z16" s="298"/>
      <c r="AA16" s="298"/>
      <c r="AB16" s="298"/>
      <c r="AC16" s="298"/>
      <c r="AD16" s="298"/>
      <c r="AE16" s="298"/>
      <c r="AF16" s="298"/>
      <c r="AG16" s="298"/>
      <c r="AH16" s="298"/>
      <c r="AI16" s="298"/>
      <c r="AJ16" s="298"/>
      <c r="AK16" s="298"/>
      <c r="AL16" s="298"/>
      <c r="AM16" s="298"/>
      <c r="AN16" s="298"/>
      <c r="AO16" s="298"/>
      <c r="AP16" s="298"/>
      <c r="AQ16" s="298"/>
      <c r="AR16" s="298"/>
      <c r="AS16" s="298"/>
      <c r="AT16" s="298"/>
      <c r="AU16" s="298"/>
      <c r="AV16" s="298"/>
      <c r="AW16" s="298"/>
      <c r="AX16" s="298"/>
      <c r="AY16" s="298"/>
      <c r="AZ16" s="532"/>
      <c r="BA16" s="1719" t="s">
        <v>13</v>
      </c>
      <c r="BB16" s="147" t="s">
        <v>14</v>
      </c>
      <c r="BC16" s="999" t="s">
        <v>35</v>
      </c>
      <c r="BD16" s="1018" t="s">
        <v>35</v>
      </c>
      <c r="BE16" s="1018" t="s">
        <v>35</v>
      </c>
      <c r="BF16" s="1018" t="s">
        <v>35</v>
      </c>
      <c r="BG16" s="1038" t="s">
        <v>35</v>
      </c>
      <c r="BH16" s="1058" t="s">
        <v>35</v>
      </c>
      <c r="BI16" s="1018" t="s">
        <v>35</v>
      </c>
      <c r="BJ16" s="1018" t="s">
        <v>35</v>
      </c>
      <c r="BK16" s="1018" t="s">
        <v>35</v>
      </c>
      <c r="BL16" s="1038" t="s">
        <v>35</v>
      </c>
      <c r="BM16" s="1058" t="s">
        <v>35</v>
      </c>
      <c r="BN16" s="1018" t="s">
        <v>35</v>
      </c>
      <c r="BO16" s="1018" t="s">
        <v>35</v>
      </c>
      <c r="BP16" s="1018" t="s">
        <v>35</v>
      </c>
      <c r="BQ16" s="1038" t="s">
        <v>35</v>
      </c>
      <c r="BR16" s="1058" t="s">
        <v>35</v>
      </c>
      <c r="BS16" s="1018" t="s">
        <v>35</v>
      </c>
      <c r="BT16" s="1018" t="s">
        <v>35</v>
      </c>
      <c r="BU16" s="1018" t="s">
        <v>35</v>
      </c>
      <c r="BV16" s="1018" t="s">
        <v>35</v>
      </c>
      <c r="BW16" s="1018" t="s">
        <v>35</v>
      </c>
      <c r="BX16" s="1377" t="s">
        <v>35</v>
      </c>
      <c r="BY16" s="1414"/>
      <c r="BZ16" s="1414"/>
      <c r="CA16" s="1414"/>
      <c r="CB16" s="1414"/>
      <c r="CC16" s="1414"/>
      <c r="CD16" s="1414"/>
      <c r="CE16" s="1414"/>
      <c r="CF16" s="1414"/>
      <c r="CG16" s="1414"/>
      <c r="CH16" s="1414"/>
      <c r="CI16" s="1414"/>
      <c r="CJ16" s="1414"/>
      <c r="CK16" s="1414"/>
      <c r="CL16" s="1414"/>
      <c r="CM16" s="1414"/>
      <c r="CN16" s="1414"/>
      <c r="CO16" s="1414"/>
      <c r="CP16" s="1414"/>
      <c r="CQ16" s="1414"/>
      <c r="CR16" s="1414"/>
      <c r="CS16" s="1414"/>
      <c r="CT16" s="1414"/>
      <c r="CU16" s="1414"/>
      <c r="CV16" s="1414"/>
      <c r="CW16" s="1414"/>
      <c r="CX16" s="1414"/>
      <c r="CY16" s="1414"/>
      <c r="CZ16" s="1414"/>
    </row>
    <row r="17" s="368" customFormat="true" ht="15" customHeight="true" x14ac:dyDescent="0.2">
      <c r="A17" s="1859"/>
      <c r="B17" s="1260" t="s">
        <v>51</v>
      </c>
      <c r="C17" s="1157">
        <v>1.0588896101525833</v>
      </c>
      <c r="D17" s="1158">
        <v>0.42250420984330667</v>
      </c>
      <c r="E17" s="1158">
        <v>0.18509184535297249</v>
      </c>
      <c r="F17" s="1158">
        <v>0.13548332745576167</v>
      </c>
      <c r="G17" s="1159">
        <v>0.10368418354875912</v>
      </c>
      <c r="H17" s="1160">
        <v>0.20396025134280277</v>
      </c>
      <c r="I17" s="1158">
        <v>0.31157591469348206</v>
      </c>
      <c r="J17" s="1158">
        <v>0</v>
      </c>
      <c r="K17" s="1158">
        <v>0.18690172775403135</v>
      </c>
      <c r="L17" s="1161">
        <v>0.14319002513771814</v>
      </c>
      <c r="M17" s="1162">
        <v>1.8942843215501337</v>
      </c>
      <c r="N17" s="1158">
        <v>1.3057285022610912</v>
      </c>
      <c r="O17" s="1158">
        <v>0.99179370966867353</v>
      </c>
      <c r="P17" s="1158">
        <v>5.2154845036810255E-2</v>
      </c>
      <c r="Q17" s="1159">
        <v>0.44949192096803148</v>
      </c>
      <c r="R17" s="1160">
        <v>0.49856180862631944</v>
      </c>
      <c r="S17" s="1158">
        <v>7.649554300126242E-2</v>
      </c>
      <c r="T17" s="1158">
        <v>0.41300812750304322</v>
      </c>
      <c r="U17" s="1158">
        <v>0.11372634905490518</v>
      </c>
      <c r="V17" s="1158">
        <v>0.60574335519863565</v>
      </c>
      <c r="W17" s="1158">
        <v>0.44293830079675056</v>
      </c>
      <c r="X17" s="1477">
        <v>0.61700476436835328</v>
      </c>
      <c r="Y17" s="298"/>
      <c r="Z17" s="298"/>
      <c r="AA17" s="298"/>
      <c r="AB17" s="298"/>
      <c r="AC17" s="298"/>
      <c r="AD17" s="298"/>
      <c r="AE17" s="298"/>
      <c r="AF17" s="298"/>
      <c r="AG17" s="298"/>
      <c r="AH17" s="298"/>
      <c r="AI17" s="298"/>
      <c r="AJ17" s="298"/>
      <c r="AK17" s="298"/>
      <c r="AL17" s="298"/>
      <c r="AM17" s="298"/>
      <c r="AN17" s="298"/>
      <c r="AO17" s="298"/>
      <c r="AP17" s="298"/>
      <c r="AQ17" s="298"/>
      <c r="AR17" s="298"/>
      <c r="AS17" s="298"/>
      <c r="AT17" s="298"/>
      <c r="AU17" s="298"/>
      <c r="AV17" s="298"/>
      <c r="AW17" s="298"/>
      <c r="AX17" s="298"/>
      <c r="AY17" s="298"/>
      <c r="AZ17" s="532"/>
      <c r="BA17" s="1720"/>
      <c r="BB17" s="148" t="s">
        <v>51</v>
      </c>
      <c r="BC17" s="1000" t="s">
        <v>35</v>
      </c>
      <c r="BD17" s="1019" t="s">
        <v>35</v>
      </c>
      <c r="BE17" s="1019" t="s">
        <v>35</v>
      </c>
      <c r="BF17" s="1019" t="s">
        <v>35</v>
      </c>
      <c r="BG17" s="1039" t="s">
        <v>35</v>
      </c>
      <c r="BH17" s="1059" t="s">
        <v>35</v>
      </c>
      <c r="BI17" s="1019" t="s">
        <v>35</v>
      </c>
      <c r="BJ17" s="1019" t="s">
        <v>35</v>
      </c>
      <c r="BK17" s="1019" t="s">
        <v>35</v>
      </c>
      <c r="BL17" s="1039" t="s">
        <v>35</v>
      </c>
      <c r="BM17" s="1059" t="s">
        <v>35</v>
      </c>
      <c r="BN17" s="1019" t="s">
        <v>35</v>
      </c>
      <c r="BO17" s="1019" t="s">
        <v>35</v>
      </c>
      <c r="BP17" s="1019" t="s">
        <v>35</v>
      </c>
      <c r="BQ17" s="1039" t="s">
        <v>35</v>
      </c>
      <c r="BR17" s="1059" t="s">
        <v>35</v>
      </c>
      <c r="BS17" s="1019" t="s">
        <v>35</v>
      </c>
      <c r="BT17" s="1019" t="s">
        <v>35</v>
      </c>
      <c r="BU17" s="1019" t="s">
        <v>35</v>
      </c>
      <c r="BV17" s="1019" t="s">
        <v>35</v>
      </c>
      <c r="BW17" s="1019" t="s">
        <v>35</v>
      </c>
      <c r="BX17" s="1378" t="s">
        <v>35</v>
      </c>
      <c r="BY17" s="1415"/>
      <c r="BZ17" s="1415"/>
      <c r="CA17" s="1415"/>
      <c r="CB17" s="1415"/>
      <c r="CC17" s="1415"/>
      <c r="CD17" s="1415"/>
      <c r="CE17" s="1415"/>
      <c r="CF17" s="1415"/>
      <c r="CG17" s="1415"/>
      <c r="CH17" s="1415"/>
      <c r="CI17" s="1415"/>
      <c r="CJ17" s="1415"/>
      <c r="CK17" s="1415"/>
      <c r="CL17" s="1415"/>
      <c r="CM17" s="1415"/>
      <c r="CN17" s="1415"/>
      <c r="CO17" s="1415"/>
      <c r="CP17" s="1415"/>
      <c r="CQ17" s="1415"/>
      <c r="CR17" s="1415"/>
      <c r="CS17" s="1415"/>
      <c r="CT17" s="1415"/>
      <c r="CU17" s="1415"/>
      <c r="CV17" s="1415"/>
      <c r="CW17" s="1415"/>
      <c r="CX17" s="1415"/>
      <c r="CY17" s="1415"/>
      <c r="CZ17" s="1415"/>
    </row>
    <row r="18" s="368" customFormat="true" ht="15" customHeight="true" x14ac:dyDescent="0.2">
      <c r="A18" s="1859" t="s">
        <v>60</v>
      </c>
      <c r="B18" s="1260" t="s">
        <v>15</v>
      </c>
      <c r="C18" s="734">
        <f>C16*C23/100</f>
        <v>98.669675838816531</v>
      </c>
      <c r="D18" s="735">
        <f>D16*D23/100</f>
        <v>99.50174122144746</v>
      </c>
      <c r="E18" s="735">
        <f t="shared" ref="E18:X18" si="0">E16*E23/100</f>
        <v>99.814908154647057</v>
      </c>
      <c r="F18" s="735">
        <f t="shared" si="0"/>
        <v>99.839657986820853</v>
      </c>
      <c r="G18" s="736">
        <f t="shared" si="0"/>
        <v>99.896315816451249</v>
      </c>
      <c r="H18" s="737">
        <f t="shared" si="0"/>
        <v>99.717055517031227</v>
      </c>
      <c r="I18" s="735">
        <f t="shared" si="0"/>
        <v>99.662855664411666</v>
      </c>
      <c r="J18" s="735">
        <f t="shared" si="0"/>
        <v>99.965702713867628</v>
      </c>
      <c r="K18" s="735">
        <f t="shared" si="0"/>
        <v>99.813098272245966</v>
      </c>
      <c r="L18" s="738">
        <f t="shared" si="0"/>
        <v>99.856809974862287</v>
      </c>
      <c r="M18" s="734">
        <f t="shared" si="0"/>
        <v>97.834176031037146</v>
      </c>
      <c r="N18" s="735">
        <f t="shared" si="0"/>
        <v>97.981125077332948</v>
      </c>
      <c r="O18" s="735">
        <f t="shared" si="0"/>
        <v>99.008206290331316</v>
      </c>
      <c r="P18" s="735">
        <f t="shared" si="0"/>
        <v>99.947845154963204</v>
      </c>
      <c r="Q18" s="736">
        <f t="shared" si="0"/>
        <v>99.550508079031985</v>
      </c>
      <c r="R18" s="737">
        <f t="shared" si="0"/>
        <v>99.426577033444431</v>
      </c>
      <c r="S18" s="735">
        <f t="shared" si="0"/>
        <v>99.681712441762087</v>
      </c>
      <c r="T18" s="735">
        <f t="shared" si="0"/>
        <v>99.586991872496952</v>
      </c>
      <c r="U18" s="735">
        <f t="shared" si="0"/>
        <v>99.886273650945071</v>
      </c>
      <c r="V18" s="735">
        <f t="shared" si="0"/>
        <v>99.394256644801388</v>
      </c>
      <c r="W18" s="735">
        <f t="shared" si="0"/>
        <v>99.371054286420346</v>
      </c>
      <c r="X18" s="738">
        <f t="shared" si="0"/>
        <v>99.345560116791106</v>
      </c>
      <c r="Y18" s="298"/>
      <c r="Z18" s="298"/>
      <c r="AA18" s="298"/>
      <c r="AB18" s="298"/>
      <c r="AC18" s="298"/>
      <c r="AD18" s="298"/>
      <c r="AE18" s="298"/>
      <c r="AF18" s="298"/>
      <c r="AG18" s="298"/>
      <c r="AH18" s="298"/>
      <c r="AI18" s="298"/>
      <c r="AJ18" s="298"/>
      <c r="AK18" s="298"/>
      <c r="AL18" s="298"/>
      <c r="AM18" s="298"/>
      <c r="AN18" s="298"/>
      <c r="AO18" s="298"/>
      <c r="AP18" s="298"/>
      <c r="AQ18" s="298"/>
      <c r="AR18" s="298"/>
      <c r="AS18" s="298"/>
      <c r="AT18" s="298"/>
      <c r="AU18" s="298"/>
      <c r="AV18" s="298"/>
      <c r="AW18" s="298"/>
      <c r="AX18" s="298"/>
      <c r="AY18" s="298"/>
      <c r="AZ18" s="532"/>
      <c r="BA18" s="1720" t="s">
        <v>60</v>
      </c>
      <c r="BB18" s="148" t="s">
        <v>15</v>
      </c>
      <c r="BC18" s="1000" t="s">
        <v>35</v>
      </c>
      <c r="BD18" s="1019" t="s">
        <v>35</v>
      </c>
      <c r="BE18" s="1019" t="s">
        <v>35</v>
      </c>
      <c r="BF18" s="1019" t="s">
        <v>35</v>
      </c>
      <c r="BG18" s="1039" t="s">
        <v>35</v>
      </c>
      <c r="BH18" s="1059" t="s">
        <v>35</v>
      </c>
      <c r="BI18" s="1019" t="s">
        <v>35</v>
      </c>
      <c r="BJ18" s="1019" t="s">
        <v>35</v>
      </c>
      <c r="BK18" s="1019" t="s">
        <v>35</v>
      </c>
      <c r="BL18" s="1039" t="s">
        <v>35</v>
      </c>
      <c r="BM18" s="1059" t="s">
        <v>35</v>
      </c>
      <c r="BN18" s="1019" t="s">
        <v>35</v>
      </c>
      <c r="BO18" s="1019" t="s">
        <v>35</v>
      </c>
      <c r="BP18" s="1019" t="s">
        <v>35</v>
      </c>
      <c r="BQ18" s="1039" t="s">
        <v>35</v>
      </c>
      <c r="BR18" s="1059" t="s">
        <v>35</v>
      </c>
      <c r="BS18" s="1019" t="s">
        <v>35</v>
      </c>
      <c r="BT18" s="1019" t="s">
        <v>35</v>
      </c>
      <c r="BU18" s="1019" t="s">
        <v>35</v>
      </c>
      <c r="BV18" s="1019" t="s">
        <v>35</v>
      </c>
      <c r="BW18" s="1019" t="s">
        <v>35</v>
      </c>
      <c r="BX18" s="1378" t="s">
        <v>35</v>
      </c>
      <c r="BY18" s="1415"/>
      <c r="BZ18" s="1415"/>
      <c r="CA18" s="1415"/>
      <c r="CB18" s="1415"/>
      <c r="CC18" s="1415"/>
      <c r="CD18" s="1415"/>
      <c r="CE18" s="1415"/>
      <c r="CF18" s="1415"/>
      <c r="CG18" s="1415"/>
      <c r="CH18" s="1415"/>
      <c r="CI18" s="1415"/>
      <c r="CJ18" s="1415"/>
      <c r="CK18" s="1415"/>
      <c r="CL18" s="1415"/>
      <c r="CM18" s="1415"/>
      <c r="CN18" s="1415"/>
      <c r="CO18" s="1415"/>
      <c r="CP18" s="1415"/>
      <c r="CQ18" s="1415"/>
      <c r="CR18" s="1415"/>
      <c r="CS18" s="1415"/>
      <c r="CT18" s="1415"/>
      <c r="CU18" s="1415"/>
      <c r="CV18" s="1415"/>
      <c r="CW18" s="1415"/>
      <c r="CX18" s="1415"/>
      <c r="CY18" s="1415"/>
      <c r="CZ18" s="1415"/>
    </row>
    <row r="19" s="368" customFormat="true" ht="15" customHeight="true" x14ac:dyDescent="0.2">
      <c r="A19" s="1859"/>
      <c r="B19" s="1260" t="s">
        <v>16</v>
      </c>
      <c r="C19" s="734">
        <f>C16*C22/100</f>
        <v>0.27143455103091541</v>
      </c>
      <c r="D19" s="735">
        <f>D16*D22/100</f>
        <v>7.5754568709220885E-2</v>
      </c>
      <c r="E19" s="735">
        <f t="shared" ref="E19:X19" si="1">E16*E22/100</f>
        <v>0</v>
      </c>
      <c r="F19" s="735">
        <f t="shared" si="1"/>
        <v>2.4858685723376985E-2</v>
      </c>
      <c r="G19" s="736">
        <f t="shared" si="1"/>
        <v>0</v>
      </c>
      <c r="H19" s="737">
        <f t="shared" si="1"/>
        <v>7.8984231625967419E-2</v>
      </c>
      <c r="I19" s="735">
        <f t="shared" si="1"/>
        <v>2.5568420894835558E-2</v>
      </c>
      <c r="J19" s="735">
        <f t="shared" si="1"/>
        <v>3.4297286132376807E-2</v>
      </c>
      <c r="K19" s="735">
        <f t="shared" si="1"/>
        <v>0</v>
      </c>
      <c r="L19" s="738">
        <f t="shared" si="1"/>
        <v>0</v>
      </c>
      <c r="M19" s="734">
        <f t="shared" si="1"/>
        <v>0.27153964741266728</v>
      </c>
      <c r="N19" s="735">
        <f t="shared" si="1"/>
        <v>0.71314642040594733</v>
      </c>
      <c r="O19" s="735">
        <f t="shared" si="1"/>
        <v>0</v>
      </c>
      <c r="P19" s="735">
        <f t="shared" si="1"/>
        <v>0</v>
      </c>
      <c r="Q19" s="736">
        <f t="shared" si="1"/>
        <v>0</v>
      </c>
      <c r="R19" s="737">
        <f t="shared" si="1"/>
        <v>7.4861157929246649E-2</v>
      </c>
      <c r="S19" s="735">
        <f t="shared" si="1"/>
        <v>0.24179201523662944</v>
      </c>
      <c r="T19" s="735">
        <f t="shared" si="1"/>
        <v>0</v>
      </c>
      <c r="U19" s="735">
        <f t="shared" si="1"/>
        <v>0</v>
      </c>
      <c r="V19" s="735">
        <f t="shared" si="1"/>
        <v>0</v>
      </c>
      <c r="W19" s="735">
        <f t="shared" si="1"/>
        <v>0.18600741278289346</v>
      </c>
      <c r="X19" s="738">
        <f t="shared" si="1"/>
        <v>3.743511884053858E-2</v>
      </c>
      <c r="Y19" s="298"/>
      <c r="Z19" s="298"/>
      <c r="AA19" s="298"/>
      <c r="AB19" s="298"/>
      <c r="AC19" s="298"/>
      <c r="AD19" s="298"/>
      <c r="AE19" s="298"/>
      <c r="AF19" s="298"/>
      <c r="AG19" s="298"/>
      <c r="AH19" s="298"/>
      <c r="AI19" s="298"/>
      <c r="AJ19" s="298"/>
      <c r="AK19" s="298"/>
      <c r="AL19" s="298"/>
      <c r="AM19" s="298"/>
      <c r="AN19" s="298"/>
      <c r="AO19" s="298"/>
      <c r="AP19" s="298"/>
      <c r="AQ19" s="298"/>
      <c r="AR19" s="298"/>
      <c r="AS19" s="298"/>
      <c r="AT19" s="298"/>
      <c r="AU19" s="298"/>
      <c r="AV19" s="298"/>
      <c r="AW19" s="298"/>
      <c r="AX19" s="298"/>
      <c r="AY19" s="298"/>
      <c r="AZ19" s="532"/>
      <c r="BA19" s="1720"/>
      <c r="BB19" s="148" t="s">
        <v>16</v>
      </c>
      <c r="BC19" s="1000" t="s">
        <v>35</v>
      </c>
      <c r="BD19" s="1019" t="s">
        <v>35</v>
      </c>
      <c r="BE19" s="1019" t="s">
        <v>35</v>
      </c>
      <c r="BF19" s="1019" t="s">
        <v>35</v>
      </c>
      <c r="BG19" s="1039" t="s">
        <v>35</v>
      </c>
      <c r="BH19" s="1059" t="s">
        <v>35</v>
      </c>
      <c r="BI19" s="1019" t="s">
        <v>35</v>
      </c>
      <c r="BJ19" s="1019" t="s">
        <v>35</v>
      </c>
      <c r="BK19" s="1019" t="s">
        <v>35</v>
      </c>
      <c r="BL19" s="1039" t="s">
        <v>35</v>
      </c>
      <c r="BM19" s="1059" t="s">
        <v>35</v>
      </c>
      <c r="BN19" s="1019" t="s">
        <v>35</v>
      </c>
      <c r="BO19" s="1019" t="s">
        <v>35</v>
      </c>
      <c r="BP19" s="1019" t="s">
        <v>35</v>
      </c>
      <c r="BQ19" s="1039" t="s">
        <v>35</v>
      </c>
      <c r="BR19" s="1059" t="s">
        <v>35</v>
      </c>
      <c r="BS19" s="1019" t="s">
        <v>35</v>
      </c>
      <c r="BT19" s="1019" t="s">
        <v>35</v>
      </c>
      <c r="BU19" s="1019" t="s">
        <v>35</v>
      </c>
      <c r="BV19" s="1019" t="s">
        <v>35</v>
      </c>
      <c r="BW19" s="1019" t="s">
        <v>35</v>
      </c>
      <c r="BX19" s="1378" t="s">
        <v>35</v>
      </c>
      <c r="BY19" s="1415"/>
      <c r="BZ19" s="1415"/>
      <c r="CA19" s="1415"/>
      <c r="CB19" s="1415"/>
      <c r="CC19" s="1415"/>
      <c r="CD19" s="1415"/>
      <c r="CE19" s="1415"/>
      <c r="CF19" s="1415"/>
      <c r="CG19" s="1415"/>
      <c r="CH19" s="1415"/>
      <c r="CI19" s="1415"/>
      <c r="CJ19" s="1415"/>
      <c r="CK19" s="1415"/>
      <c r="CL19" s="1415"/>
      <c r="CM19" s="1415"/>
      <c r="CN19" s="1415"/>
      <c r="CO19" s="1415"/>
      <c r="CP19" s="1415"/>
      <c r="CQ19" s="1415"/>
      <c r="CR19" s="1415"/>
      <c r="CS19" s="1415"/>
      <c r="CT19" s="1415"/>
      <c r="CU19" s="1415"/>
      <c r="CV19" s="1415"/>
      <c r="CW19" s="1415"/>
      <c r="CX19" s="1415"/>
      <c r="CY19" s="1415"/>
      <c r="CZ19" s="1415"/>
    </row>
    <row r="20" s="368" customFormat="true" ht="15" customHeight="true" x14ac:dyDescent="0.2">
      <c r="A20" s="1859"/>
      <c r="B20" s="1260" t="s">
        <v>22</v>
      </c>
      <c r="C20" s="734">
        <f>100-C18-C19-C21</f>
        <v>1.058889610152554</v>
      </c>
      <c r="D20" s="735">
        <f>100-D18-D19-D21</f>
        <v>0.42250420984331877</v>
      </c>
      <c r="E20" s="735">
        <f t="shared" ref="E20:X20" si="2">100-E18-E19-E21</f>
        <v>0.1850918453529431</v>
      </c>
      <c r="F20" s="735">
        <f t="shared" si="2"/>
        <v>0.13548332745576966</v>
      </c>
      <c r="G20" s="736">
        <f t="shared" si="2"/>
        <v>0.10368418354875075</v>
      </c>
      <c r="H20" s="737">
        <f t="shared" si="2"/>
        <v>0.20396025134280565</v>
      </c>
      <c r="I20" s="735">
        <f t="shared" si="2"/>
        <v>0.31157591469349877</v>
      </c>
      <c r="J20" s="735">
        <f t="shared" si="2"/>
        <v>-5.2111093218343285E-15</v>
      </c>
      <c r="K20" s="735">
        <f t="shared" si="2"/>
        <v>0.18690172775403369</v>
      </c>
      <c r="L20" s="738">
        <f t="shared" si="2"/>
        <v>0.14319002513771295</v>
      </c>
      <c r="M20" s="734">
        <f t="shared" si="2"/>
        <v>1.8942843215501872</v>
      </c>
      <c r="N20" s="735">
        <f t="shared" si="2"/>
        <v>1.3057285022611049</v>
      </c>
      <c r="O20" s="735">
        <f t="shared" si="2"/>
        <v>0.99179370966868419</v>
      </c>
      <c r="P20" s="735">
        <f t="shared" si="2"/>
        <v>5.2154845036795905E-2</v>
      </c>
      <c r="Q20" s="736">
        <f t="shared" si="2"/>
        <v>0.44949192096801482</v>
      </c>
      <c r="R20" s="737">
        <f t="shared" si="2"/>
        <v>0.49856180862632216</v>
      </c>
      <c r="S20" s="735">
        <f t="shared" si="2"/>
        <v>7.6495543001283112E-2</v>
      </c>
      <c r="T20" s="735">
        <f t="shared" si="2"/>
        <v>0.41300812750304772</v>
      </c>
      <c r="U20" s="735">
        <f t="shared" si="2"/>
        <v>0.11372634905492873</v>
      </c>
      <c r="V20" s="735">
        <f t="shared" si="2"/>
        <v>0.60574335519861222</v>
      </c>
      <c r="W20" s="735">
        <f t="shared" si="2"/>
        <v>0.44293830079676044</v>
      </c>
      <c r="X20" s="738">
        <f t="shared" si="2"/>
        <v>0.61700476436835583</v>
      </c>
      <c r="Y20" s="298"/>
      <c r="Z20" s="298"/>
      <c r="AA20" s="298"/>
      <c r="AB20" s="298"/>
      <c r="AC20" s="298"/>
      <c r="AD20" s="298"/>
      <c r="AE20" s="298"/>
      <c r="AF20" s="298"/>
      <c r="AG20" s="298"/>
      <c r="AH20" s="298"/>
      <c r="AI20" s="298"/>
      <c r="AJ20" s="298"/>
      <c r="AK20" s="298"/>
      <c r="AL20" s="298"/>
      <c r="AM20" s="298"/>
      <c r="AN20" s="298"/>
      <c r="AO20" s="298"/>
      <c r="AP20" s="298"/>
      <c r="AQ20" s="298"/>
      <c r="AR20" s="298"/>
      <c r="AS20" s="298"/>
      <c r="AT20" s="298"/>
      <c r="AU20" s="298"/>
      <c r="AV20" s="298"/>
      <c r="AW20" s="298"/>
      <c r="AX20" s="298"/>
      <c r="AY20" s="298"/>
      <c r="AZ20" s="532"/>
      <c r="BA20" s="1720"/>
      <c r="BB20" s="148" t="s">
        <v>22</v>
      </c>
      <c r="BC20" s="1000" t="s">
        <v>35</v>
      </c>
      <c r="BD20" s="1019" t="s">
        <v>35</v>
      </c>
      <c r="BE20" s="1019" t="s">
        <v>35</v>
      </c>
      <c r="BF20" s="1019" t="s">
        <v>35</v>
      </c>
      <c r="BG20" s="1039" t="s">
        <v>35</v>
      </c>
      <c r="BH20" s="1059" t="s">
        <v>35</v>
      </c>
      <c r="BI20" s="1019" t="s">
        <v>35</v>
      </c>
      <c r="BJ20" s="1019" t="s">
        <v>35</v>
      </c>
      <c r="BK20" s="1019" t="s">
        <v>35</v>
      </c>
      <c r="BL20" s="1039" t="s">
        <v>35</v>
      </c>
      <c r="BM20" s="1059" t="s">
        <v>35</v>
      </c>
      <c r="BN20" s="1019" t="s">
        <v>35</v>
      </c>
      <c r="BO20" s="1019" t="s">
        <v>35</v>
      </c>
      <c r="BP20" s="1019" t="s">
        <v>35</v>
      </c>
      <c r="BQ20" s="1039" t="s">
        <v>35</v>
      </c>
      <c r="BR20" s="1059" t="s">
        <v>35</v>
      </c>
      <c r="BS20" s="1019" t="s">
        <v>35</v>
      </c>
      <c r="BT20" s="1019" t="s">
        <v>35</v>
      </c>
      <c r="BU20" s="1019" t="s">
        <v>35</v>
      </c>
      <c r="BV20" s="1019" t="s">
        <v>35</v>
      </c>
      <c r="BW20" s="1019" t="s">
        <v>35</v>
      </c>
      <c r="BX20" s="1378" t="s">
        <v>35</v>
      </c>
      <c r="BY20" s="1415"/>
      <c r="BZ20" s="1415"/>
      <c r="CA20" s="1415"/>
      <c r="CB20" s="1415"/>
      <c r="CC20" s="1415"/>
      <c r="CD20" s="1415"/>
      <c r="CE20" s="1415"/>
      <c r="CF20" s="1415"/>
      <c r="CG20" s="1415"/>
      <c r="CH20" s="1415"/>
      <c r="CI20" s="1415"/>
      <c r="CJ20" s="1415"/>
      <c r="CK20" s="1415"/>
      <c r="CL20" s="1415"/>
      <c r="CM20" s="1415"/>
      <c r="CN20" s="1415"/>
      <c r="CO20" s="1415"/>
      <c r="CP20" s="1415"/>
      <c r="CQ20" s="1415"/>
      <c r="CR20" s="1415"/>
      <c r="CS20" s="1415"/>
      <c r="CT20" s="1415"/>
      <c r="CU20" s="1415"/>
      <c r="CV20" s="1415"/>
      <c r="CW20" s="1415"/>
      <c r="CX20" s="1415"/>
      <c r="CY20" s="1415"/>
      <c r="CZ20" s="1415"/>
    </row>
    <row r="21" s="368" customFormat="true" ht="15" customHeight="true" x14ac:dyDescent="0.2">
      <c r="A21" s="1859"/>
      <c r="B21" s="1260" t="s">
        <v>17</v>
      </c>
      <c r="C21" s="1157">
        <v>0</v>
      </c>
      <c r="D21" s="1158">
        <v>0</v>
      </c>
      <c r="E21" s="1158">
        <v>0</v>
      </c>
      <c r="F21" s="1158">
        <v>0</v>
      </c>
      <c r="G21" s="1159">
        <v>0</v>
      </c>
      <c r="H21" s="1160">
        <v>0</v>
      </c>
      <c r="I21" s="1158">
        <v>0</v>
      </c>
      <c r="J21" s="1158">
        <v>0</v>
      </c>
      <c r="K21" s="1158">
        <v>0</v>
      </c>
      <c r="L21" s="1161">
        <v>0</v>
      </c>
      <c r="M21" s="1162">
        <v>0</v>
      </c>
      <c r="N21" s="1158">
        <v>0</v>
      </c>
      <c r="O21" s="1158">
        <v>0</v>
      </c>
      <c r="P21" s="1158">
        <v>0</v>
      </c>
      <c r="Q21" s="1159">
        <v>0</v>
      </c>
      <c r="R21" s="1160">
        <v>0</v>
      </c>
      <c r="S21" s="1158">
        <v>0</v>
      </c>
      <c r="T21" s="1158">
        <v>0</v>
      </c>
      <c r="U21" s="1158">
        <v>0</v>
      </c>
      <c r="V21" s="1158">
        <v>0</v>
      </c>
      <c r="W21" s="1158">
        <v>0</v>
      </c>
      <c r="X21" s="1477">
        <v>0</v>
      </c>
      <c r="Y21" s="298"/>
      <c r="Z21" s="298"/>
      <c r="AA21" s="298"/>
      <c r="AB21" s="298"/>
      <c r="AC21" s="298"/>
      <c r="AD21" s="298"/>
      <c r="AE21" s="298"/>
      <c r="AF21" s="298"/>
      <c r="AG21" s="298"/>
      <c r="AH21" s="298"/>
      <c r="AI21" s="298"/>
      <c r="AJ21" s="298"/>
      <c r="AK21" s="298"/>
      <c r="AL21" s="298"/>
      <c r="AM21" s="298"/>
      <c r="AN21" s="298"/>
      <c r="AO21" s="298"/>
      <c r="AP21" s="298"/>
      <c r="AQ21" s="298"/>
      <c r="AR21" s="298"/>
      <c r="AS21" s="298"/>
      <c r="AT21" s="298"/>
      <c r="AU21" s="298"/>
      <c r="AV21" s="298"/>
      <c r="AW21" s="298"/>
      <c r="AX21" s="298"/>
      <c r="AY21" s="298"/>
      <c r="AZ21" s="532"/>
      <c r="BA21" s="1720"/>
      <c r="BB21" s="148" t="s">
        <v>17</v>
      </c>
      <c r="BC21" s="1000" t="s">
        <v>35</v>
      </c>
      <c r="BD21" s="1019" t="s">
        <v>35</v>
      </c>
      <c r="BE21" s="1019" t="s">
        <v>35</v>
      </c>
      <c r="BF21" s="1019" t="s">
        <v>35</v>
      </c>
      <c r="BG21" s="1039" t="s">
        <v>35</v>
      </c>
      <c r="BH21" s="1059" t="s">
        <v>35</v>
      </c>
      <c r="BI21" s="1019" t="s">
        <v>35</v>
      </c>
      <c r="BJ21" s="1019" t="s">
        <v>35</v>
      </c>
      <c r="BK21" s="1019" t="s">
        <v>35</v>
      </c>
      <c r="BL21" s="1039" t="s">
        <v>35</v>
      </c>
      <c r="BM21" s="1059" t="s">
        <v>35</v>
      </c>
      <c r="BN21" s="1019" t="s">
        <v>35</v>
      </c>
      <c r="BO21" s="1019" t="s">
        <v>35</v>
      </c>
      <c r="BP21" s="1019" t="s">
        <v>35</v>
      </c>
      <c r="BQ21" s="1039" t="s">
        <v>35</v>
      </c>
      <c r="BR21" s="1059" t="s">
        <v>35</v>
      </c>
      <c r="BS21" s="1019" t="s">
        <v>35</v>
      </c>
      <c r="BT21" s="1019" t="s">
        <v>35</v>
      </c>
      <c r="BU21" s="1019" t="s">
        <v>35</v>
      </c>
      <c r="BV21" s="1019" t="s">
        <v>35</v>
      </c>
      <c r="BW21" s="1019" t="s">
        <v>35</v>
      </c>
      <c r="BX21" s="1378" t="s">
        <v>35</v>
      </c>
      <c r="BY21" s="1415"/>
      <c r="BZ21" s="1415"/>
      <c r="CA21" s="1415"/>
      <c r="CB21" s="1415"/>
      <c r="CC21" s="1415"/>
      <c r="CD21" s="1415"/>
      <c r="CE21" s="1415"/>
      <c r="CF21" s="1415"/>
      <c r="CG21" s="1415"/>
      <c r="CH21" s="1415"/>
      <c r="CI21" s="1415"/>
      <c r="CJ21" s="1415"/>
      <c r="CK21" s="1415"/>
      <c r="CL21" s="1415"/>
      <c r="CM21" s="1415"/>
      <c r="CN21" s="1415"/>
      <c r="CO21" s="1415"/>
      <c r="CP21" s="1415"/>
      <c r="CQ21" s="1415"/>
      <c r="CR21" s="1415"/>
      <c r="CS21" s="1415"/>
      <c r="CT21" s="1415"/>
      <c r="CU21" s="1415"/>
      <c r="CV21" s="1415"/>
      <c r="CW21" s="1415"/>
      <c r="CX21" s="1415"/>
      <c r="CY21" s="1415"/>
      <c r="CZ21" s="1415"/>
    </row>
    <row r="22" s="368" customFormat="true" ht="15" customHeight="true" x14ac:dyDescent="0.2">
      <c r="A22" s="1859" t="s">
        <v>54</v>
      </c>
      <c r="B22" s="1260" t="s">
        <v>49</v>
      </c>
      <c r="C22" s="1157">
        <v>0.27433950353034231</v>
      </c>
      <c r="D22" s="1158">
        <v>7.6075992982251012E-2</v>
      </c>
      <c r="E22" s="1158">
        <v>0</v>
      </c>
      <c r="F22" s="1158">
        <v>2.4892410789798963E-2</v>
      </c>
      <c r="G22" s="1159">
        <v>0</v>
      </c>
      <c r="H22" s="1160">
        <v>7.9145657307538794E-2</v>
      </c>
      <c r="I22" s="1158">
        <v>2.564833492899422E-2</v>
      </c>
      <c r="J22" s="1158">
        <v>3.4297286132376807E-2</v>
      </c>
      <c r="K22" s="1158">
        <v>0</v>
      </c>
      <c r="L22" s="1161">
        <v>0</v>
      </c>
      <c r="M22" s="1162">
        <v>0.27678269867849759</v>
      </c>
      <c r="N22" s="1158">
        <v>0.72258137132334554</v>
      </c>
      <c r="O22" s="1158">
        <v>0</v>
      </c>
      <c r="P22" s="1158">
        <v>0</v>
      </c>
      <c r="Q22" s="1159">
        <v>0</v>
      </c>
      <c r="R22" s="1160">
        <v>7.5236257173754872E-2</v>
      </c>
      <c r="S22" s="1158">
        <v>0.24197711694617627</v>
      </c>
      <c r="T22" s="1158">
        <v>0</v>
      </c>
      <c r="U22" s="1158">
        <v>0</v>
      </c>
      <c r="V22" s="1158">
        <v>0</v>
      </c>
      <c r="W22" s="1158">
        <v>0.18683497645288794</v>
      </c>
      <c r="X22" s="1477">
        <v>3.766752929088317E-2</v>
      </c>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532"/>
      <c r="BA22" s="1720" t="s">
        <v>54</v>
      </c>
      <c r="BB22" s="148" t="s">
        <v>49</v>
      </c>
      <c r="BC22" s="1000" t="s">
        <v>35</v>
      </c>
      <c r="BD22" s="1019" t="s">
        <v>35</v>
      </c>
      <c r="BE22" s="1019" t="s">
        <v>35</v>
      </c>
      <c r="BF22" s="1019" t="s">
        <v>35</v>
      </c>
      <c r="BG22" s="1039" t="s">
        <v>35</v>
      </c>
      <c r="BH22" s="1059" t="s">
        <v>35</v>
      </c>
      <c r="BI22" s="1019" t="s">
        <v>35</v>
      </c>
      <c r="BJ22" s="1019" t="s">
        <v>35</v>
      </c>
      <c r="BK22" s="1019" t="s">
        <v>35</v>
      </c>
      <c r="BL22" s="1039" t="s">
        <v>35</v>
      </c>
      <c r="BM22" s="1059" t="s">
        <v>35</v>
      </c>
      <c r="BN22" s="1019" t="s">
        <v>35</v>
      </c>
      <c r="BO22" s="1019" t="s">
        <v>35</v>
      </c>
      <c r="BP22" s="1019" t="s">
        <v>35</v>
      </c>
      <c r="BQ22" s="1039" t="s">
        <v>35</v>
      </c>
      <c r="BR22" s="1059" t="s">
        <v>35</v>
      </c>
      <c r="BS22" s="1019" t="s">
        <v>35</v>
      </c>
      <c r="BT22" s="1019" t="s">
        <v>35</v>
      </c>
      <c r="BU22" s="1019" t="s">
        <v>35</v>
      </c>
      <c r="BV22" s="1019" t="s">
        <v>35</v>
      </c>
      <c r="BW22" s="1019" t="s">
        <v>35</v>
      </c>
      <c r="BX22" s="1378" t="s">
        <v>35</v>
      </c>
      <c r="BY22" s="1415"/>
      <c r="BZ22" s="1415"/>
      <c r="CA22" s="1415"/>
      <c r="CB22" s="1415"/>
      <c r="CC22" s="1415"/>
      <c r="CD22" s="1415"/>
      <c r="CE22" s="1415"/>
      <c r="CF22" s="1415"/>
      <c r="CG22" s="1415"/>
      <c r="CH22" s="1415"/>
      <c r="CI22" s="1415"/>
      <c r="CJ22" s="1415"/>
      <c r="CK22" s="1415"/>
      <c r="CL22" s="1415"/>
      <c r="CM22" s="1415"/>
      <c r="CN22" s="1415"/>
      <c r="CO22" s="1415"/>
      <c r="CP22" s="1415"/>
      <c r="CQ22" s="1415"/>
      <c r="CR22" s="1415"/>
      <c r="CS22" s="1415"/>
      <c r="CT22" s="1415"/>
      <c r="CU22" s="1415"/>
      <c r="CV22" s="1415"/>
      <c r="CW22" s="1415"/>
      <c r="CX22" s="1415"/>
      <c r="CY22" s="1415"/>
      <c r="CZ22" s="1415"/>
    </row>
    <row r="23" s="368" customFormat="true" ht="15" customHeight="true" x14ac:dyDescent="0.2">
      <c r="A23" s="1860"/>
      <c r="B23" s="1261" t="s">
        <v>48</v>
      </c>
      <c r="C23" s="1163">
        <v>99.725660496469658</v>
      </c>
      <c r="D23" s="1164">
        <v>99.92392400701776</v>
      </c>
      <c r="E23" s="1164">
        <v>100</v>
      </c>
      <c r="F23" s="1164">
        <v>99.975107589210197</v>
      </c>
      <c r="G23" s="1165">
        <v>100</v>
      </c>
      <c r="H23" s="1166">
        <v>99.920854342692465</v>
      </c>
      <c r="I23" s="1164">
        <v>99.974351665070998</v>
      </c>
      <c r="J23" s="1164">
        <v>99.965702713867628</v>
      </c>
      <c r="K23" s="1164">
        <v>100</v>
      </c>
      <c r="L23" s="1167">
        <v>100</v>
      </c>
      <c r="M23" s="1168">
        <v>99.723217301321512</v>
      </c>
      <c r="N23" s="1164">
        <v>99.277418628676656</v>
      </c>
      <c r="O23" s="1164">
        <v>100</v>
      </c>
      <c r="P23" s="1164">
        <v>100</v>
      </c>
      <c r="Q23" s="1165">
        <v>100</v>
      </c>
      <c r="R23" s="1166">
        <v>99.924763742826244</v>
      </c>
      <c r="S23" s="1164">
        <v>99.758022883053826</v>
      </c>
      <c r="T23" s="1164">
        <v>100</v>
      </c>
      <c r="U23" s="1164">
        <v>100</v>
      </c>
      <c r="V23" s="1164">
        <v>100</v>
      </c>
      <c r="W23" s="1164">
        <v>99.813165023547128</v>
      </c>
      <c r="X23" s="1478">
        <v>99.962332470709114</v>
      </c>
      <c r="Y23" s="298"/>
      <c r="Z23" s="298"/>
      <c r="AA23" s="298"/>
      <c r="AB23" s="298"/>
      <c r="AC23" s="298"/>
      <c r="AD23" s="298"/>
      <c r="AE23" s="298"/>
      <c r="AF23" s="298"/>
      <c r="AG23" s="298"/>
      <c r="AH23" s="298"/>
      <c r="AI23" s="298"/>
      <c r="AJ23" s="298"/>
      <c r="AK23" s="298"/>
      <c r="AL23" s="298"/>
      <c r="AM23" s="298"/>
      <c r="AN23" s="298"/>
      <c r="AO23" s="298"/>
      <c r="AP23" s="298"/>
      <c r="AQ23" s="298"/>
      <c r="AR23" s="298"/>
      <c r="AS23" s="298"/>
      <c r="AT23" s="298"/>
      <c r="AU23" s="298"/>
      <c r="AV23" s="298"/>
      <c r="AW23" s="298"/>
      <c r="AX23" s="298"/>
      <c r="AY23" s="298"/>
      <c r="AZ23" s="532"/>
      <c r="BA23" s="1721"/>
      <c r="BB23" s="149" t="s">
        <v>48</v>
      </c>
      <c r="BC23" s="1001" t="s">
        <v>35</v>
      </c>
      <c r="BD23" s="1020" t="s">
        <v>35</v>
      </c>
      <c r="BE23" s="1020" t="s">
        <v>35</v>
      </c>
      <c r="BF23" s="1020" t="s">
        <v>35</v>
      </c>
      <c r="BG23" s="1040" t="s">
        <v>35</v>
      </c>
      <c r="BH23" s="1060" t="s">
        <v>35</v>
      </c>
      <c r="BI23" s="1020" t="s">
        <v>35</v>
      </c>
      <c r="BJ23" s="1020" t="s">
        <v>35</v>
      </c>
      <c r="BK23" s="1020" t="s">
        <v>35</v>
      </c>
      <c r="BL23" s="1040" t="s">
        <v>35</v>
      </c>
      <c r="BM23" s="1060" t="s">
        <v>35</v>
      </c>
      <c r="BN23" s="1020" t="s">
        <v>35</v>
      </c>
      <c r="BO23" s="1020" t="s">
        <v>35</v>
      </c>
      <c r="BP23" s="1020" t="s">
        <v>35</v>
      </c>
      <c r="BQ23" s="1040" t="s">
        <v>35</v>
      </c>
      <c r="BR23" s="1060" t="s">
        <v>35</v>
      </c>
      <c r="BS23" s="1020" t="s">
        <v>35</v>
      </c>
      <c r="BT23" s="1020" t="s">
        <v>35</v>
      </c>
      <c r="BU23" s="1020" t="s">
        <v>35</v>
      </c>
      <c r="BV23" s="1020" t="s">
        <v>35</v>
      </c>
      <c r="BW23" s="1020" t="s">
        <v>35</v>
      </c>
      <c r="BX23" s="1379" t="s">
        <v>35</v>
      </c>
      <c r="BY23" s="1416"/>
      <c r="BZ23" s="1416"/>
      <c r="CA23" s="1416"/>
      <c r="CB23" s="1416"/>
      <c r="CC23" s="1416"/>
      <c r="CD23" s="1416"/>
      <c r="CE23" s="1416"/>
      <c r="CF23" s="1416"/>
      <c r="CG23" s="1416"/>
      <c r="CH23" s="1416"/>
      <c r="CI23" s="1416"/>
      <c r="CJ23" s="1416"/>
      <c r="CK23" s="1416"/>
      <c r="CL23" s="1416"/>
      <c r="CM23" s="1416"/>
      <c r="CN23" s="1416"/>
      <c r="CO23" s="1416"/>
      <c r="CP23" s="1416"/>
      <c r="CQ23" s="1416"/>
      <c r="CR23" s="1416"/>
      <c r="CS23" s="1416"/>
      <c r="CT23" s="1416"/>
      <c r="CU23" s="1416"/>
      <c r="CV23" s="1416"/>
      <c r="CW23" s="1416"/>
      <c r="CX23" s="1416"/>
      <c r="CY23" s="1416"/>
      <c r="CZ23" s="1416"/>
    </row>
    <row r="24" s="131" customFormat="true" ht="15" hidden="true" customHeight="true" x14ac:dyDescent="0.2">
      <c r="A24" s="1683" t="s">
        <v>47</v>
      </c>
      <c r="B24" s="240" t="s">
        <v>59</v>
      </c>
      <c r="C24" s="246"/>
      <c r="D24" s="247"/>
      <c r="E24" s="247"/>
      <c r="F24" s="247"/>
      <c r="G24" s="248"/>
      <c r="H24" s="249"/>
      <c r="I24" s="247"/>
      <c r="J24" s="247"/>
      <c r="K24" s="247"/>
      <c r="L24" s="250"/>
      <c r="M24" s="246"/>
      <c r="N24" s="247"/>
      <c r="O24" s="247"/>
      <c r="P24" s="247"/>
      <c r="Q24" s="248"/>
      <c r="R24" s="249"/>
      <c r="S24" s="247"/>
      <c r="T24" s="247"/>
      <c r="U24" s="247"/>
      <c r="V24" s="247"/>
      <c r="W24" s="247"/>
      <c r="X24" s="250"/>
      <c r="Y24" s="517"/>
      <c r="Z24" s="517"/>
      <c r="AA24" s="517"/>
      <c r="AB24" s="517"/>
      <c r="AC24" s="517"/>
      <c r="AD24" s="517"/>
      <c r="AE24" s="517"/>
      <c r="AF24" s="517"/>
      <c r="AG24" s="517"/>
      <c r="AH24" s="517"/>
      <c r="AI24" s="517"/>
      <c r="AJ24" s="517"/>
      <c r="AK24" s="517"/>
      <c r="AL24" s="517"/>
      <c r="AM24" s="517"/>
      <c r="AN24" s="517"/>
      <c r="AO24" s="517"/>
      <c r="AP24" s="517"/>
      <c r="AQ24" s="517"/>
      <c r="AR24" s="517"/>
      <c r="AS24" s="517"/>
      <c r="AT24" s="517"/>
      <c r="AU24" s="517"/>
      <c r="AV24" s="517"/>
      <c r="AW24" s="517"/>
      <c r="AX24" s="517"/>
      <c r="AY24" s="517"/>
      <c r="AZ24" s="208"/>
      <c r="BB24" s="133"/>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1684"/>
      <c r="B25" s="232" t="s">
        <v>58</v>
      </c>
      <c r="C25" s="251"/>
      <c r="D25" s="252"/>
      <c r="E25" s="252"/>
      <c r="F25" s="252"/>
      <c r="G25" s="253"/>
      <c r="H25" s="254"/>
      <c r="I25" s="252"/>
      <c r="J25" s="252"/>
      <c r="K25" s="252"/>
      <c r="L25" s="255"/>
      <c r="M25" s="251"/>
      <c r="N25" s="252"/>
      <c r="O25" s="252"/>
      <c r="P25" s="252"/>
      <c r="Q25" s="253"/>
      <c r="R25" s="254"/>
      <c r="S25" s="252"/>
      <c r="T25" s="252"/>
      <c r="U25" s="252"/>
      <c r="V25" s="252"/>
      <c r="W25" s="252"/>
      <c r="X25" s="255"/>
      <c r="Y25" s="517"/>
      <c r="Z25" s="517"/>
      <c r="AA25" s="517"/>
      <c r="AB25" s="517"/>
      <c r="AC25" s="517"/>
      <c r="AD25" s="517"/>
      <c r="AE25" s="517"/>
      <c r="AF25" s="517"/>
      <c r="AG25" s="517"/>
      <c r="AH25" s="517"/>
      <c r="AI25" s="517"/>
      <c r="AJ25" s="517"/>
      <c r="AK25" s="517"/>
      <c r="AL25" s="517"/>
      <c r="AM25" s="517"/>
      <c r="AN25" s="517"/>
      <c r="AO25" s="517"/>
      <c r="AP25" s="517"/>
      <c r="AQ25" s="517"/>
      <c r="AR25" s="517"/>
      <c r="AS25" s="517"/>
      <c r="AT25" s="517"/>
      <c r="AU25" s="517"/>
      <c r="AV25" s="517"/>
      <c r="AW25" s="517"/>
      <c r="AX25" s="517"/>
      <c r="AY25" s="517"/>
      <c r="AZ25" s="208"/>
      <c r="BB25" s="133"/>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1685"/>
      <c r="B26" s="233" t="s">
        <v>46</v>
      </c>
      <c r="C26" s="256"/>
      <c r="D26" s="257"/>
      <c r="E26" s="257"/>
      <c r="F26" s="257"/>
      <c r="G26" s="258"/>
      <c r="H26" s="259"/>
      <c r="I26" s="257"/>
      <c r="J26" s="257"/>
      <c r="K26" s="257"/>
      <c r="L26" s="260"/>
      <c r="M26" s="256"/>
      <c r="N26" s="257"/>
      <c r="O26" s="257"/>
      <c r="P26" s="257"/>
      <c r="Q26" s="258"/>
      <c r="R26" s="1300"/>
      <c r="S26" s="1301"/>
      <c r="T26" s="1301"/>
      <c r="U26" s="1301"/>
      <c r="V26" s="1301"/>
      <c r="W26" s="1301"/>
      <c r="X26" s="1335"/>
      <c r="Y26" s="517"/>
      <c r="Z26" s="517"/>
      <c r="AA26" s="517"/>
      <c r="AB26" s="517"/>
      <c r="AC26" s="517"/>
      <c r="AD26" s="517"/>
      <c r="AE26" s="517"/>
      <c r="AF26" s="517"/>
      <c r="AG26" s="517"/>
      <c r="AH26" s="517"/>
      <c r="AI26" s="517"/>
      <c r="AJ26" s="517"/>
      <c r="AK26" s="517"/>
      <c r="AL26" s="517"/>
      <c r="AM26" s="517"/>
      <c r="AN26" s="517"/>
      <c r="AO26" s="517"/>
      <c r="AP26" s="517"/>
      <c r="AQ26" s="517"/>
      <c r="AR26" s="517"/>
      <c r="AS26" s="517"/>
      <c r="AT26" s="517"/>
      <c r="AU26" s="517"/>
      <c r="AV26" s="517"/>
      <c r="AW26" s="517"/>
      <c r="AX26" s="517"/>
      <c r="AY26" s="517"/>
      <c r="AZ26" s="208"/>
      <c r="BB26" s="133"/>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369" customFormat="true" ht="15" customHeight="true" x14ac:dyDescent="0.2">
      <c r="A27" s="130"/>
      <c r="B27" s="175"/>
      <c r="C27" s="1669" t="s">
        <v>114</v>
      </c>
      <c r="D27" s="1670"/>
      <c r="E27" s="1670"/>
      <c r="F27" s="1670"/>
      <c r="G27" s="1671"/>
      <c r="H27" s="1851" t="s">
        <v>38</v>
      </c>
      <c r="I27" s="1852"/>
      <c r="J27" s="1852"/>
      <c r="K27" s="1852"/>
      <c r="L27" s="1853"/>
      <c r="M27" s="1854" t="s">
        <v>37</v>
      </c>
      <c r="N27" s="1852"/>
      <c r="O27" s="1852"/>
      <c r="P27" s="1852"/>
      <c r="Q27" s="1853"/>
      <c r="R27" s="1459" t="s">
        <v>137</v>
      </c>
      <c r="S27" s="1466"/>
      <c r="T27" s="1466"/>
      <c r="U27" s="1466"/>
      <c r="V27" s="1466"/>
      <c r="W27" s="1466"/>
      <c r="X27" s="1467"/>
      <c r="Y27" s="517"/>
      <c r="Z27" s="517"/>
      <c r="AA27" s="517"/>
      <c r="AB27" s="517"/>
      <c r="AC27" s="517"/>
      <c r="AD27" s="517"/>
      <c r="AE27" s="517"/>
      <c r="AF27" s="517"/>
      <c r="AG27" s="517"/>
      <c r="AH27" s="517"/>
      <c r="AI27" s="517"/>
      <c r="AJ27" s="517"/>
      <c r="AK27" s="517"/>
      <c r="AL27" s="517"/>
      <c r="AM27" s="517"/>
      <c r="AN27" s="517"/>
      <c r="AO27" s="517"/>
      <c r="AP27" s="517"/>
      <c r="AQ27" s="517"/>
      <c r="AR27" s="517"/>
      <c r="AS27" s="517"/>
      <c r="AT27" s="517"/>
      <c r="AU27" s="517"/>
      <c r="AV27" s="517"/>
      <c r="AW27" s="517"/>
      <c r="AX27" s="517"/>
      <c r="AY27" s="517"/>
      <c r="AZ27" s="208"/>
      <c r="BA27" s="209" t="s">
        <v>128</v>
      </c>
      <c r="BB27" s="115" t="s">
        <v>95</v>
      </c>
      <c r="BC27" s="1722" t="s">
        <v>114</v>
      </c>
      <c r="BD27" s="1723"/>
      <c r="BE27" s="1723"/>
      <c r="BF27" s="1723"/>
      <c r="BG27" s="1724"/>
      <c r="BH27" s="1725" t="s">
        <v>38</v>
      </c>
      <c r="BI27" s="1723"/>
      <c r="BJ27" s="1723"/>
      <c r="BK27" s="1723"/>
      <c r="BL27" s="1724"/>
      <c r="BM27" s="1725" t="s">
        <v>37</v>
      </c>
      <c r="BN27" s="1723"/>
      <c r="BO27" s="1723"/>
      <c r="BP27" s="1723"/>
      <c r="BQ27" s="1726"/>
      <c r="BR27" s="1308" t="s">
        <v>137</v>
      </c>
      <c r="BS27" s="1309"/>
      <c r="BT27" s="1309"/>
      <c r="BU27" s="1309"/>
      <c r="BV27" s="1309"/>
      <c r="BW27" s="1309"/>
      <c r="BX27" s="1309"/>
      <c r="BY27" s="1417"/>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369" customFormat="true" ht="12.75" x14ac:dyDescent="0.2">
      <c r="A28" s="176" t="s">
        <v>69</v>
      </c>
      <c r="B28" s="235"/>
      <c r="C28" s="264" t="s">
        <v>0</v>
      </c>
      <c r="D28" s="265" t="s">
        <v>1</v>
      </c>
      <c r="E28" s="265" t="s">
        <v>2</v>
      </c>
      <c r="F28" s="265" t="s">
        <v>3</v>
      </c>
      <c r="G28" s="266" t="s">
        <v>4</v>
      </c>
      <c r="H28" s="1119" t="s">
        <v>0</v>
      </c>
      <c r="I28" s="1081" t="s">
        <v>1</v>
      </c>
      <c r="J28" s="1081" t="s">
        <v>2</v>
      </c>
      <c r="K28" s="1081" t="s">
        <v>3</v>
      </c>
      <c r="L28" s="1082" t="s">
        <v>4</v>
      </c>
      <c r="M28" s="1109" t="s">
        <v>0</v>
      </c>
      <c r="N28" s="1081" t="s">
        <v>1</v>
      </c>
      <c r="O28" s="1081" t="s">
        <v>2</v>
      </c>
      <c r="P28" s="1081" t="s">
        <v>3</v>
      </c>
      <c r="Q28" s="1129" t="s">
        <v>4</v>
      </c>
      <c r="R28" s="1119" t="s">
        <v>237</v>
      </c>
      <c r="S28" s="1081" t="s">
        <v>238</v>
      </c>
      <c r="T28" s="1081" t="s">
        <v>239</v>
      </c>
      <c r="U28" s="1081" t="s">
        <v>150</v>
      </c>
      <c r="V28" s="1081" t="s">
        <v>240</v>
      </c>
      <c r="W28" s="1081" t="s">
        <v>241</v>
      </c>
      <c r="X28" s="1083" t="s">
        <v>242</v>
      </c>
      <c r="Y28" s="517"/>
      <c r="Z28" s="517"/>
      <c r="AA28" s="517"/>
      <c r="AB28" s="517"/>
      <c r="AC28" s="517"/>
      <c r="AD28" s="517"/>
      <c r="AE28" s="517"/>
      <c r="AF28" s="517"/>
      <c r="AG28" s="517"/>
      <c r="AH28" s="517"/>
      <c r="AI28" s="517"/>
      <c r="AJ28" s="517"/>
      <c r="AK28" s="517"/>
      <c r="AL28" s="517"/>
      <c r="AM28" s="517"/>
      <c r="AN28" s="517"/>
      <c r="AO28" s="517"/>
      <c r="AP28" s="517"/>
      <c r="AQ28" s="517"/>
      <c r="AR28" s="517"/>
      <c r="AS28" s="517"/>
      <c r="AT28" s="517"/>
      <c r="AU28" s="517"/>
      <c r="AV28" s="517"/>
      <c r="AW28" s="517"/>
      <c r="AX28" s="517"/>
      <c r="AY28" s="517"/>
      <c r="AZ28" s="208"/>
      <c r="BA28" s="186" t="s">
        <v>119</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237</v>
      </c>
      <c r="BS28" s="167" t="s">
        <v>238</v>
      </c>
      <c r="BT28" s="167" t="s">
        <v>239</v>
      </c>
      <c r="BU28" s="167" t="s">
        <v>150</v>
      </c>
      <c r="BV28" s="167" t="s">
        <v>240</v>
      </c>
      <c r="BW28" s="167" t="s">
        <v>241</v>
      </c>
      <c r="BX28" s="1380" t="s">
        <v>242</v>
      </c>
      <c r="BY28" s="1418"/>
      <c r="BZ28" s="1418"/>
      <c r="CA28" s="1418"/>
      <c r="CB28" s="1418"/>
      <c r="CC28" s="1418"/>
      <c r="CD28" s="1418"/>
      <c r="CE28" s="1418"/>
      <c r="CF28" s="1418"/>
      <c r="CG28" s="1418"/>
      <c r="CH28" s="1418"/>
      <c r="CI28" s="1418"/>
      <c r="CJ28" s="1418"/>
      <c r="CK28" s="1418"/>
      <c r="CL28" s="1418"/>
      <c r="CM28" s="1418"/>
      <c r="CN28" s="1418"/>
      <c r="CO28" s="1418"/>
      <c r="CP28" s="1418"/>
      <c r="CQ28" s="1418"/>
      <c r="CR28" s="1418"/>
      <c r="CS28" s="1418"/>
      <c r="CT28" s="1418"/>
      <c r="CU28" s="1418"/>
      <c r="CV28" s="1418"/>
      <c r="CW28" s="1418"/>
      <c r="CX28" s="1418"/>
      <c r="CY28" s="1418"/>
      <c r="CZ28" s="1418"/>
    </row>
    <row r="29" s="369" customFormat="true" ht="15" customHeight="true" x14ac:dyDescent="0.2">
      <c r="A29" s="1846" t="s">
        <v>57</v>
      </c>
      <c r="B29" s="1262" t="s">
        <v>49</v>
      </c>
      <c r="C29" s="1169">
        <v>60.177162302121104</v>
      </c>
      <c r="D29" s="1170">
        <v>87.572136430473336</v>
      </c>
      <c r="E29" s="1170">
        <v>96.694280903837722</v>
      </c>
      <c r="F29" s="1170">
        <v>99.391798806169902</v>
      </c>
      <c r="G29" s="1171">
        <v>99.720843055663295</v>
      </c>
      <c r="H29" s="1172">
        <v>87.994528293570497</v>
      </c>
      <c r="I29" s="1170">
        <v>98.431789009178146</v>
      </c>
      <c r="J29" s="1170">
        <v>99.832314314391567</v>
      </c>
      <c r="K29" s="1170">
        <v>99.602317258220907</v>
      </c>
      <c r="L29" s="1173">
        <v>99.856809974862273</v>
      </c>
      <c r="M29" s="1174">
        <v>32.844611942913076</v>
      </c>
      <c r="N29" s="1170">
        <v>56.545491470324514</v>
      </c>
      <c r="O29" s="1170">
        <v>69.510866869379484</v>
      </c>
      <c r="P29" s="1170">
        <v>84.149282060727884</v>
      </c>
      <c r="Q29" s="1171">
        <v>89.662829907575542</v>
      </c>
      <c r="R29" s="1172">
        <v>78.512960277152359</v>
      </c>
      <c r="S29" s="1170">
        <v>85.956387695591388</v>
      </c>
      <c r="T29" s="1170">
        <v>85.75145482117874</v>
      </c>
      <c r="U29" s="1170">
        <v>99.886273650945085</v>
      </c>
      <c r="V29" s="1170">
        <v>85.392072070138724</v>
      </c>
      <c r="W29" s="1170">
        <v>93.654437833389949</v>
      </c>
      <c r="X29" s="1479">
        <v>90.269807232510686</v>
      </c>
      <c r="Y29" s="517"/>
      <c r="Z29" s="517"/>
      <c r="AA29" s="517"/>
      <c r="AB29" s="517"/>
      <c r="AC29" s="517"/>
      <c r="AD29" s="517"/>
      <c r="AE29" s="517"/>
      <c r="AF29" s="517"/>
      <c r="AG29" s="517"/>
      <c r="AH29" s="517"/>
      <c r="AI29" s="517"/>
      <c r="AJ29" s="517"/>
      <c r="AK29" s="517"/>
      <c r="AL29" s="517"/>
      <c r="AM29" s="517"/>
      <c r="AN29" s="517"/>
      <c r="AO29" s="517"/>
      <c r="AP29" s="517"/>
      <c r="AQ29" s="517"/>
      <c r="AR29" s="517"/>
      <c r="AS29" s="517"/>
      <c r="AT29" s="517"/>
      <c r="AU29" s="517"/>
      <c r="AV29" s="517"/>
      <c r="AW29" s="517"/>
      <c r="AX29" s="517"/>
      <c r="AY29" s="517"/>
      <c r="AZ29" s="208"/>
      <c r="BA29" s="1710" t="s">
        <v>57</v>
      </c>
      <c r="BB29" s="150" t="s">
        <v>49</v>
      </c>
      <c r="BC29" s="1002" t="s">
        <v>35</v>
      </c>
      <c r="BD29" s="1021" t="s">
        <v>35</v>
      </c>
      <c r="BE29" s="1021" t="s">
        <v>35</v>
      </c>
      <c r="BF29" s="1021" t="s">
        <v>35</v>
      </c>
      <c r="BG29" s="1041" t="s">
        <v>35</v>
      </c>
      <c r="BH29" s="1061" t="s">
        <v>35</v>
      </c>
      <c r="BI29" s="1021" t="s">
        <v>35</v>
      </c>
      <c r="BJ29" s="1021" t="s">
        <v>35</v>
      </c>
      <c r="BK29" s="1021" t="s">
        <v>35</v>
      </c>
      <c r="BL29" s="1041" t="s">
        <v>35</v>
      </c>
      <c r="BM29" s="1061" t="s">
        <v>35</v>
      </c>
      <c r="BN29" s="1021" t="s">
        <v>35</v>
      </c>
      <c r="BO29" s="1021" t="s">
        <v>35</v>
      </c>
      <c r="BP29" s="1021" t="s">
        <v>35</v>
      </c>
      <c r="BQ29" s="1041" t="s">
        <v>35</v>
      </c>
      <c r="BR29" s="1061" t="s">
        <v>35</v>
      </c>
      <c r="BS29" s="1021" t="s">
        <v>35</v>
      </c>
      <c r="BT29" s="1021" t="s">
        <v>35</v>
      </c>
      <c r="BU29" s="1021" t="s">
        <v>35</v>
      </c>
      <c r="BV29" s="1021" t="s">
        <v>35</v>
      </c>
      <c r="BW29" s="1021" t="s">
        <v>35</v>
      </c>
      <c r="BX29" s="1381" t="s">
        <v>35</v>
      </c>
      <c r="BY29" s="1419"/>
      <c r="BZ29" s="1419"/>
      <c r="CA29" s="1419"/>
      <c r="CB29" s="1419"/>
      <c r="CC29" s="1419"/>
      <c r="CD29" s="1419"/>
      <c r="CE29" s="1419"/>
      <c r="CF29" s="1419"/>
      <c r="CG29" s="1419"/>
      <c r="CH29" s="1419"/>
      <c r="CI29" s="1419"/>
      <c r="CJ29" s="1419"/>
      <c r="CK29" s="1419"/>
      <c r="CL29" s="1419"/>
      <c r="CM29" s="1419"/>
      <c r="CN29" s="1419"/>
      <c r="CO29" s="1419"/>
      <c r="CP29" s="1419"/>
      <c r="CQ29" s="1419"/>
      <c r="CR29" s="1419"/>
      <c r="CS29" s="1419"/>
      <c r="CT29" s="1419"/>
      <c r="CU29" s="1419"/>
      <c r="CV29" s="1419"/>
      <c r="CW29" s="1419"/>
      <c r="CX29" s="1419"/>
      <c r="CY29" s="1419"/>
      <c r="CZ29" s="1419"/>
    </row>
    <row r="30" s="369" customFormat="true" ht="15" customHeight="true" x14ac:dyDescent="0.2">
      <c r="A30" s="1847"/>
      <c r="B30" s="1263" t="s">
        <v>48</v>
      </c>
      <c r="C30" s="1175">
        <v>39.822837697879166</v>
      </c>
      <c r="D30" s="1176">
        <v>12.427863569526572</v>
      </c>
      <c r="E30" s="1176">
        <v>3.3057190961623037</v>
      </c>
      <c r="F30" s="1176">
        <v>0.60820119383007842</v>
      </c>
      <c r="G30" s="1177">
        <v>0.27915694433669064</v>
      </c>
      <c r="H30" s="1178">
        <v>12.005471706429557</v>
      </c>
      <c r="I30" s="1176">
        <v>1.5682109908218806</v>
      </c>
      <c r="J30" s="1176">
        <v>0.16768568560842848</v>
      </c>
      <c r="K30" s="1176">
        <v>0.39768274177907365</v>
      </c>
      <c r="L30" s="1179">
        <v>0.14319002513771814</v>
      </c>
      <c r="M30" s="1180">
        <v>67.155388057086896</v>
      </c>
      <c r="N30" s="1176">
        <v>43.454508529675394</v>
      </c>
      <c r="O30" s="1176">
        <v>30.489133130620576</v>
      </c>
      <c r="P30" s="1176">
        <v>15.8507179392721</v>
      </c>
      <c r="Q30" s="1177">
        <v>10.337170092424444</v>
      </c>
      <c r="R30" s="1178">
        <v>21.487039722847722</v>
      </c>
      <c r="S30" s="1176">
        <v>14.043612304408532</v>
      </c>
      <c r="T30" s="1176">
        <v>14.248545178821384</v>
      </c>
      <c r="U30" s="1176">
        <v>0.11372634905490518</v>
      </c>
      <c r="V30" s="1176">
        <v>14.607927929861422</v>
      </c>
      <c r="W30" s="1176">
        <v>6.3455621666099926</v>
      </c>
      <c r="X30" s="1480">
        <v>9.7301927674893562</v>
      </c>
      <c r="Y30" s="517"/>
      <c r="Z30" s="517"/>
      <c r="AA30" s="517"/>
      <c r="AB30" s="517"/>
      <c r="AC30" s="517"/>
      <c r="AD30" s="517"/>
      <c r="AE30" s="517"/>
      <c r="AF30" s="517"/>
      <c r="AG30" s="517"/>
      <c r="AH30" s="517"/>
      <c r="AI30" s="517"/>
      <c r="AJ30" s="517"/>
      <c r="AK30" s="517"/>
      <c r="AL30" s="517"/>
      <c r="AM30" s="517"/>
      <c r="AN30" s="517"/>
      <c r="AO30" s="517"/>
      <c r="AP30" s="517"/>
      <c r="AQ30" s="517"/>
      <c r="AR30" s="517"/>
      <c r="AS30" s="517"/>
      <c r="AT30" s="517"/>
      <c r="AU30" s="517"/>
      <c r="AV30" s="517"/>
      <c r="AW30" s="517"/>
      <c r="AX30" s="517"/>
      <c r="AY30" s="517"/>
      <c r="AZ30" s="208"/>
      <c r="BA30" s="1694"/>
      <c r="BB30" s="151" t="s">
        <v>48</v>
      </c>
      <c r="BC30" s="1003" t="s">
        <v>35</v>
      </c>
      <c r="BD30" s="1022" t="s">
        <v>35</v>
      </c>
      <c r="BE30" s="1022" t="s">
        <v>35</v>
      </c>
      <c r="BF30" s="1022" t="s">
        <v>35</v>
      </c>
      <c r="BG30" s="1042" t="s">
        <v>35</v>
      </c>
      <c r="BH30" s="1062" t="s">
        <v>35</v>
      </c>
      <c r="BI30" s="1022" t="s">
        <v>35</v>
      </c>
      <c r="BJ30" s="1022" t="s">
        <v>35</v>
      </c>
      <c r="BK30" s="1022" t="s">
        <v>35</v>
      </c>
      <c r="BL30" s="1042" t="s">
        <v>35</v>
      </c>
      <c r="BM30" s="1062" t="s">
        <v>35</v>
      </c>
      <c r="BN30" s="1022" t="s">
        <v>35</v>
      </c>
      <c r="BO30" s="1022" t="s">
        <v>35</v>
      </c>
      <c r="BP30" s="1022" t="s">
        <v>35</v>
      </c>
      <c r="BQ30" s="1042" t="s">
        <v>35</v>
      </c>
      <c r="BR30" s="1062" t="s">
        <v>35</v>
      </c>
      <c r="BS30" s="1022" t="s">
        <v>35</v>
      </c>
      <c r="BT30" s="1022" t="s">
        <v>35</v>
      </c>
      <c r="BU30" s="1022" t="s">
        <v>35</v>
      </c>
      <c r="BV30" s="1022" t="s">
        <v>35</v>
      </c>
      <c r="BW30" s="1022" t="s">
        <v>35</v>
      </c>
      <c r="BX30" s="1382" t="s">
        <v>35</v>
      </c>
      <c r="BY30" s="1420"/>
      <c r="BZ30" s="1420"/>
      <c r="CA30" s="1420"/>
      <c r="CB30" s="1420"/>
      <c r="CC30" s="1420"/>
      <c r="CD30" s="1420"/>
      <c r="CE30" s="1420"/>
      <c r="CF30" s="1420"/>
      <c r="CG30" s="1420"/>
      <c r="CH30" s="1420"/>
      <c r="CI30" s="1420"/>
      <c r="CJ30" s="1420"/>
      <c r="CK30" s="1420"/>
      <c r="CL30" s="1420"/>
      <c r="CM30" s="1420"/>
      <c r="CN30" s="1420"/>
      <c r="CO30" s="1420"/>
      <c r="CP30" s="1420"/>
      <c r="CQ30" s="1420"/>
      <c r="CR30" s="1420"/>
      <c r="CS30" s="1420"/>
      <c r="CT30" s="1420"/>
      <c r="CU30" s="1420"/>
      <c r="CV30" s="1420"/>
      <c r="CW30" s="1420"/>
      <c r="CX30" s="1420"/>
      <c r="CY30" s="1420"/>
      <c r="CZ30" s="1420"/>
    </row>
    <row r="31" s="130" customFormat="true" ht="15" customHeight="true" x14ac:dyDescent="0.2">
      <c r="A31" s="1695" t="s">
        <v>103</v>
      </c>
      <c r="B31" s="241" t="s">
        <v>49</v>
      </c>
      <c r="C31" s="1181">
        <v>47.451010517147346</v>
      </c>
      <c r="D31" s="1182">
        <v>84.823190196738452</v>
      </c>
      <c r="E31" s="1182">
        <v>96.53153467227294</v>
      </c>
      <c r="F31" s="1182">
        <v>99.253050107288587</v>
      </c>
      <c r="G31" s="1183">
        <v>99.720843055663295</v>
      </c>
      <c r="H31" s="1184">
        <v>78.524362293297571</v>
      </c>
      <c r="I31" s="1182">
        <v>97.827382671383177</v>
      </c>
      <c r="J31" s="1182">
        <v>99.640884088394031</v>
      </c>
      <c r="K31" s="1182">
        <v>99.602317258220907</v>
      </c>
      <c r="L31" s="1185">
        <v>99.856809974862273</v>
      </c>
      <c r="M31" s="1186">
        <v>18.166585642084883</v>
      </c>
      <c r="N31" s="1182">
        <v>47.200954105943786</v>
      </c>
      <c r="O31" s="1182">
        <v>65.717719067633112</v>
      </c>
      <c r="P31" s="1182">
        <v>82.120012726746822</v>
      </c>
      <c r="Q31" s="1183">
        <v>89.26028175358735</v>
      </c>
      <c r="R31" s="1184">
        <v>77.372678283962784</v>
      </c>
      <c r="S31" s="1182">
        <v>82.627515794089661</v>
      </c>
      <c r="T31" s="1182">
        <v>84.837475598056173</v>
      </c>
      <c r="U31" s="1182">
        <v>99.886273650945085</v>
      </c>
      <c r="V31" s="1182">
        <v>82.51420839660301</v>
      </c>
      <c r="W31" s="1182">
        <v>84.398375308579787</v>
      </c>
      <c r="X31" s="1481">
        <v>83.766287930921905</v>
      </c>
      <c r="Y31" s="517"/>
      <c r="Z31" s="517"/>
      <c r="AA31" s="517"/>
      <c r="AB31" s="517"/>
      <c r="AC31" s="517"/>
      <c r="AD31" s="517"/>
      <c r="AE31" s="517"/>
      <c r="AF31" s="517"/>
      <c r="AG31" s="517"/>
      <c r="AH31" s="517"/>
      <c r="AI31" s="517"/>
      <c r="AJ31" s="517"/>
      <c r="AK31" s="517"/>
      <c r="AL31" s="517"/>
      <c r="AM31" s="517"/>
      <c r="AN31" s="517"/>
      <c r="AO31" s="517"/>
      <c r="AP31" s="517"/>
      <c r="AQ31" s="517"/>
      <c r="AR31" s="517"/>
      <c r="AS31" s="517"/>
      <c r="AT31" s="517"/>
      <c r="AU31" s="517"/>
      <c r="AV31" s="517"/>
      <c r="AW31" s="517"/>
      <c r="AX31" s="517"/>
      <c r="AY31" s="517"/>
      <c r="AZ31" s="208"/>
      <c r="BA31" s="1694" t="s">
        <v>103</v>
      </c>
      <c r="BB31" s="151" t="s">
        <v>49</v>
      </c>
      <c r="BC31" s="1003" t="s">
        <v>35</v>
      </c>
      <c r="BD31" s="1022" t="s">
        <v>35</v>
      </c>
      <c r="BE31" s="1022" t="s">
        <v>35</v>
      </c>
      <c r="BF31" s="1022" t="s">
        <v>35</v>
      </c>
      <c r="BG31" s="1042" t="s">
        <v>35</v>
      </c>
      <c r="BH31" s="1062" t="s">
        <v>35</v>
      </c>
      <c r="BI31" s="1022" t="s">
        <v>35</v>
      </c>
      <c r="BJ31" s="1022" t="s">
        <v>35</v>
      </c>
      <c r="BK31" s="1022" t="s">
        <v>35</v>
      </c>
      <c r="BL31" s="1042" t="s">
        <v>35</v>
      </c>
      <c r="BM31" s="1062" t="s">
        <v>35</v>
      </c>
      <c r="BN31" s="1022" t="s">
        <v>35</v>
      </c>
      <c r="BO31" s="1022" t="s">
        <v>35</v>
      </c>
      <c r="BP31" s="1022" t="s">
        <v>35</v>
      </c>
      <c r="BQ31" s="1042" t="s">
        <v>35</v>
      </c>
      <c r="BR31" s="1062" t="s">
        <v>35</v>
      </c>
      <c r="BS31" s="1022" t="s">
        <v>35</v>
      </c>
      <c r="BT31" s="1022" t="s">
        <v>35</v>
      </c>
      <c r="BU31" s="1022" t="s">
        <v>35</v>
      </c>
      <c r="BV31" s="1022" t="s">
        <v>35</v>
      </c>
      <c r="BW31" s="1022" t="s">
        <v>35</v>
      </c>
      <c r="BX31" s="1382" t="s">
        <v>35</v>
      </c>
      <c r="BY31" s="1420"/>
      <c r="BZ31" s="1420"/>
      <c r="CA31" s="1420"/>
      <c r="CB31" s="1420"/>
      <c r="CC31" s="1420"/>
      <c r="CD31" s="1420"/>
      <c r="CE31" s="1420"/>
      <c r="CF31" s="1420"/>
      <c r="CG31" s="1420"/>
      <c r="CH31" s="1420"/>
      <c r="CI31" s="1420"/>
      <c r="CJ31" s="1420"/>
      <c r="CK31" s="1420"/>
      <c r="CL31" s="1420"/>
      <c r="CM31" s="1420"/>
      <c r="CN31" s="1420"/>
      <c r="CO31" s="1420"/>
      <c r="CP31" s="1420"/>
      <c r="CQ31" s="1420"/>
      <c r="CR31" s="1420"/>
      <c r="CS31" s="1420"/>
      <c r="CT31" s="1420"/>
      <c r="CU31" s="1420"/>
      <c r="CV31" s="1420"/>
      <c r="CW31" s="1420"/>
      <c r="CX31" s="1420"/>
      <c r="CY31" s="1420"/>
      <c r="CZ31" s="1420"/>
    </row>
    <row r="32" s="130" customFormat="true" ht="15" customHeight="true" x14ac:dyDescent="0.2">
      <c r="A32" s="1695"/>
      <c r="B32" s="241" t="s">
        <v>48</v>
      </c>
      <c r="C32" s="1175">
        <v>52.548989482852946</v>
      </c>
      <c r="D32" s="1176">
        <v>15.176809803261515</v>
      </c>
      <c r="E32" s="1176">
        <v>3.4684653277270781</v>
      </c>
      <c r="F32" s="1176">
        <v>0.74694989271140766</v>
      </c>
      <c r="G32" s="1177">
        <v>0.27915694433669064</v>
      </c>
      <c r="H32" s="1178">
        <v>21.475637706702528</v>
      </c>
      <c r="I32" s="1176">
        <v>2.1726173286168509</v>
      </c>
      <c r="J32" s="1176">
        <v>0.35911591160597078</v>
      </c>
      <c r="K32" s="1176">
        <v>0.39768274177907365</v>
      </c>
      <c r="L32" s="1179">
        <v>0.14319002513771814</v>
      </c>
      <c r="M32" s="1180">
        <v>81.833414357915046</v>
      </c>
      <c r="N32" s="1176">
        <v>52.799045894056128</v>
      </c>
      <c r="O32" s="1176">
        <v>34.282280932366966</v>
      </c>
      <c r="P32" s="1176">
        <v>17.87998727325315</v>
      </c>
      <c r="Q32" s="1177">
        <v>10.739718246412625</v>
      </c>
      <c r="R32" s="1178">
        <v>22.627321716037326</v>
      </c>
      <c r="S32" s="1176">
        <v>17.372484205910258</v>
      </c>
      <c r="T32" s="1176">
        <v>15.162524401943955</v>
      </c>
      <c r="U32" s="1176">
        <v>0.11372634905490518</v>
      </c>
      <c r="V32" s="1176">
        <v>17.485791603397203</v>
      </c>
      <c r="W32" s="1176">
        <v>15.601624691420184</v>
      </c>
      <c r="X32" s="1480">
        <v>16.233712069078152</v>
      </c>
      <c r="Y32" s="517"/>
      <c r="Z32" s="517"/>
      <c r="AA32" s="517"/>
      <c r="AB32" s="517"/>
      <c r="AC32" s="517"/>
      <c r="AD32" s="517"/>
      <c r="AE32" s="517"/>
      <c r="AF32" s="517"/>
      <c r="AG32" s="517"/>
      <c r="AH32" s="517"/>
      <c r="AI32" s="517"/>
      <c r="AJ32" s="517"/>
      <c r="AK32" s="517"/>
      <c r="AL32" s="517"/>
      <c r="AM32" s="517"/>
      <c r="AN32" s="517"/>
      <c r="AO32" s="517"/>
      <c r="AP32" s="517"/>
      <c r="AQ32" s="517"/>
      <c r="AR32" s="517"/>
      <c r="AS32" s="517"/>
      <c r="AT32" s="517"/>
      <c r="AU32" s="517"/>
      <c r="AV32" s="517"/>
      <c r="AW32" s="517"/>
      <c r="AX32" s="517"/>
      <c r="AY32" s="517"/>
      <c r="AZ32" s="208"/>
      <c r="BA32" s="1694"/>
      <c r="BB32" s="151" t="s">
        <v>48</v>
      </c>
      <c r="BC32" s="1003" t="s">
        <v>35</v>
      </c>
      <c r="BD32" s="1022" t="s">
        <v>35</v>
      </c>
      <c r="BE32" s="1022" t="s">
        <v>35</v>
      </c>
      <c r="BF32" s="1022" t="s">
        <v>35</v>
      </c>
      <c r="BG32" s="1042" t="s">
        <v>35</v>
      </c>
      <c r="BH32" s="1062" t="s">
        <v>35</v>
      </c>
      <c r="BI32" s="1022" t="s">
        <v>35</v>
      </c>
      <c r="BJ32" s="1022" t="s">
        <v>35</v>
      </c>
      <c r="BK32" s="1022" t="s">
        <v>35</v>
      </c>
      <c r="BL32" s="1042" t="s">
        <v>35</v>
      </c>
      <c r="BM32" s="1062" t="s">
        <v>35</v>
      </c>
      <c r="BN32" s="1022" t="s">
        <v>35</v>
      </c>
      <c r="BO32" s="1022" t="s">
        <v>35</v>
      </c>
      <c r="BP32" s="1022" t="s">
        <v>35</v>
      </c>
      <c r="BQ32" s="1042" t="s">
        <v>35</v>
      </c>
      <c r="BR32" s="1062" t="s">
        <v>35</v>
      </c>
      <c r="BS32" s="1022" t="s">
        <v>35</v>
      </c>
      <c r="BT32" s="1022" t="s">
        <v>35</v>
      </c>
      <c r="BU32" s="1022" t="s">
        <v>35</v>
      </c>
      <c r="BV32" s="1022" t="s">
        <v>35</v>
      </c>
      <c r="BW32" s="1022" t="s">
        <v>35</v>
      </c>
      <c r="BX32" s="1382" t="s">
        <v>35</v>
      </c>
      <c r="BY32" s="1420"/>
      <c r="BZ32" s="1420"/>
      <c r="CA32" s="1420"/>
      <c r="CB32" s="1420"/>
      <c r="CC32" s="1420"/>
      <c r="CD32" s="1420"/>
      <c r="CE32" s="1420"/>
      <c r="CF32" s="1420"/>
      <c r="CG32" s="1420"/>
      <c r="CH32" s="1420"/>
      <c r="CI32" s="1420"/>
      <c r="CJ32" s="1420"/>
      <c r="CK32" s="1420"/>
      <c r="CL32" s="1420"/>
      <c r="CM32" s="1420"/>
      <c r="CN32" s="1420"/>
      <c r="CO32" s="1420"/>
      <c r="CP32" s="1420"/>
      <c r="CQ32" s="1420"/>
      <c r="CR32" s="1420"/>
      <c r="CS32" s="1420"/>
      <c r="CT32" s="1420"/>
      <c r="CU32" s="1420"/>
      <c r="CV32" s="1420"/>
      <c r="CW32" s="1420"/>
      <c r="CX32" s="1420"/>
      <c r="CY32" s="1420"/>
      <c r="CZ32" s="1420"/>
    </row>
    <row r="33" s="130" customFormat="true" ht="15" customHeight="true" x14ac:dyDescent="0.2">
      <c r="A33" s="1695" t="s">
        <v>104</v>
      </c>
      <c r="B33" s="241" t="s">
        <v>49</v>
      </c>
      <c r="C33" s="961" t="s">
        <v>35</v>
      </c>
      <c r="D33" s="968" t="s">
        <v>35</v>
      </c>
      <c r="E33" s="968" t="s">
        <v>35</v>
      </c>
      <c r="F33" s="968" t="s">
        <v>35</v>
      </c>
      <c r="G33" s="975" t="s">
        <v>35</v>
      </c>
      <c r="H33" s="982" t="s">
        <v>35</v>
      </c>
      <c r="I33" s="968" t="s">
        <v>35</v>
      </c>
      <c r="J33" s="968" t="s">
        <v>35</v>
      </c>
      <c r="K33" s="968" t="s">
        <v>35</v>
      </c>
      <c r="L33" s="989" t="s">
        <v>35</v>
      </c>
      <c r="M33" s="996" t="s">
        <v>35</v>
      </c>
      <c r="N33" s="968" t="s">
        <v>35</v>
      </c>
      <c r="O33" s="968" t="s">
        <v>35</v>
      </c>
      <c r="P33" s="968" t="s">
        <v>35</v>
      </c>
      <c r="Q33" s="975" t="s">
        <v>35</v>
      </c>
      <c r="R33" s="982" t="s">
        <v>35</v>
      </c>
      <c r="S33" s="968" t="s">
        <v>35</v>
      </c>
      <c r="T33" s="968" t="s">
        <v>35</v>
      </c>
      <c r="U33" s="968" t="s">
        <v>35</v>
      </c>
      <c r="V33" s="968" t="s">
        <v>35</v>
      </c>
      <c r="W33" s="968" t="s">
        <v>35</v>
      </c>
      <c r="X33" s="1339" t="s">
        <v>35</v>
      </c>
      <c r="Y33" s="1371"/>
      <c r="Z33" s="1371"/>
      <c r="AA33" s="1371"/>
      <c r="AB33" s="1371"/>
      <c r="AC33" s="1371"/>
      <c r="AD33" s="1371"/>
      <c r="AE33" s="1371"/>
      <c r="AF33" s="1371"/>
      <c r="AG33" s="1371"/>
      <c r="AH33" s="1371"/>
      <c r="AI33" s="1371"/>
      <c r="AJ33" s="1371"/>
      <c r="AK33" s="1371"/>
      <c r="AL33" s="1371"/>
      <c r="AM33" s="1371"/>
      <c r="AN33" s="1371"/>
      <c r="AO33" s="1371"/>
      <c r="AP33" s="1371"/>
      <c r="AQ33" s="1371"/>
      <c r="AR33" s="1371"/>
      <c r="AS33" s="1371"/>
      <c r="AT33" s="1371"/>
      <c r="AU33" s="1371"/>
      <c r="AV33" s="1371"/>
      <c r="AW33" s="1371"/>
      <c r="AX33" s="1371"/>
      <c r="AY33" s="1371"/>
      <c r="AZ33" s="207"/>
      <c r="BA33" s="1694" t="s">
        <v>104</v>
      </c>
      <c r="BB33" s="151" t="s">
        <v>49</v>
      </c>
      <c r="BC33" s="1003" t="s">
        <v>35</v>
      </c>
      <c r="BD33" s="1022" t="s">
        <v>35</v>
      </c>
      <c r="BE33" s="1022" t="s">
        <v>35</v>
      </c>
      <c r="BF33" s="1022" t="s">
        <v>35</v>
      </c>
      <c r="BG33" s="1042" t="s">
        <v>35</v>
      </c>
      <c r="BH33" s="1062" t="s">
        <v>35</v>
      </c>
      <c r="BI33" s="1022" t="s">
        <v>35</v>
      </c>
      <c r="BJ33" s="1022" t="s">
        <v>35</v>
      </c>
      <c r="BK33" s="1022" t="s">
        <v>35</v>
      </c>
      <c r="BL33" s="1042" t="s">
        <v>35</v>
      </c>
      <c r="BM33" s="1062" t="s">
        <v>35</v>
      </c>
      <c r="BN33" s="1022" t="s">
        <v>35</v>
      </c>
      <c r="BO33" s="1022" t="s">
        <v>35</v>
      </c>
      <c r="BP33" s="1022" t="s">
        <v>35</v>
      </c>
      <c r="BQ33" s="1042" t="s">
        <v>35</v>
      </c>
      <c r="BR33" s="1062" t="s">
        <v>35</v>
      </c>
      <c r="BS33" s="1022" t="s">
        <v>35</v>
      </c>
      <c r="BT33" s="1022" t="s">
        <v>35</v>
      </c>
      <c r="BU33" s="1022" t="s">
        <v>35</v>
      </c>
      <c r="BV33" s="1022" t="s">
        <v>35</v>
      </c>
      <c r="BW33" s="1022" t="s">
        <v>35</v>
      </c>
      <c r="BX33" s="1382" t="s">
        <v>35</v>
      </c>
      <c r="BY33" s="1420"/>
      <c r="BZ33" s="1420"/>
      <c r="CA33" s="1420"/>
      <c r="CB33" s="1420"/>
      <c r="CC33" s="1420"/>
      <c r="CD33" s="1420"/>
      <c r="CE33" s="1420"/>
      <c r="CF33" s="1420"/>
      <c r="CG33" s="1420"/>
      <c r="CH33" s="1420"/>
      <c r="CI33" s="1420"/>
      <c r="CJ33" s="1420"/>
      <c r="CK33" s="1420"/>
      <c r="CL33" s="1420"/>
      <c r="CM33" s="1420"/>
      <c r="CN33" s="1420"/>
      <c r="CO33" s="1420"/>
      <c r="CP33" s="1420"/>
      <c r="CQ33" s="1420"/>
      <c r="CR33" s="1420"/>
      <c r="CS33" s="1420"/>
      <c r="CT33" s="1420"/>
      <c r="CU33" s="1420"/>
      <c r="CV33" s="1420"/>
      <c r="CW33" s="1420"/>
      <c r="CX33" s="1420"/>
      <c r="CY33" s="1420"/>
      <c r="CZ33" s="1420"/>
    </row>
    <row r="34" s="130" customFormat="true" ht="15" customHeight="true" x14ac:dyDescent="0.2">
      <c r="A34" s="1695"/>
      <c r="B34" s="241" t="s">
        <v>48</v>
      </c>
      <c r="C34" s="961" t="s">
        <v>35</v>
      </c>
      <c r="D34" s="968" t="s">
        <v>35</v>
      </c>
      <c r="E34" s="968" t="s">
        <v>35</v>
      </c>
      <c r="F34" s="968" t="s">
        <v>35</v>
      </c>
      <c r="G34" s="975" t="s">
        <v>35</v>
      </c>
      <c r="H34" s="982" t="s">
        <v>35</v>
      </c>
      <c r="I34" s="968" t="s">
        <v>35</v>
      </c>
      <c r="J34" s="968" t="s">
        <v>35</v>
      </c>
      <c r="K34" s="968" t="s">
        <v>35</v>
      </c>
      <c r="L34" s="989" t="s">
        <v>35</v>
      </c>
      <c r="M34" s="996" t="s">
        <v>35</v>
      </c>
      <c r="N34" s="968" t="s">
        <v>35</v>
      </c>
      <c r="O34" s="968" t="s">
        <v>35</v>
      </c>
      <c r="P34" s="968" t="s">
        <v>35</v>
      </c>
      <c r="Q34" s="975" t="s">
        <v>35</v>
      </c>
      <c r="R34" s="982" t="s">
        <v>35</v>
      </c>
      <c r="S34" s="968" t="s">
        <v>35</v>
      </c>
      <c r="T34" s="968" t="s">
        <v>35</v>
      </c>
      <c r="U34" s="968" t="s">
        <v>35</v>
      </c>
      <c r="V34" s="968" t="s">
        <v>35</v>
      </c>
      <c r="W34" s="968" t="s">
        <v>35</v>
      </c>
      <c r="X34" s="1339" t="s">
        <v>35</v>
      </c>
      <c r="Y34" s="1371"/>
      <c r="Z34" s="1371"/>
      <c r="AA34" s="1371"/>
      <c r="AB34" s="1371"/>
      <c r="AC34" s="1371"/>
      <c r="AD34" s="1371"/>
      <c r="AE34" s="1371"/>
      <c r="AF34" s="1371"/>
      <c r="AG34" s="1371"/>
      <c r="AH34" s="1371"/>
      <c r="AI34" s="1371"/>
      <c r="AJ34" s="1371"/>
      <c r="AK34" s="1371"/>
      <c r="AL34" s="1371"/>
      <c r="AM34" s="1371"/>
      <c r="AN34" s="1371"/>
      <c r="AO34" s="1371"/>
      <c r="AP34" s="1371"/>
      <c r="AQ34" s="1371"/>
      <c r="AR34" s="1371"/>
      <c r="AS34" s="1371"/>
      <c r="AT34" s="1371"/>
      <c r="AU34" s="1371"/>
      <c r="AV34" s="1371"/>
      <c r="AW34" s="1371"/>
      <c r="AX34" s="1371"/>
      <c r="AY34" s="1371"/>
      <c r="AZ34" s="207"/>
      <c r="BA34" s="1694"/>
      <c r="BB34" s="151" t="s">
        <v>48</v>
      </c>
      <c r="BC34" s="1003" t="s">
        <v>35</v>
      </c>
      <c r="BD34" s="1022" t="s">
        <v>35</v>
      </c>
      <c r="BE34" s="1022" t="s">
        <v>35</v>
      </c>
      <c r="BF34" s="1022" t="s">
        <v>35</v>
      </c>
      <c r="BG34" s="1042" t="s">
        <v>35</v>
      </c>
      <c r="BH34" s="1062" t="s">
        <v>35</v>
      </c>
      <c r="BI34" s="1022" t="s">
        <v>35</v>
      </c>
      <c r="BJ34" s="1022" t="s">
        <v>35</v>
      </c>
      <c r="BK34" s="1022" t="s">
        <v>35</v>
      </c>
      <c r="BL34" s="1042" t="s">
        <v>35</v>
      </c>
      <c r="BM34" s="1062" t="s">
        <v>35</v>
      </c>
      <c r="BN34" s="1022" t="s">
        <v>35</v>
      </c>
      <c r="BO34" s="1022" t="s">
        <v>35</v>
      </c>
      <c r="BP34" s="1022" t="s">
        <v>35</v>
      </c>
      <c r="BQ34" s="1042" t="s">
        <v>35</v>
      </c>
      <c r="BR34" s="1062" t="s">
        <v>35</v>
      </c>
      <c r="BS34" s="1022" t="s">
        <v>35</v>
      </c>
      <c r="BT34" s="1022" t="s">
        <v>35</v>
      </c>
      <c r="BU34" s="1022" t="s">
        <v>35</v>
      </c>
      <c r="BV34" s="1022" t="s">
        <v>35</v>
      </c>
      <c r="BW34" s="1022" t="s">
        <v>35</v>
      </c>
      <c r="BX34" s="1382" t="s">
        <v>35</v>
      </c>
      <c r="BY34" s="1420"/>
      <c r="BZ34" s="1420"/>
      <c r="CA34" s="1420"/>
      <c r="CB34" s="1420"/>
      <c r="CC34" s="1420"/>
      <c r="CD34" s="1420"/>
      <c r="CE34" s="1420"/>
      <c r="CF34" s="1420"/>
      <c r="CG34" s="1420"/>
      <c r="CH34" s="1420"/>
      <c r="CI34" s="1420"/>
      <c r="CJ34" s="1420"/>
      <c r="CK34" s="1420"/>
      <c r="CL34" s="1420"/>
      <c r="CM34" s="1420"/>
      <c r="CN34" s="1420"/>
      <c r="CO34" s="1420"/>
      <c r="CP34" s="1420"/>
      <c r="CQ34" s="1420"/>
      <c r="CR34" s="1420"/>
      <c r="CS34" s="1420"/>
      <c r="CT34" s="1420"/>
      <c r="CU34" s="1420"/>
      <c r="CV34" s="1420"/>
      <c r="CW34" s="1420"/>
      <c r="CX34" s="1420"/>
      <c r="CY34" s="1420"/>
      <c r="CZ34" s="1420"/>
    </row>
    <row r="35" s="369" customFormat="true" ht="15" customHeight="true" x14ac:dyDescent="0.2">
      <c r="A35" s="1847" t="s">
        <v>55</v>
      </c>
      <c r="B35" s="1263" t="s">
        <v>49</v>
      </c>
      <c r="C35" s="1175">
        <v>78.815234594969823</v>
      </c>
      <c r="D35" s="1176">
        <v>95.886841170098378</v>
      </c>
      <c r="E35" s="1176">
        <v>99.184371112051181</v>
      </c>
      <c r="F35" s="1176">
        <v>99.660293621130563</v>
      </c>
      <c r="G35" s="1177">
        <v>99.743587283397446</v>
      </c>
      <c r="H35" s="1178">
        <v>89.210094172749848</v>
      </c>
      <c r="I35" s="1176">
        <v>98.737667029816151</v>
      </c>
      <c r="J35" s="1176">
        <v>99.774272487870093</v>
      </c>
      <c r="K35" s="1176">
        <v>99.602317258220907</v>
      </c>
      <c r="L35" s="1179">
        <v>99.856809974862273</v>
      </c>
      <c r="M35" s="1180">
        <v>66.968925422902643</v>
      </c>
      <c r="N35" s="1176">
        <v>82.397124038933896</v>
      </c>
      <c r="O35" s="1176">
        <v>93.195979108804977</v>
      </c>
      <c r="P35" s="1176">
        <v>96.073286983081246</v>
      </c>
      <c r="Q35" s="1177">
        <v>98.144621019520756</v>
      </c>
      <c r="R35" s="1178">
        <v>97.998776348416939</v>
      </c>
      <c r="S35" s="1176">
        <v>91.892410033934652</v>
      </c>
      <c r="T35" s="1176">
        <v>97.69062644480023</v>
      </c>
      <c r="U35" s="1176">
        <v>99.886273650945085</v>
      </c>
      <c r="V35" s="1176">
        <v>94.195359833731757</v>
      </c>
      <c r="W35" s="1176">
        <v>87.344294375799009</v>
      </c>
      <c r="X35" s="1480">
        <v>91.128149985175085</v>
      </c>
      <c r="Y35" s="517"/>
      <c r="Z35" s="517"/>
      <c r="AA35" s="517"/>
      <c r="AB35" s="517"/>
      <c r="AC35" s="517"/>
      <c r="AD35" s="517"/>
      <c r="AE35" s="517"/>
      <c r="AF35" s="517"/>
      <c r="AG35" s="517"/>
      <c r="AH35" s="517"/>
      <c r="AI35" s="517"/>
      <c r="AJ35" s="517"/>
      <c r="AK35" s="517"/>
      <c r="AL35" s="517"/>
      <c r="AM35" s="517"/>
      <c r="AN35" s="517"/>
      <c r="AO35" s="517"/>
      <c r="AP35" s="517"/>
      <c r="AQ35" s="517"/>
      <c r="AR35" s="517"/>
      <c r="AS35" s="517"/>
      <c r="AT35" s="517"/>
      <c r="AU35" s="517"/>
      <c r="AV35" s="517"/>
      <c r="AW35" s="517"/>
      <c r="AX35" s="517"/>
      <c r="AY35" s="517"/>
      <c r="AZ35" s="208"/>
      <c r="BA35" s="1694" t="s">
        <v>55</v>
      </c>
      <c r="BB35" s="151" t="s">
        <v>49</v>
      </c>
      <c r="BC35" s="1003" t="s">
        <v>35</v>
      </c>
      <c r="BD35" s="1022" t="s">
        <v>35</v>
      </c>
      <c r="BE35" s="1022" t="s">
        <v>35</v>
      </c>
      <c r="BF35" s="1022" t="s">
        <v>35</v>
      </c>
      <c r="BG35" s="1042" t="s">
        <v>35</v>
      </c>
      <c r="BH35" s="1062" t="s">
        <v>35</v>
      </c>
      <c r="BI35" s="1022" t="s">
        <v>35</v>
      </c>
      <c r="BJ35" s="1022" t="s">
        <v>35</v>
      </c>
      <c r="BK35" s="1022" t="s">
        <v>35</v>
      </c>
      <c r="BL35" s="1042" t="s">
        <v>35</v>
      </c>
      <c r="BM35" s="1062" t="s">
        <v>35</v>
      </c>
      <c r="BN35" s="1022" t="s">
        <v>35</v>
      </c>
      <c r="BO35" s="1022" t="s">
        <v>35</v>
      </c>
      <c r="BP35" s="1022" t="s">
        <v>35</v>
      </c>
      <c r="BQ35" s="1042" t="s">
        <v>35</v>
      </c>
      <c r="BR35" s="1062" t="s">
        <v>35</v>
      </c>
      <c r="BS35" s="1022" t="s">
        <v>35</v>
      </c>
      <c r="BT35" s="1022" t="s">
        <v>35</v>
      </c>
      <c r="BU35" s="1022" t="s">
        <v>35</v>
      </c>
      <c r="BV35" s="1022" t="s">
        <v>35</v>
      </c>
      <c r="BW35" s="1022" t="s">
        <v>35</v>
      </c>
      <c r="BX35" s="1382" t="s">
        <v>35</v>
      </c>
      <c r="BY35" s="1420"/>
      <c r="BZ35" s="1420"/>
      <c r="CA35" s="1420"/>
      <c r="CB35" s="1420"/>
      <c r="CC35" s="1420"/>
      <c r="CD35" s="1420"/>
      <c r="CE35" s="1420"/>
      <c r="CF35" s="1420"/>
      <c r="CG35" s="1420"/>
      <c r="CH35" s="1420"/>
      <c r="CI35" s="1420"/>
      <c r="CJ35" s="1420"/>
      <c r="CK35" s="1420"/>
      <c r="CL35" s="1420"/>
      <c r="CM35" s="1420"/>
      <c r="CN35" s="1420"/>
      <c r="CO35" s="1420"/>
      <c r="CP35" s="1420"/>
      <c r="CQ35" s="1420"/>
      <c r="CR35" s="1420"/>
      <c r="CS35" s="1420"/>
      <c r="CT35" s="1420"/>
      <c r="CU35" s="1420"/>
      <c r="CV35" s="1420"/>
      <c r="CW35" s="1420"/>
      <c r="CX35" s="1420"/>
      <c r="CY35" s="1420"/>
      <c r="CZ35" s="1420"/>
    </row>
    <row r="36" s="369" customFormat="true" ht="15" customHeight="true" x14ac:dyDescent="0.2">
      <c r="A36" s="1847"/>
      <c r="B36" s="1263" t="s">
        <v>48</v>
      </c>
      <c r="C36" s="1175">
        <v>21.184765405030344</v>
      </c>
      <c r="D36" s="1176">
        <v>4.1131588299015789</v>
      </c>
      <c r="E36" s="1176">
        <v>0.81562888794884014</v>
      </c>
      <c r="F36" s="1176">
        <v>0.33970637886942173</v>
      </c>
      <c r="G36" s="1177">
        <v>0.2564127166025551</v>
      </c>
      <c r="H36" s="1178">
        <v>10.789905827250164</v>
      </c>
      <c r="I36" s="1176">
        <v>1.262332970183867</v>
      </c>
      <c r="J36" s="1176">
        <v>0.22572751212991912</v>
      </c>
      <c r="K36" s="1176">
        <v>0.39768274177907365</v>
      </c>
      <c r="L36" s="1179">
        <v>0.14319002513771814</v>
      </c>
      <c r="M36" s="1180">
        <v>33.031074577097222</v>
      </c>
      <c r="N36" s="1176">
        <v>17.602875961066029</v>
      </c>
      <c r="O36" s="1176">
        <v>6.8040208911950337</v>
      </c>
      <c r="P36" s="1176">
        <v>3.9267130169187641</v>
      </c>
      <c r="Q36" s="1177">
        <v>1.855378980479315</v>
      </c>
      <c r="R36" s="1178">
        <v>2.0012236515831265</v>
      </c>
      <c r="S36" s="1176">
        <v>8.1075899660652126</v>
      </c>
      <c r="T36" s="1176">
        <v>2.3093735551998309</v>
      </c>
      <c r="U36" s="1176">
        <v>0.11372634905490518</v>
      </c>
      <c r="V36" s="1176">
        <v>5.8046401662682863</v>
      </c>
      <c r="W36" s="1176">
        <v>12.655705624200994</v>
      </c>
      <c r="X36" s="1480">
        <v>8.8718500148249753</v>
      </c>
      <c r="Y36" s="517"/>
      <c r="Z36" s="517"/>
      <c r="AA36" s="517"/>
      <c r="AB36" s="517"/>
      <c r="AC36" s="517"/>
      <c r="AD36" s="517"/>
      <c r="AE36" s="517"/>
      <c r="AF36" s="517"/>
      <c r="AG36" s="517"/>
      <c r="AH36" s="517"/>
      <c r="AI36" s="517"/>
      <c r="AJ36" s="517"/>
      <c r="AK36" s="517"/>
      <c r="AL36" s="517"/>
      <c r="AM36" s="517"/>
      <c r="AN36" s="517"/>
      <c r="AO36" s="517"/>
      <c r="AP36" s="517"/>
      <c r="AQ36" s="517"/>
      <c r="AR36" s="517"/>
      <c r="AS36" s="517"/>
      <c r="AT36" s="517"/>
      <c r="AU36" s="517"/>
      <c r="AV36" s="517"/>
      <c r="AW36" s="517"/>
      <c r="AX36" s="517"/>
      <c r="AY36" s="517"/>
      <c r="AZ36" s="208"/>
      <c r="BA36" s="1694"/>
      <c r="BB36" s="151" t="s">
        <v>48</v>
      </c>
      <c r="BC36" s="1003" t="s">
        <v>35</v>
      </c>
      <c r="BD36" s="1022" t="s">
        <v>35</v>
      </c>
      <c r="BE36" s="1022" t="s">
        <v>35</v>
      </c>
      <c r="BF36" s="1022" t="s">
        <v>35</v>
      </c>
      <c r="BG36" s="1042" t="s">
        <v>35</v>
      </c>
      <c r="BH36" s="1062" t="s">
        <v>35</v>
      </c>
      <c r="BI36" s="1022" t="s">
        <v>35</v>
      </c>
      <c r="BJ36" s="1022" t="s">
        <v>35</v>
      </c>
      <c r="BK36" s="1022" t="s">
        <v>35</v>
      </c>
      <c r="BL36" s="1042" t="s">
        <v>35</v>
      </c>
      <c r="BM36" s="1062" t="s">
        <v>35</v>
      </c>
      <c r="BN36" s="1022" t="s">
        <v>35</v>
      </c>
      <c r="BO36" s="1022" t="s">
        <v>35</v>
      </c>
      <c r="BP36" s="1022" t="s">
        <v>35</v>
      </c>
      <c r="BQ36" s="1042" t="s">
        <v>35</v>
      </c>
      <c r="BR36" s="1062" t="s">
        <v>35</v>
      </c>
      <c r="BS36" s="1022" t="s">
        <v>35</v>
      </c>
      <c r="BT36" s="1022" t="s">
        <v>35</v>
      </c>
      <c r="BU36" s="1022" t="s">
        <v>35</v>
      </c>
      <c r="BV36" s="1022" t="s">
        <v>35</v>
      </c>
      <c r="BW36" s="1022" t="s">
        <v>35</v>
      </c>
      <c r="BX36" s="1382" t="s">
        <v>35</v>
      </c>
      <c r="BY36" s="1420"/>
      <c r="BZ36" s="1420"/>
      <c r="CA36" s="1420"/>
      <c r="CB36" s="1420"/>
      <c r="CC36" s="1420"/>
      <c r="CD36" s="1420"/>
      <c r="CE36" s="1420"/>
      <c r="CF36" s="1420"/>
      <c r="CG36" s="1420"/>
      <c r="CH36" s="1420"/>
      <c r="CI36" s="1420"/>
      <c r="CJ36" s="1420"/>
      <c r="CK36" s="1420"/>
      <c r="CL36" s="1420"/>
      <c r="CM36" s="1420"/>
      <c r="CN36" s="1420"/>
      <c r="CO36" s="1420"/>
      <c r="CP36" s="1420"/>
      <c r="CQ36" s="1420"/>
      <c r="CR36" s="1420"/>
      <c r="CS36" s="1420"/>
      <c r="CT36" s="1420"/>
      <c r="CU36" s="1420"/>
      <c r="CV36" s="1420"/>
      <c r="CW36" s="1420"/>
      <c r="CX36" s="1420"/>
      <c r="CY36" s="1420"/>
      <c r="CZ36" s="1420"/>
    </row>
    <row r="37" s="369" customFormat="true" ht="15" customHeight="true" x14ac:dyDescent="0.2">
      <c r="A37" s="1847" t="s">
        <v>153</v>
      </c>
      <c r="B37" s="1263" t="s">
        <v>49</v>
      </c>
      <c r="C37" s="1175">
        <v>79.2</v>
      </c>
      <c r="D37" s="1176">
        <v>96</v>
      </c>
      <c r="E37" s="1176">
        <v>99.4</v>
      </c>
      <c r="F37" s="1176">
        <v>99.8</v>
      </c>
      <c r="G37" s="1177">
        <v>99.8</v>
      </c>
      <c r="H37" s="1178">
        <v>89.3</v>
      </c>
      <c r="I37" s="1176">
        <v>99</v>
      </c>
      <c r="J37" s="1176">
        <v>99.8</v>
      </c>
      <c r="K37" s="1176">
        <v>99.8</v>
      </c>
      <c r="L37" s="1179">
        <v>100</v>
      </c>
      <c r="M37" s="1180">
        <v>67.3</v>
      </c>
      <c r="N37" s="1176">
        <v>83.2</v>
      </c>
      <c r="O37" s="1176">
        <v>93.2</v>
      </c>
      <c r="P37" s="1176">
        <v>96.1</v>
      </c>
      <c r="Q37" s="1177">
        <v>98.6</v>
      </c>
      <c r="R37" s="1178">
        <v>98.3</v>
      </c>
      <c r="S37" s="1176">
        <v>91.9</v>
      </c>
      <c r="T37" s="1176">
        <v>97.9</v>
      </c>
      <c r="U37" s="1176">
        <v>100</v>
      </c>
      <c r="V37" s="1176">
        <v>94.7</v>
      </c>
      <c r="W37" s="1176">
        <v>87.7</v>
      </c>
      <c r="X37" s="1480">
        <v>91.1</v>
      </c>
      <c r="Y37" s="517"/>
      <c r="Z37" s="517"/>
      <c r="AA37" s="517"/>
      <c r="AB37" s="517"/>
      <c r="AC37" s="517"/>
      <c r="AD37" s="517"/>
      <c r="AE37" s="517"/>
      <c r="AF37" s="517"/>
      <c r="AG37" s="517"/>
      <c r="AH37" s="517"/>
      <c r="AI37" s="517"/>
      <c r="AJ37" s="517"/>
      <c r="AK37" s="517"/>
      <c r="AL37" s="517"/>
      <c r="AM37" s="517"/>
      <c r="AN37" s="517"/>
      <c r="AO37" s="517"/>
      <c r="AP37" s="517"/>
      <c r="AQ37" s="517"/>
      <c r="AR37" s="517"/>
      <c r="AS37" s="517"/>
      <c r="AT37" s="517"/>
      <c r="AU37" s="517"/>
      <c r="AV37" s="517"/>
      <c r="AW37" s="517"/>
      <c r="AX37" s="517"/>
      <c r="AY37" s="517"/>
      <c r="AZ37" s="208"/>
      <c r="BA37" s="1694" t="s">
        <v>125</v>
      </c>
      <c r="BB37" s="151" t="s">
        <v>49</v>
      </c>
      <c r="BC37" s="1003" t="s">
        <v>35</v>
      </c>
      <c r="BD37" s="1022" t="s">
        <v>35</v>
      </c>
      <c r="BE37" s="1022" t="s">
        <v>35</v>
      </c>
      <c r="BF37" s="1022" t="s">
        <v>35</v>
      </c>
      <c r="BG37" s="1042" t="s">
        <v>35</v>
      </c>
      <c r="BH37" s="1062" t="s">
        <v>35</v>
      </c>
      <c r="BI37" s="1022" t="s">
        <v>35</v>
      </c>
      <c r="BJ37" s="1022" t="s">
        <v>35</v>
      </c>
      <c r="BK37" s="1022" t="s">
        <v>35</v>
      </c>
      <c r="BL37" s="1042" t="s">
        <v>35</v>
      </c>
      <c r="BM37" s="1062" t="s">
        <v>35</v>
      </c>
      <c r="BN37" s="1022" t="s">
        <v>35</v>
      </c>
      <c r="BO37" s="1022" t="s">
        <v>35</v>
      </c>
      <c r="BP37" s="1022" t="s">
        <v>35</v>
      </c>
      <c r="BQ37" s="1042" t="s">
        <v>35</v>
      </c>
      <c r="BR37" s="1062" t="s">
        <v>35</v>
      </c>
      <c r="BS37" s="1022" t="s">
        <v>35</v>
      </c>
      <c r="BT37" s="1022" t="s">
        <v>35</v>
      </c>
      <c r="BU37" s="1022" t="s">
        <v>35</v>
      </c>
      <c r="BV37" s="1022" t="s">
        <v>35</v>
      </c>
      <c r="BW37" s="1022" t="s">
        <v>35</v>
      </c>
      <c r="BX37" s="1382" t="s">
        <v>35</v>
      </c>
      <c r="BY37" s="1420"/>
      <c r="BZ37" s="1420"/>
      <c r="CA37" s="1420"/>
      <c r="CB37" s="1420"/>
      <c r="CC37" s="1420"/>
      <c r="CD37" s="1420"/>
      <c r="CE37" s="1420"/>
      <c r="CF37" s="1420"/>
      <c r="CG37" s="1420"/>
      <c r="CH37" s="1420"/>
      <c r="CI37" s="1420"/>
      <c r="CJ37" s="1420"/>
      <c r="CK37" s="1420"/>
      <c r="CL37" s="1420"/>
      <c r="CM37" s="1420"/>
      <c r="CN37" s="1420"/>
      <c r="CO37" s="1420"/>
      <c r="CP37" s="1420"/>
      <c r="CQ37" s="1420"/>
      <c r="CR37" s="1420"/>
      <c r="CS37" s="1420"/>
      <c r="CT37" s="1420"/>
      <c r="CU37" s="1420"/>
      <c r="CV37" s="1420"/>
      <c r="CW37" s="1420"/>
      <c r="CX37" s="1420"/>
      <c r="CY37" s="1420"/>
      <c r="CZ37" s="1420"/>
    </row>
    <row r="38" s="369" customFormat="true" ht="15" customHeight="true" x14ac:dyDescent="0.2">
      <c r="A38" s="1847"/>
      <c r="B38" s="1263" t="s">
        <v>48</v>
      </c>
      <c r="C38" s="1175">
        <v>20.8</v>
      </c>
      <c r="D38" s="1176">
        <v>4</v>
      </c>
      <c r="E38" s="1176">
        <v>0.6</v>
      </c>
      <c r="F38" s="1176">
        <v>0.2</v>
      </c>
      <c r="G38" s="1177">
        <v>0.2</v>
      </c>
      <c r="H38" s="1178">
        <v>10.7</v>
      </c>
      <c r="I38" s="1176">
        <v>1</v>
      </c>
      <c r="J38" s="1176">
        <v>0.2</v>
      </c>
      <c r="K38" s="1176">
        <v>0.2</v>
      </c>
      <c r="L38" s="1179">
        <v>0</v>
      </c>
      <c r="M38" s="1180">
        <v>32.700000000000003</v>
      </c>
      <c r="N38" s="1176">
        <v>16.8</v>
      </c>
      <c r="O38" s="1176">
        <v>6.8</v>
      </c>
      <c r="P38" s="1176">
        <v>3.9</v>
      </c>
      <c r="Q38" s="1177">
        <v>1.4</v>
      </c>
      <c r="R38" s="1178">
        <v>1.7</v>
      </c>
      <c r="S38" s="1176">
        <v>8.1</v>
      </c>
      <c r="T38" s="1176">
        <v>2.1</v>
      </c>
      <c r="U38" s="1176">
        <v>0</v>
      </c>
      <c r="V38" s="1176">
        <v>5.3</v>
      </c>
      <c r="W38" s="1176">
        <v>12.3</v>
      </c>
      <c r="X38" s="1480">
        <v>8.9</v>
      </c>
      <c r="Y38" s="517"/>
      <c r="Z38" s="517"/>
      <c r="AA38" s="517"/>
      <c r="AB38" s="517"/>
      <c r="AC38" s="517"/>
      <c r="AD38" s="517"/>
      <c r="AE38" s="517"/>
      <c r="AF38" s="517"/>
      <c r="AG38" s="517"/>
      <c r="AH38" s="517"/>
      <c r="AI38" s="517"/>
      <c r="AJ38" s="517"/>
      <c r="AK38" s="517"/>
      <c r="AL38" s="517"/>
      <c r="AM38" s="517"/>
      <c r="AN38" s="517"/>
      <c r="AO38" s="517"/>
      <c r="AP38" s="517"/>
      <c r="AQ38" s="517"/>
      <c r="AR38" s="517"/>
      <c r="AS38" s="517"/>
      <c r="AT38" s="517"/>
      <c r="AU38" s="517"/>
      <c r="AV38" s="517"/>
      <c r="AW38" s="517"/>
      <c r="AX38" s="517"/>
      <c r="AY38" s="517"/>
      <c r="AZ38" s="208"/>
      <c r="BA38" s="1694"/>
      <c r="BB38" s="151" t="s">
        <v>48</v>
      </c>
      <c r="BC38" s="1003" t="s">
        <v>35</v>
      </c>
      <c r="BD38" s="1022" t="s">
        <v>35</v>
      </c>
      <c r="BE38" s="1022" t="s">
        <v>35</v>
      </c>
      <c r="BF38" s="1022" t="s">
        <v>35</v>
      </c>
      <c r="BG38" s="1042" t="s">
        <v>35</v>
      </c>
      <c r="BH38" s="1062" t="s">
        <v>35</v>
      </c>
      <c r="BI38" s="1022" t="s">
        <v>35</v>
      </c>
      <c r="BJ38" s="1022" t="s">
        <v>35</v>
      </c>
      <c r="BK38" s="1022" t="s">
        <v>35</v>
      </c>
      <c r="BL38" s="1042" t="s">
        <v>35</v>
      </c>
      <c r="BM38" s="1062" t="s">
        <v>35</v>
      </c>
      <c r="BN38" s="1022" t="s">
        <v>35</v>
      </c>
      <c r="BO38" s="1022" t="s">
        <v>35</v>
      </c>
      <c r="BP38" s="1022" t="s">
        <v>35</v>
      </c>
      <c r="BQ38" s="1042" t="s">
        <v>35</v>
      </c>
      <c r="BR38" s="1062" t="s">
        <v>35</v>
      </c>
      <c r="BS38" s="1022" t="s">
        <v>35</v>
      </c>
      <c r="BT38" s="1022" t="s">
        <v>35</v>
      </c>
      <c r="BU38" s="1022" t="s">
        <v>35</v>
      </c>
      <c r="BV38" s="1022" t="s">
        <v>35</v>
      </c>
      <c r="BW38" s="1022" t="s">
        <v>35</v>
      </c>
      <c r="BX38" s="1382" t="s">
        <v>35</v>
      </c>
      <c r="BY38" s="1420"/>
      <c r="BZ38" s="1420"/>
      <c r="CA38" s="1420"/>
      <c r="CB38" s="1420"/>
      <c r="CC38" s="1420"/>
      <c r="CD38" s="1420"/>
      <c r="CE38" s="1420"/>
      <c r="CF38" s="1420"/>
      <c r="CG38" s="1420"/>
      <c r="CH38" s="1420"/>
      <c r="CI38" s="1420"/>
      <c r="CJ38" s="1420"/>
      <c r="CK38" s="1420"/>
      <c r="CL38" s="1420"/>
      <c r="CM38" s="1420"/>
      <c r="CN38" s="1420"/>
      <c r="CO38" s="1420"/>
      <c r="CP38" s="1420"/>
      <c r="CQ38" s="1420"/>
      <c r="CR38" s="1420"/>
      <c r="CS38" s="1420"/>
      <c r="CT38" s="1420"/>
      <c r="CU38" s="1420"/>
      <c r="CV38" s="1420"/>
      <c r="CW38" s="1420"/>
      <c r="CX38" s="1420"/>
      <c r="CY38" s="1420"/>
      <c r="CZ38" s="1420"/>
    </row>
    <row r="39" s="130" customFormat="true" ht="15" customHeight="true" x14ac:dyDescent="0.2">
      <c r="A39" s="1695" t="s">
        <v>122</v>
      </c>
      <c r="B39" s="241" t="s">
        <v>49</v>
      </c>
      <c r="C39" s="961" t="s">
        <v>35</v>
      </c>
      <c r="D39" s="968" t="s">
        <v>35</v>
      </c>
      <c r="E39" s="968" t="s">
        <v>35</v>
      </c>
      <c r="F39" s="968" t="s">
        <v>35</v>
      </c>
      <c r="G39" s="975" t="s">
        <v>35</v>
      </c>
      <c r="H39" s="982" t="s">
        <v>35</v>
      </c>
      <c r="I39" s="968" t="s">
        <v>35</v>
      </c>
      <c r="J39" s="968" t="s">
        <v>35</v>
      </c>
      <c r="K39" s="968" t="s">
        <v>35</v>
      </c>
      <c r="L39" s="989" t="s">
        <v>35</v>
      </c>
      <c r="M39" s="996" t="s">
        <v>35</v>
      </c>
      <c r="N39" s="968" t="s">
        <v>35</v>
      </c>
      <c r="O39" s="968" t="s">
        <v>35</v>
      </c>
      <c r="P39" s="968" t="s">
        <v>35</v>
      </c>
      <c r="Q39" s="975" t="s">
        <v>35</v>
      </c>
      <c r="R39" s="982" t="s">
        <v>35</v>
      </c>
      <c r="S39" s="968" t="s">
        <v>35</v>
      </c>
      <c r="T39" s="968" t="s">
        <v>35</v>
      </c>
      <c r="U39" s="968" t="s">
        <v>35</v>
      </c>
      <c r="V39" s="968" t="s">
        <v>35</v>
      </c>
      <c r="W39" s="968" t="s">
        <v>35</v>
      </c>
      <c r="X39" s="1339" t="s">
        <v>35</v>
      </c>
      <c r="Y39" s="1371"/>
      <c r="Z39" s="1371"/>
      <c r="AA39" s="1371"/>
      <c r="AB39" s="1371"/>
      <c r="AC39" s="1371"/>
      <c r="AD39" s="1371"/>
      <c r="AE39" s="1371"/>
      <c r="AF39" s="1371"/>
      <c r="AG39" s="1371"/>
      <c r="AH39" s="1371"/>
      <c r="AI39" s="1371"/>
      <c r="AJ39" s="1371"/>
      <c r="AK39" s="1371"/>
      <c r="AL39" s="1371"/>
      <c r="AM39" s="1371"/>
      <c r="AN39" s="1371"/>
      <c r="AO39" s="1371"/>
      <c r="AP39" s="1371"/>
      <c r="AQ39" s="1371"/>
      <c r="AR39" s="1371"/>
      <c r="AS39" s="1371"/>
      <c r="AT39" s="1371"/>
      <c r="AU39" s="1371"/>
      <c r="AV39" s="1371"/>
      <c r="AW39" s="1371"/>
      <c r="AX39" s="1371"/>
      <c r="AY39" s="1371"/>
      <c r="AZ39" s="207"/>
      <c r="BA39" s="1694" t="s">
        <v>122</v>
      </c>
      <c r="BB39" s="151" t="s">
        <v>49</v>
      </c>
      <c r="BC39" s="1003" t="s">
        <v>35</v>
      </c>
      <c r="BD39" s="1022" t="s">
        <v>35</v>
      </c>
      <c r="BE39" s="1022" t="s">
        <v>35</v>
      </c>
      <c r="BF39" s="1022" t="s">
        <v>35</v>
      </c>
      <c r="BG39" s="1042" t="s">
        <v>35</v>
      </c>
      <c r="BH39" s="1062" t="s">
        <v>35</v>
      </c>
      <c r="BI39" s="1022" t="s">
        <v>35</v>
      </c>
      <c r="BJ39" s="1022" t="s">
        <v>35</v>
      </c>
      <c r="BK39" s="1022" t="s">
        <v>35</v>
      </c>
      <c r="BL39" s="1042" t="s">
        <v>35</v>
      </c>
      <c r="BM39" s="1062" t="s">
        <v>35</v>
      </c>
      <c r="BN39" s="1022" t="s">
        <v>35</v>
      </c>
      <c r="BO39" s="1022" t="s">
        <v>35</v>
      </c>
      <c r="BP39" s="1022" t="s">
        <v>35</v>
      </c>
      <c r="BQ39" s="1042" t="s">
        <v>35</v>
      </c>
      <c r="BR39" s="1062" t="s">
        <v>35</v>
      </c>
      <c r="BS39" s="1022" t="s">
        <v>35</v>
      </c>
      <c r="BT39" s="1022" t="s">
        <v>35</v>
      </c>
      <c r="BU39" s="1022" t="s">
        <v>35</v>
      </c>
      <c r="BV39" s="1022" t="s">
        <v>35</v>
      </c>
      <c r="BW39" s="1022" t="s">
        <v>35</v>
      </c>
      <c r="BX39" s="1382" t="s">
        <v>35</v>
      </c>
      <c r="BY39" s="1420"/>
      <c r="BZ39" s="1420"/>
      <c r="CA39" s="1420"/>
      <c r="CB39" s="1420"/>
      <c r="CC39" s="1420"/>
      <c r="CD39" s="1420"/>
      <c r="CE39" s="1420"/>
      <c r="CF39" s="1420"/>
      <c r="CG39" s="1420"/>
      <c r="CH39" s="1420"/>
      <c r="CI39" s="1420"/>
      <c r="CJ39" s="1420"/>
      <c r="CK39" s="1420"/>
      <c r="CL39" s="1420"/>
      <c r="CM39" s="1420"/>
      <c r="CN39" s="1420"/>
      <c r="CO39" s="1420"/>
      <c r="CP39" s="1420"/>
      <c r="CQ39" s="1420"/>
      <c r="CR39" s="1420"/>
      <c r="CS39" s="1420"/>
      <c r="CT39" s="1420"/>
      <c r="CU39" s="1420"/>
      <c r="CV39" s="1420"/>
      <c r="CW39" s="1420"/>
      <c r="CX39" s="1420"/>
      <c r="CY39" s="1420"/>
      <c r="CZ39" s="1420"/>
    </row>
    <row r="40" s="130" customFormat="true" ht="15" customHeight="true" x14ac:dyDescent="0.2">
      <c r="A40" s="1695"/>
      <c r="B40" s="241" t="s">
        <v>48</v>
      </c>
      <c r="C40" s="961" t="s">
        <v>35</v>
      </c>
      <c r="D40" s="968" t="s">
        <v>35</v>
      </c>
      <c r="E40" s="968" t="s">
        <v>35</v>
      </c>
      <c r="F40" s="968" t="s">
        <v>35</v>
      </c>
      <c r="G40" s="975" t="s">
        <v>35</v>
      </c>
      <c r="H40" s="982" t="s">
        <v>35</v>
      </c>
      <c r="I40" s="968" t="s">
        <v>35</v>
      </c>
      <c r="J40" s="968" t="s">
        <v>35</v>
      </c>
      <c r="K40" s="968" t="s">
        <v>35</v>
      </c>
      <c r="L40" s="989" t="s">
        <v>35</v>
      </c>
      <c r="M40" s="996" t="s">
        <v>35</v>
      </c>
      <c r="N40" s="968" t="s">
        <v>35</v>
      </c>
      <c r="O40" s="968" t="s">
        <v>35</v>
      </c>
      <c r="P40" s="968" t="s">
        <v>35</v>
      </c>
      <c r="Q40" s="975" t="s">
        <v>35</v>
      </c>
      <c r="R40" s="982" t="s">
        <v>35</v>
      </c>
      <c r="S40" s="968" t="s">
        <v>35</v>
      </c>
      <c r="T40" s="968" t="s">
        <v>35</v>
      </c>
      <c r="U40" s="968" t="s">
        <v>35</v>
      </c>
      <c r="V40" s="968" t="s">
        <v>35</v>
      </c>
      <c r="W40" s="968" t="s">
        <v>35</v>
      </c>
      <c r="X40" s="1339" t="s">
        <v>35</v>
      </c>
      <c r="Y40" s="1371"/>
      <c r="Z40" s="1371"/>
      <c r="AA40" s="1371"/>
      <c r="AB40" s="1371"/>
      <c r="AC40" s="1371"/>
      <c r="AD40" s="1371"/>
      <c r="AE40" s="1371"/>
      <c r="AF40" s="1371"/>
      <c r="AG40" s="1371"/>
      <c r="AH40" s="1371"/>
      <c r="AI40" s="1371"/>
      <c r="AJ40" s="1371"/>
      <c r="AK40" s="1371"/>
      <c r="AL40" s="1371"/>
      <c r="AM40" s="1371"/>
      <c r="AN40" s="1371"/>
      <c r="AO40" s="1371"/>
      <c r="AP40" s="1371"/>
      <c r="AQ40" s="1371"/>
      <c r="AR40" s="1371"/>
      <c r="AS40" s="1371"/>
      <c r="AT40" s="1371"/>
      <c r="AU40" s="1371"/>
      <c r="AV40" s="1371"/>
      <c r="AW40" s="1371"/>
      <c r="AX40" s="1371"/>
      <c r="AY40" s="1371"/>
      <c r="AZ40" s="207"/>
      <c r="BA40" s="1694"/>
      <c r="BB40" s="151" t="s">
        <v>48</v>
      </c>
      <c r="BC40" s="1003" t="s">
        <v>35</v>
      </c>
      <c r="BD40" s="1022" t="s">
        <v>35</v>
      </c>
      <c r="BE40" s="1022" t="s">
        <v>35</v>
      </c>
      <c r="BF40" s="1022" t="s">
        <v>35</v>
      </c>
      <c r="BG40" s="1042" t="s">
        <v>35</v>
      </c>
      <c r="BH40" s="1062" t="s">
        <v>35</v>
      </c>
      <c r="BI40" s="1022" t="s">
        <v>35</v>
      </c>
      <c r="BJ40" s="1022" t="s">
        <v>35</v>
      </c>
      <c r="BK40" s="1022" t="s">
        <v>35</v>
      </c>
      <c r="BL40" s="1042" t="s">
        <v>35</v>
      </c>
      <c r="BM40" s="1062" t="s">
        <v>35</v>
      </c>
      <c r="BN40" s="1022" t="s">
        <v>35</v>
      </c>
      <c r="BO40" s="1022" t="s">
        <v>35</v>
      </c>
      <c r="BP40" s="1022" t="s">
        <v>35</v>
      </c>
      <c r="BQ40" s="1042" t="s">
        <v>35</v>
      </c>
      <c r="BR40" s="1062" t="s">
        <v>35</v>
      </c>
      <c r="BS40" s="1022" t="s">
        <v>35</v>
      </c>
      <c r="BT40" s="1022" t="s">
        <v>35</v>
      </c>
      <c r="BU40" s="1022" t="s">
        <v>35</v>
      </c>
      <c r="BV40" s="1022" t="s">
        <v>35</v>
      </c>
      <c r="BW40" s="1022" t="s">
        <v>35</v>
      </c>
      <c r="BX40" s="1382" t="s">
        <v>35</v>
      </c>
      <c r="BY40" s="1420"/>
      <c r="BZ40" s="1420"/>
      <c r="CA40" s="1420"/>
      <c r="CB40" s="1420"/>
      <c r="CC40" s="1420"/>
      <c r="CD40" s="1420"/>
      <c r="CE40" s="1420"/>
      <c r="CF40" s="1420"/>
      <c r="CG40" s="1420"/>
      <c r="CH40" s="1420"/>
      <c r="CI40" s="1420"/>
      <c r="CJ40" s="1420"/>
      <c r="CK40" s="1420"/>
      <c r="CL40" s="1420"/>
      <c r="CM40" s="1420"/>
      <c r="CN40" s="1420"/>
      <c r="CO40" s="1420"/>
      <c r="CP40" s="1420"/>
      <c r="CQ40" s="1420"/>
      <c r="CR40" s="1420"/>
      <c r="CS40" s="1420"/>
      <c r="CT40" s="1420"/>
      <c r="CU40" s="1420"/>
      <c r="CV40" s="1420"/>
      <c r="CW40" s="1420"/>
      <c r="CX40" s="1420"/>
      <c r="CY40" s="1420"/>
      <c r="CZ40" s="1420"/>
    </row>
    <row r="41" s="369" customFormat="true" ht="15" customHeight="true" x14ac:dyDescent="0.2">
      <c r="A41" s="1847" t="s">
        <v>56</v>
      </c>
      <c r="B41" s="1263" t="s">
        <v>49</v>
      </c>
      <c r="C41" s="1175">
        <v>0.45259631741766454</v>
      </c>
      <c r="D41" s="1176">
        <v>9.9967305555872063E-2</v>
      </c>
      <c r="E41" s="1176">
        <v>3.7113618453252853E-2</v>
      </c>
      <c r="F41" s="1176">
        <v>2.4858685723376989E-2</v>
      </c>
      <c r="G41" s="1177">
        <v>0</v>
      </c>
      <c r="H41" s="1178">
        <v>7.8984155334790696E-2</v>
      </c>
      <c r="I41" s="1176">
        <v>0.1103140036741535</v>
      </c>
      <c r="J41" s="1176">
        <v>3.4297286132376807E-2</v>
      </c>
      <c r="K41" s="1176">
        <v>0</v>
      </c>
      <c r="L41" s="1179">
        <v>0</v>
      </c>
      <c r="M41" s="1180">
        <v>0.27149199965837456</v>
      </c>
      <c r="N41" s="1176">
        <v>1.3685645236899906</v>
      </c>
      <c r="O41" s="1176">
        <v>0</v>
      </c>
      <c r="P41" s="1176">
        <v>0</v>
      </c>
      <c r="Q41" s="1177">
        <v>0</v>
      </c>
      <c r="R41" s="1178">
        <v>0.15505897317077785</v>
      </c>
      <c r="S41" s="1176">
        <v>0.24179173199993151</v>
      </c>
      <c r="T41" s="1176">
        <v>0</v>
      </c>
      <c r="U41" s="1176">
        <v>0</v>
      </c>
      <c r="V41" s="1176">
        <v>0</v>
      </c>
      <c r="W41" s="1176">
        <v>0.49917924882087311</v>
      </c>
      <c r="X41" s="1480">
        <v>3.7434663320867347E-2</v>
      </c>
      <c r="Y41" s="517"/>
      <c r="Z41" s="517"/>
      <c r="AA41" s="517"/>
      <c r="AB41" s="517"/>
      <c r="AC41" s="517"/>
      <c r="AD41" s="517"/>
      <c r="AE41" s="517"/>
      <c r="AF41" s="517"/>
      <c r="AG41" s="517"/>
      <c r="AH41" s="517"/>
      <c r="AI41" s="517"/>
      <c r="AJ41" s="517"/>
      <c r="AK41" s="517"/>
      <c r="AL41" s="517"/>
      <c r="AM41" s="517"/>
      <c r="AN41" s="517"/>
      <c r="AO41" s="517"/>
      <c r="AP41" s="517"/>
      <c r="AQ41" s="517"/>
      <c r="AR41" s="517"/>
      <c r="AS41" s="517"/>
      <c r="AT41" s="517"/>
      <c r="AU41" s="517"/>
      <c r="AV41" s="517"/>
      <c r="AW41" s="517"/>
      <c r="AX41" s="517"/>
      <c r="AY41" s="517"/>
      <c r="AZ41" s="208"/>
      <c r="BA41" s="1694" t="s">
        <v>56</v>
      </c>
      <c r="BB41" s="151" t="s">
        <v>49</v>
      </c>
      <c r="BC41" s="1003" t="s">
        <v>35</v>
      </c>
      <c r="BD41" s="1022" t="s">
        <v>35</v>
      </c>
      <c r="BE41" s="1022" t="s">
        <v>35</v>
      </c>
      <c r="BF41" s="1022" t="s">
        <v>35</v>
      </c>
      <c r="BG41" s="1042" t="s">
        <v>35</v>
      </c>
      <c r="BH41" s="1062" t="s">
        <v>35</v>
      </c>
      <c r="BI41" s="1022" t="s">
        <v>35</v>
      </c>
      <c r="BJ41" s="1022" t="s">
        <v>35</v>
      </c>
      <c r="BK41" s="1022" t="s">
        <v>35</v>
      </c>
      <c r="BL41" s="1042" t="s">
        <v>35</v>
      </c>
      <c r="BM41" s="1062" t="s">
        <v>35</v>
      </c>
      <c r="BN41" s="1022" t="s">
        <v>35</v>
      </c>
      <c r="BO41" s="1022" t="s">
        <v>35</v>
      </c>
      <c r="BP41" s="1022" t="s">
        <v>35</v>
      </c>
      <c r="BQ41" s="1042" t="s">
        <v>35</v>
      </c>
      <c r="BR41" s="1062" t="s">
        <v>35</v>
      </c>
      <c r="BS41" s="1022" t="s">
        <v>35</v>
      </c>
      <c r="BT41" s="1022" t="s">
        <v>35</v>
      </c>
      <c r="BU41" s="1022" t="s">
        <v>35</v>
      </c>
      <c r="BV41" s="1022" t="s">
        <v>35</v>
      </c>
      <c r="BW41" s="1022" t="s">
        <v>35</v>
      </c>
      <c r="BX41" s="1382" t="s">
        <v>35</v>
      </c>
      <c r="BY41" s="1420"/>
      <c r="BZ41" s="1420"/>
      <c r="CA41" s="1420"/>
      <c r="CB41" s="1420"/>
      <c r="CC41" s="1420"/>
      <c r="CD41" s="1420"/>
      <c r="CE41" s="1420"/>
      <c r="CF41" s="1420"/>
      <c r="CG41" s="1420"/>
      <c r="CH41" s="1420"/>
      <c r="CI41" s="1420"/>
      <c r="CJ41" s="1420"/>
      <c r="CK41" s="1420"/>
      <c r="CL41" s="1420"/>
      <c r="CM41" s="1420"/>
      <c r="CN41" s="1420"/>
      <c r="CO41" s="1420"/>
      <c r="CP41" s="1420"/>
      <c r="CQ41" s="1420"/>
      <c r="CR41" s="1420"/>
      <c r="CS41" s="1420"/>
      <c r="CT41" s="1420"/>
      <c r="CU41" s="1420"/>
      <c r="CV41" s="1420"/>
      <c r="CW41" s="1420"/>
      <c r="CX41" s="1420"/>
      <c r="CY41" s="1420"/>
      <c r="CZ41" s="1420"/>
    </row>
    <row r="42" s="369" customFormat="true" ht="15" customHeight="true" x14ac:dyDescent="0.2">
      <c r="A42" s="1847"/>
      <c r="B42" s="1263" t="s">
        <v>48</v>
      </c>
      <c r="C42" s="1175">
        <v>99.547403682582342</v>
      </c>
      <c r="D42" s="1176">
        <v>99.900032694444135</v>
      </c>
      <c r="E42" s="1176">
        <v>99.962886381546738</v>
      </c>
      <c r="F42" s="1176">
        <v>99.975141314276613</v>
      </c>
      <c r="G42" s="1177">
        <v>100</v>
      </c>
      <c r="H42" s="1178">
        <v>99.92101584466522</v>
      </c>
      <c r="I42" s="1176">
        <v>99.889685996325852</v>
      </c>
      <c r="J42" s="1176">
        <v>99.965702713867628</v>
      </c>
      <c r="K42" s="1176">
        <v>100</v>
      </c>
      <c r="L42" s="1179">
        <v>100</v>
      </c>
      <c r="M42" s="1180">
        <v>99.728508000341634</v>
      </c>
      <c r="N42" s="1176">
        <v>98.631435476309989</v>
      </c>
      <c r="O42" s="1176">
        <v>100</v>
      </c>
      <c r="P42" s="1176">
        <v>100</v>
      </c>
      <c r="Q42" s="1177">
        <v>100</v>
      </c>
      <c r="R42" s="1178">
        <v>99.844941026829233</v>
      </c>
      <c r="S42" s="1176">
        <v>99.758208268000075</v>
      </c>
      <c r="T42" s="1176">
        <v>100</v>
      </c>
      <c r="U42" s="1176">
        <v>100</v>
      </c>
      <c r="V42" s="1176">
        <v>100</v>
      </c>
      <c r="W42" s="1176">
        <v>99.50082075117912</v>
      </c>
      <c r="X42" s="1480">
        <v>99.962565336679134</v>
      </c>
      <c r="Y42" s="517"/>
      <c r="Z42" s="517"/>
      <c r="AA42" s="517"/>
      <c r="AB42" s="517"/>
      <c r="AC42" s="517"/>
      <c r="AD42" s="517"/>
      <c r="AE42" s="517"/>
      <c r="AF42" s="517"/>
      <c r="AG42" s="517"/>
      <c r="AH42" s="517"/>
      <c r="AI42" s="517"/>
      <c r="AJ42" s="517"/>
      <c r="AK42" s="517"/>
      <c r="AL42" s="517"/>
      <c r="AM42" s="517"/>
      <c r="AN42" s="517"/>
      <c r="AO42" s="517"/>
      <c r="AP42" s="517"/>
      <c r="AQ42" s="517"/>
      <c r="AR42" s="517"/>
      <c r="AS42" s="517"/>
      <c r="AT42" s="517"/>
      <c r="AU42" s="517"/>
      <c r="AV42" s="517"/>
      <c r="AW42" s="517"/>
      <c r="AX42" s="517"/>
      <c r="AY42" s="517"/>
      <c r="AZ42" s="208"/>
      <c r="BA42" s="1694"/>
      <c r="BB42" s="151" t="s">
        <v>48</v>
      </c>
      <c r="BC42" s="1003" t="s">
        <v>35</v>
      </c>
      <c r="BD42" s="1022" t="s">
        <v>35</v>
      </c>
      <c r="BE42" s="1022" t="s">
        <v>35</v>
      </c>
      <c r="BF42" s="1022" t="s">
        <v>35</v>
      </c>
      <c r="BG42" s="1042" t="s">
        <v>35</v>
      </c>
      <c r="BH42" s="1062" t="s">
        <v>35</v>
      </c>
      <c r="BI42" s="1022" t="s">
        <v>35</v>
      </c>
      <c r="BJ42" s="1022" t="s">
        <v>35</v>
      </c>
      <c r="BK42" s="1022" t="s">
        <v>35</v>
      </c>
      <c r="BL42" s="1042" t="s">
        <v>35</v>
      </c>
      <c r="BM42" s="1062" t="s">
        <v>35</v>
      </c>
      <c r="BN42" s="1022" t="s">
        <v>35</v>
      </c>
      <c r="BO42" s="1022" t="s">
        <v>35</v>
      </c>
      <c r="BP42" s="1022" t="s">
        <v>35</v>
      </c>
      <c r="BQ42" s="1042" t="s">
        <v>35</v>
      </c>
      <c r="BR42" s="1062" t="s">
        <v>35</v>
      </c>
      <c r="BS42" s="1022" t="s">
        <v>35</v>
      </c>
      <c r="BT42" s="1022" t="s">
        <v>35</v>
      </c>
      <c r="BU42" s="1022" t="s">
        <v>35</v>
      </c>
      <c r="BV42" s="1022" t="s">
        <v>35</v>
      </c>
      <c r="BW42" s="1022" t="s">
        <v>35</v>
      </c>
      <c r="BX42" s="1382" t="s">
        <v>35</v>
      </c>
      <c r="BY42" s="1420"/>
      <c r="BZ42" s="1420"/>
      <c r="CA42" s="1420"/>
      <c r="CB42" s="1420"/>
      <c r="CC42" s="1420"/>
      <c r="CD42" s="1420"/>
      <c r="CE42" s="1420"/>
      <c r="CF42" s="1420"/>
      <c r="CG42" s="1420"/>
      <c r="CH42" s="1420"/>
      <c r="CI42" s="1420"/>
      <c r="CJ42" s="1420"/>
      <c r="CK42" s="1420"/>
      <c r="CL42" s="1420"/>
      <c r="CM42" s="1420"/>
      <c r="CN42" s="1420"/>
      <c r="CO42" s="1420"/>
      <c r="CP42" s="1420"/>
      <c r="CQ42" s="1420"/>
      <c r="CR42" s="1420"/>
      <c r="CS42" s="1420"/>
      <c r="CT42" s="1420"/>
      <c r="CU42" s="1420"/>
      <c r="CV42" s="1420"/>
      <c r="CW42" s="1420"/>
      <c r="CX42" s="1420"/>
      <c r="CY42" s="1420"/>
      <c r="CZ42" s="1420"/>
    </row>
    <row r="43" s="369" customFormat="true" ht="15" customHeight="true" x14ac:dyDescent="0.2">
      <c r="A43" s="1847" t="s">
        <v>53</v>
      </c>
      <c r="B43" s="1263" t="s">
        <v>49</v>
      </c>
      <c r="C43" s="962" t="s">
        <v>35</v>
      </c>
      <c r="D43" s="1288" t="s">
        <v>35</v>
      </c>
      <c r="E43" s="1288" t="s">
        <v>35</v>
      </c>
      <c r="F43" s="1288" t="s">
        <v>35</v>
      </c>
      <c r="G43" s="1289" t="s">
        <v>35</v>
      </c>
      <c r="H43" s="1290" t="s">
        <v>35</v>
      </c>
      <c r="I43" s="1288" t="s">
        <v>35</v>
      </c>
      <c r="J43" s="1288" t="s">
        <v>35</v>
      </c>
      <c r="K43" s="1288" t="s">
        <v>35</v>
      </c>
      <c r="L43" s="1291" t="s">
        <v>35</v>
      </c>
      <c r="M43" s="1292" t="s">
        <v>35</v>
      </c>
      <c r="N43" s="1288" t="s">
        <v>35</v>
      </c>
      <c r="O43" s="1288" t="s">
        <v>35</v>
      </c>
      <c r="P43" s="1288" t="s">
        <v>35</v>
      </c>
      <c r="Q43" s="1289" t="s">
        <v>35</v>
      </c>
      <c r="R43" s="1290" t="s">
        <v>35</v>
      </c>
      <c r="S43" s="1288" t="s">
        <v>35</v>
      </c>
      <c r="T43" s="1288" t="s">
        <v>35</v>
      </c>
      <c r="U43" s="1288" t="s">
        <v>35</v>
      </c>
      <c r="V43" s="1288" t="s">
        <v>35</v>
      </c>
      <c r="W43" s="1288" t="s">
        <v>35</v>
      </c>
      <c r="X43" s="1482" t="s">
        <v>35</v>
      </c>
      <c r="Y43" s="517"/>
      <c r="Z43" s="517"/>
      <c r="AA43" s="517"/>
      <c r="AB43" s="517"/>
      <c r="AC43" s="517"/>
      <c r="AD43" s="517"/>
      <c r="AE43" s="517"/>
      <c r="AF43" s="517"/>
      <c r="AG43" s="517"/>
      <c r="AH43" s="517"/>
      <c r="AI43" s="517"/>
      <c r="AJ43" s="517"/>
      <c r="AK43" s="517"/>
      <c r="AL43" s="517"/>
      <c r="AM43" s="517"/>
      <c r="AN43" s="517"/>
      <c r="AO43" s="517"/>
      <c r="AP43" s="517"/>
      <c r="AQ43" s="517"/>
      <c r="AR43" s="517"/>
      <c r="AS43" s="517"/>
      <c r="AT43" s="517"/>
      <c r="AU43" s="517"/>
      <c r="AV43" s="517"/>
      <c r="AW43" s="517"/>
      <c r="AX43" s="517"/>
      <c r="AY43" s="517"/>
      <c r="AZ43" s="208"/>
      <c r="BA43" s="1694" t="s">
        <v>53</v>
      </c>
      <c r="BB43" s="151" t="s">
        <v>49</v>
      </c>
      <c r="BC43" s="1003" t="s">
        <v>35</v>
      </c>
      <c r="BD43" s="1022" t="s">
        <v>35</v>
      </c>
      <c r="BE43" s="1022" t="s">
        <v>35</v>
      </c>
      <c r="BF43" s="1022" t="s">
        <v>35</v>
      </c>
      <c r="BG43" s="1042" t="s">
        <v>35</v>
      </c>
      <c r="BH43" s="1062" t="s">
        <v>35</v>
      </c>
      <c r="BI43" s="1022" t="s">
        <v>35</v>
      </c>
      <c r="BJ43" s="1022" t="s">
        <v>35</v>
      </c>
      <c r="BK43" s="1022" t="s">
        <v>35</v>
      </c>
      <c r="BL43" s="1042" t="s">
        <v>35</v>
      </c>
      <c r="BM43" s="1062" t="s">
        <v>35</v>
      </c>
      <c r="BN43" s="1022" t="s">
        <v>35</v>
      </c>
      <c r="BO43" s="1022" t="s">
        <v>35</v>
      </c>
      <c r="BP43" s="1022" t="s">
        <v>35</v>
      </c>
      <c r="BQ43" s="1042" t="s">
        <v>35</v>
      </c>
      <c r="BR43" s="1062" t="s">
        <v>35</v>
      </c>
      <c r="BS43" s="1022" t="s">
        <v>35</v>
      </c>
      <c r="BT43" s="1022" t="s">
        <v>35</v>
      </c>
      <c r="BU43" s="1022" t="s">
        <v>35</v>
      </c>
      <c r="BV43" s="1022" t="s">
        <v>35</v>
      </c>
      <c r="BW43" s="1022" t="s">
        <v>35</v>
      </c>
      <c r="BX43" s="1382" t="s">
        <v>35</v>
      </c>
      <c r="BY43" s="1420"/>
      <c r="BZ43" s="1420"/>
      <c r="CA43" s="1420"/>
      <c r="CB43" s="1420"/>
      <c r="CC43" s="1420"/>
      <c r="CD43" s="1420"/>
      <c r="CE43" s="1420"/>
      <c r="CF43" s="1420"/>
      <c r="CG43" s="1420"/>
      <c r="CH43" s="1420"/>
      <c r="CI43" s="1420"/>
      <c r="CJ43" s="1420"/>
      <c r="CK43" s="1420"/>
      <c r="CL43" s="1420"/>
      <c r="CM43" s="1420"/>
      <c r="CN43" s="1420"/>
      <c r="CO43" s="1420"/>
      <c r="CP43" s="1420"/>
      <c r="CQ43" s="1420"/>
      <c r="CR43" s="1420"/>
      <c r="CS43" s="1420"/>
      <c r="CT43" s="1420"/>
      <c r="CU43" s="1420"/>
      <c r="CV43" s="1420"/>
      <c r="CW43" s="1420"/>
      <c r="CX43" s="1420"/>
      <c r="CY43" s="1420"/>
      <c r="CZ43" s="1420"/>
    </row>
    <row r="44" s="369" customFormat="true" ht="15" customHeight="true" x14ac:dyDescent="0.2">
      <c r="A44" s="1847"/>
      <c r="B44" s="1263" t="s">
        <v>48</v>
      </c>
      <c r="C44" s="962" t="s">
        <v>35</v>
      </c>
      <c r="D44" s="1288" t="s">
        <v>35</v>
      </c>
      <c r="E44" s="1288" t="s">
        <v>35</v>
      </c>
      <c r="F44" s="1288" t="s">
        <v>35</v>
      </c>
      <c r="G44" s="1289" t="s">
        <v>35</v>
      </c>
      <c r="H44" s="1290" t="s">
        <v>35</v>
      </c>
      <c r="I44" s="1288" t="s">
        <v>35</v>
      </c>
      <c r="J44" s="1288" t="s">
        <v>35</v>
      </c>
      <c r="K44" s="1288" t="s">
        <v>35</v>
      </c>
      <c r="L44" s="1291" t="s">
        <v>35</v>
      </c>
      <c r="M44" s="1292" t="s">
        <v>35</v>
      </c>
      <c r="N44" s="1288" t="s">
        <v>35</v>
      </c>
      <c r="O44" s="1288" t="s">
        <v>35</v>
      </c>
      <c r="P44" s="1288" t="s">
        <v>35</v>
      </c>
      <c r="Q44" s="1289" t="s">
        <v>35</v>
      </c>
      <c r="R44" s="1290" t="s">
        <v>35</v>
      </c>
      <c r="S44" s="1288" t="s">
        <v>35</v>
      </c>
      <c r="T44" s="1288" t="s">
        <v>35</v>
      </c>
      <c r="U44" s="1288" t="s">
        <v>35</v>
      </c>
      <c r="V44" s="1288" t="s">
        <v>35</v>
      </c>
      <c r="W44" s="1288" t="s">
        <v>35</v>
      </c>
      <c r="X44" s="1482" t="s">
        <v>35</v>
      </c>
      <c r="Y44" s="517"/>
      <c r="Z44" s="517"/>
      <c r="AA44" s="517"/>
      <c r="AB44" s="517"/>
      <c r="AC44" s="517"/>
      <c r="AD44" s="517"/>
      <c r="AE44" s="517"/>
      <c r="AF44" s="517"/>
      <c r="AG44" s="517"/>
      <c r="AH44" s="517"/>
      <c r="AI44" s="517"/>
      <c r="AJ44" s="517"/>
      <c r="AK44" s="517"/>
      <c r="AL44" s="517"/>
      <c r="AM44" s="517"/>
      <c r="AN44" s="517"/>
      <c r="AO44" s="517"/>
      <c r="AP44" s="517"/>
      <c r="AQ44" s="517"/>
      <c r="AR44" s="517"/>
      <c r="AS44" s="517"/>
      <c r="AT44" s="517"/>
      <c r="AU44" s="517"/>
      <c r="AV44" s="517"/>
      <c r="AW44" s="517"/>
      <c r="AX44" s="517"/>
      <c r="AY44" s="517"/>
      <c r="AZ44" s="208"/>
      <c r="BA44" s="1694"/>
      <c r="BB44" s="151" t="s">
        <v>48</v>
      </c>
      <c r="BC44" s="1003" t="s">
        <v>35</v>
      </c>
      <c r="BD44" s="1022" t="s">
        <v>35</v>
      </c>
      <c r="BE44" s="1022" t="s">
        <v>35</v>
      </c>
      <c r="BF44" s="1022" t="s">
        <v>35</v>
      </c>
      <c r="BG44" s="1042" t="s">
        <v>35</v>
      </c>
      <c r="BH44" s="1062" t="s">
        <v>35</v>
      </c>
      <c r="BI44" s="1022" t="s">
        <v>35</v>
      </c>
      <c r="BJ44" s="1022" t="s">
        <v>35</v>
      </c>
      <c r="BK44" s="1022" t="s">
        <v>35</v>
      </c>
      <c r="BL44" s="1042" t="s">
        <v>35</v>
      </c>
      <c r="BM44" s="1062" t="s">
        <v>35</v>
      </c>
      <c r="BN44" s="1022" t="s">
        <v>35</v>
      </c>
      <c r="BO44" s="1022" t="s">
        <v>35</v>
      </c>
      <c r="BP44" s="1022" t="s">
        <v>35</v>
      </c>
      <c r="BQ44" s="1042" t="s">
        <v>35</v>
      </c>
      <c r="BR44" s="1062" t="s">
        <v>35</v>
      </c>
      <c r="BS44" s="1022" t="s">
        <v>35</v>
      </c>
      <c r="BT44" s="1022" t="s">
        <v>35</v>
      </c>
      <c r="BU44" s="1022" t="s">
        <v>35</v>
      </c>
      <c r="BV44" s="1022" t="s">
        <v>35</v>
      </c>
      <c r="BW44" s="1022" t="s">
        <v>35</v>
      </c>
      <c r="BX44" s="1382" t="s">
        <v>35</v>
      </c>
      <c r="BY44" s="1420"/>
      <c r="BZ44" s="1420"/>
      <c r="CA44" s="1420"/>
      <c r="CB44" s="1420"/>
      <c r="CC44" s="1420"/>
      <c r="CD44" s="1420"/>
      <c r="CE44" s="1420"/>
      <c r="CF44" s="1420"/>
      <c r="CG44" s="1420"/>
      <c r="CH44" s="1420"/>
      <c r="CI44" s="1420"/>
      <c r="CJ44" s="1420"/>
      <c r="CK44" s="1420"/>
      <c r="CL44" s="1420"/>
      <c r="CM44" s="1420"/>
      <c r="CN44" s="1420"/>
      <c r="CO44" s="1420"/>
      <c r="CP44" s="1420"/>
      <c r="CQ44" s="1420"/>
      <c r="CR44" s="1420"/>
      <c r="CS44" s="1420"/>
      <c r="CT44" s="1420"/>
      <c r="CU44" s="1420"/>
      <c r="CV44" s="1420"/>
      <c r="CW44" s="1420"/>
      <c r="CX44" s="1420"/>
      <c r="CY44" s="1420"/>
      <c r="CZ44" s="1420"/>
    </row>
    <row r="45" s="369" customFormat="true" ht="15" customHeight="true" x14ac:dyDescent="0.2">
      <c r="A45" s="1847" t="s">
        <v>52</v>
      </c>
      <c r="B45" s="1263" t="s">
        <v>49</v>
      </c>
      <c r="C45" s="962" t="s">
        <v>35</v>
      </c>
      <c r="D45" s="1288" t="s">
        <v>35</v>
      </c>
      <c r="E45" s="1288" t="s">
        <v>35</v>
      </c>
      <c r="F45" s="1288" t="s">
        <v>35</v>
      </c>
      <c r="G45" s="1289" t="s">
        <v>35</v>
      </c>
      <c r="H45" s="1290" t="s">
        <v>35</v>
      </c>
      <c r="I45" s="1288" t="s">
        <v>35</v>
      </c>
      <c r="J45" s="1288" t="s">
        <v>35</v>
      </c>
      <c r="K45" s="1288" t="s">
        <v>35</v>
      </c>
      <c r="L45" s="1291" t="s">
        <v>35</v>
      </c>
      <c r="M45" s="1292" t="s">
        <v>35</v>
      </c>
      <c r="N45" s="1288" t="s">
        <v>35</v>
      </c>
      <c r="O45" s="1288" t="s">
        <v>35</v>
      </c>
      <c r="P45" s="1288" t="s">
        <v>35</v>
      </c>
      <c r="Q45" s="1289" t="s">
        <v>35</v>
      </c>
      <c r="R45" s="1290" t="s">
        <v>35</v>
      </c>
      <c r="S45" s="1288" t="s">
        <v>35</v>
      </c>
      <c r="T45" s="1288" t="s">
        <v>35</v>
      </c>
      <c r="U45" s="1288" t="s">
        <v>35</v>
      </c>
      <c r="V45" s="1288" t="s">
        <v>35</v>
      </c>
      <c r="W45" s="1288" t="s">
        <v>35</v>
      </c>
      <c r="X45" s="1482" t="s">
        <v>35</v>
      </c>
      <c r="Y45" s="517"/>
      <c r="Z45" s="517"/>
      <c r="AA45" s="517"/>
      <c r="AB45" s="517"/>
      <c r="AC45" s="517"/>
      <c r="AD45" s="517"/>
      <c r="AE45" s="517"/>
      <c r="AF45" s="517"/>
      <c r="AG45" s="517"/>
      <c r="AH45" s="517"/>
      <c r="AI45" s="517"/>
      <c r="AJ45" s="517"/>
      <c r="AK45" s="517"/>
      <c r="AL45" s="517"/>
      <c r="AM45" s="517"/>
      <c r="AN45" s="517"/>
      <c r="AO45" s="517"/>
      <c r="AP45" s="517"/>
      <c r="AQ45" s="517"/>
      <c r="AR45" s="517"/>
      <c r="AS45" s="517"/>
      <c r="AT45" s="517"/>
      <c r="AU45" s="517"/>
      <c r="AV45" s="517"/>
      <c r="AW45" s="517"/>
      <c r="AX45" s="517"/>
      <c r="AY45" s="517"/>
      <c r="AZ45" s="208"/>
      <c r="BA45" s="1694" t="s">
        <v>52</v>
      </c>
      <c r="BB45" s="151" t="s">
        <v>49</v>
      </c>
      <c r="BC45" s="1003" t="s">
        <v>35</v>
      </c>
      <c r="BD45" s="1022" t="s">
        <v>35</v>
      </c>
      <c r="BE45" s="1022" t="s">
        <v>35</v>
      </c>
      <c r="BF45" s="1022" t="s">
        <v>35</v>
      </c>
      <c r="BG45" s="1042" t="s">
        <v>35</v>
      </c>
      <c r="BH45" s="1062" t="s">
        <v>35</v>
      </c>
      <c r="BI45" s="1022" t="s">
        <v>35</v>
      </c>
      <c r="BJ45" s="1022" t="s">
        <v>35</v>
      </c>
      <c r="BK45" s="1022" t="s">
        <v>35</v>
      </c>
      <c r="BL45" s="1042" t="s">
        <v>35</v>
      </c>
      <c r="BM45" s="1062" t="s">
        <v>35</v>
      </c>
      <c r="BN45" s="1022" t="s">
        <v>35</v>
      </c>
      <c r="BO45" s="1022" t="s">
        <v>35</v>
      </c>
      <c r="BP45" s="1022" t="s">
        <v>35</v>
      </c>
      <c r="BQ45" s="1042" t="s">
        <v>35</v>
      </c>
      <c r="BR45" s="1062" t="s">
        <v>35</v>
      </c>
      <c r="BS45" s="1022" t="s">
        <v>35</v>
      </c>
      <c r="BT45" s="1022" t="s">
        <v>35</v>
      </c>
      <c r="BU45" s="1022" t="s">
        <v>35</v>
      </c>
      <c r="BV45" s="1022" t="s">
        <v>35</v>
      </c>
      <c r="BW45" s="1022" t="s">
        <v>35</v>
      </c>
      <c r="BX45" s="1382" t="s">
        <v>35</v>
      </c>
      <c r="BY45" s="1420"/>
      <c r="BZ45" s="1420"/>
      <c r="CA45" s="1420"/>
      <c r="CB45" s="1420"/>
      <c r="CC45" s="1420"/>
      <c r="CD45" s="1420"/>
      <c r="CE45" s="1420"/>
      <c r="CF45" s="1420"/>
      <c r="CG45" s="1420"/>
      <c r="CH45" s="1420"/>
      <c r="CI45" s="1420"/>
      <c r="CJ45" s="1420"/>
      <c r="CK45" s="1420"/>
      <c r="CL45" s="1420"/>
      <c r="CM45" s="1420"/>
      <c r="CN45" s="1420"/>
      <c r="CO45" s="1420"/>
      <c r="CP45" s="1420"/>
      <c r="CQ45" s="1420"/>
      <c r="CR45" s="1420"/>
      <c r="CS45" s="1420"/>
      <c r="CT45" s="1420"/>
      <c r="CU45" s="1420"/>
      <c r="CV45" s="1420"/>
      <c r="CW45" s="1420"/>
      <c r="CX45" s="1420"/>
      <c r="CY45" s="1420"/>
      <c r="CZ45" s="1420"/>
    </row>
    <row r="46" s="369" customFormat="true" ht="15" customHeight="true" x14ac:dyDescent="0.2">
      <c r="A46" s="1847"/>
      <c r="B46" s="1263" t="s">
        <v>48</v>
      </c>
      <c r="C46" s="962" t="s">
        <v>35</v>
      </c>
      <c r="D46" s="1288" t="s">
        <v>35</v>
      </c>
      <c r="E46" s="1288" t="s">
        <v>35</v>
      </c>
      <c r="F46" s="1288" t="s">
        <v>35</v>
      </c>
      <c r="G46" s="1289" t="s">
        <v>35</v>
      </c>
      <c r="H46" s="1290" t="s">
        <v>35</v>
      </c>
      <c r="I46" s="1288" t="s">
        <v>35</v>
      </c>
      <c r="J46" s="1288" t="s">
        <v>35</v>
      </c>
      <c r="K46" s="1288" t="s">
        <v>35</v>
      </c>
      <c r="L46" s="1291" t="s">
        <v>35</v>
      </c>
      <c r="M46" s="1292" t="s">
        <v>35</v>
      </c>
      <c r="N46" s="1288" t="s">
        <v>35</v>
      </c>
      <c r="O46" s="1288" t="s">
        <v>35</v>
      </c>
      <c r="P46" s="1288" t="s">
        <v>35</v>
      </c>
      <c r="Q46" s="1289" t="s">
        <v>35</v>
      </c>
      <c r="R46" s="1290" t="s">
        <v>35</v>
      </c>
      <c r="S46" s="1288" t="s">
        <v>35</v>
      </c>
      <c r="T46" s="1288" t="s">
        <v>35</v>
      </c>
      <c r="U46" s="1288" t="s">
        <v>35</v>
      </c>
      <c r="V46" s="1288" t="s">
        <v>35</v>
      </c>
      <c r="W46" s="1288" t="s">
        <v>35</v>
      </c>
      <c r="X46" s="1482" t="s">
        <v>35</v>
      </c>
      <c r="Y46" s="517"/>
      <c r="Z46" s="517"/>
      <c r="AA46" s="517"/>
      <c r="AB46" s="517"/>
      <c r="AC46" s="517"/>
      <c r="AD46" s="517"/>
      <c r="AE46" s="517"/>
      <c r="AF46" s="517"/>
      <c r="AG46" s="517"/>
      <c r="AH46" s="517"/>
      <c r="AI46" s="517"/>
      <c r="AJ46" s="517"/>
      <c r="AK46" s="517"/>
      <c r="AL46" s="517"/>
      <c r="AM46" s="517"/>
      <c r="AN46" s="517"/>
      <c r="AO46" s="517"/>
      <c r="AP46" s="517"/>
      <c r="AQ46" s="517"/>
      <c r="AR46" s="517"/>
      <c r="AS46" s="517"/>
      <c r="AT46" s="517"/>
      <c r="AU46" s="517"/>
      <c r="AV46" s="517"/>
      <c r="AW46" s="517"/>
      <c r="AX46" s="517"/>
      <c r="AY46" s="517"/>
      <c r="AZ46" s="208"/>
      <c r="BA46" s="1694"/>
      <c r="BB46" s="151" t="s">
        <v>48</v>
      </c>
      <c r="BC46" s="1003" t="s">
        <v>35</v>
      </c>
      <c r="BD46" s="1022" t="s">
        <v>35</v>
      </c>
      <c r="BE46" s="1022" t="s">
        <v>35</v>
      </c>
      <c r="BF46" s="1022" t="s">
        <v>35</v>
      </c>
      <c r="BG46" s="1042" t="s">
        <v>35</v>
      </c>
      <c r="BH46" s="1062" t="s">
        <v>35</v>
      </c>
      <c r="BI46" s="1022" t="s">
        <v>35</v>
      </c>
      <c r="BJ46" s="1022" t="s">
        <v>35</v>
      </c>
      <c r="BK46" s="1022" t="s">
        <v>35</v>
      </c>
      <c r="BL46" s="1042" t="s">
        <v>35</v>
      </c>
      <c r="BM46" s="1062" t="s">
        <v>35</v>
      </c>
      <c r="BN46" s="1022" t="s">
        <v>35</v>
      </c>
      <c r="BO46" s="1022" t="s">
        <v>35</v>
      </c>
      <c r="BP46" s="1022" t="s">
        <v>35</v>
      </c>
      <c r="BQ46" s="1042" t="s">
        <v>35</v>
      </c>
      <c r="BR46" s="1062" t="s">
        <v>35</v>
      </c>
      <c r="BS46" s="1022" t="s">
        <v>35</v>
      </c>
      <c r="BT46" s="1022" t="s">
        <v>35</v>
      </c>
      <c r="BU46" s="1022" t="s">
        <v>35</v>
      </c>
      <c r="BV46" s="1022" t="s">
        <v>35</v>
      </c>
      <c r="BW46" s="1022" t="s">
        <v>35</v>
      </c>
      <c r="BX46" s="1382" t="s">
        <v>35</v>
      </c>
      <c r="BY46" s="1420"/>
      <c r="BZ46" s="1420"/>
      <c r="CA46" s="1420"/>
      <c r="CB46" s="1420"/>
      <c r="CC46" s="1420"/>
      <c r="CD46" s="1420"/>
      <c r="CE46" s="1420"/>
      <c r="CF46" s="1420"/>
      <c r="CG46" s="1420"/>
      <c r="CH46" s="1420"/>
      <c r="CI46" s="1420"/>
      <c r="CJ46" s="1420"/>
      <c r="CK46" s="1420"/>
      <c r="CL46" s="1420"/>
      <c r="CM46" s="1420"/>
      <c r="CN46" s="1420"/>
      <c r="CO46" s="1420"/>
      <c r="CP46" s="1420"/>
      <c r="CQ46" s="1420"/>
      <c r="CR46" s="1420"/>
      <c r="CS46" s="1420"/>
      <c r="CT46" s="1420"/>
      <c r="CU46" s="1420"/>
      <c r="CV46" s="1420"/>
      <c r="CW46" s="1420"/>
      <c r="CX46" s="1420"/>
      <c r="CY46" s="1420"/>
      <c r="CZ46" s="1420"/>
    </row>
    <row r="47" s="130" customFormat="true" ht="15" customHeight="true" x14ac:dyDescent="0.2">
      <c r="A47" s="1695" t="s">
        <v>101</v>
      </c>
      <c r="B47" s="242" t="s">
        <v>100</v>
      </c>
      <c r="C47" s="961" t="s">
        <v>35</v>
      </c>
      <c r="D47" s="968" t="s">
        <v>35</v>
      </c>
      <c r="E47" s="968" t="s">
        <v>35</v>
      </c>
      <c r="F47" s="968" t="s">
        <v>35</v>
      </c>
      <c r="G47" s="975" t="s">
        <v>35</v>
      </c>
      <c r="H47" s="982" t="s">
        <v>35</v>
      </c>
      <c r="I47" s="968" t="s">
        <v>35</v>
      </c>
      <c r="J47" s="968" t="s">
        <v>35</v>
      </c>
      <c r="K47" s="968" t="s">
        <v>35</v>
      </c>
      <c r="L47" s="989" t="s">
        <v>35</v>
      </c>
      <c r="M47" s="996" t="s">
        <v>35</v>
      </c>
      <c r="N47" s="968" t="s">
        <v>35</v>
      </c>
      <c r="O47" s="968" t="s">
        <v>35</v>
      </c>
      <c r="P47" s="968" t="s">
        <v>35</v>
      </c>
      <c r="Q47" s="975" t="s">
        <v>35</v>
      </c>
      <c r="R47" s="982" t="s">
        <v>35</v>
      </c>
      <c r="S47" s="968" t="s">
        <v>35</v>
      </c>
      <c r="T47" s="968" t="s">
        <v>35</v>
      </c>
      <c r="U47" s="968" t="s">
        <v>35</v>
      </c>
      <c r="V47" s="968" t="s">
        <v>35</v>
      </c>
      <c r="W47" s="968" t="s">
        <v>35</v>
      </c>
      <c r="X47" s="1339" t="s">
        <v>35</v>
      </c>
      <c r="Y47" s="1371"/>
      <c r="Z47" s="1371"/>
      <c r="AA47" s="1371"/>
      <c r="AB47" s="1371"/>
      <c r="AC47" s="1371"/>
      <c r="AD47" s="1371"/>
      <c r="AE47" s="1371"/>
      <c r="AF47" s="1371"/>
      <c r="AG47" s="1371"/>
      <c r="AH47" s="1371"/>
      <c r="AI47" s="1371"/>
      <c r="AJ47" s="1371"/>
      <c r="AK47" s="1371"/>
      <c r="AL47" s="1371"/>
      <c r="AM47" s="1371"/>
      <c r="AN47" s="1371"/>
      <c r="AO47" s="1371"/>
      <c r="AP47" s="1371"/>
      <c r="AQ47" s="1371"/>
      <c r="AR47" s="1371"/>
      <c r="AS47" s="1371"/>
      <c r="AT47" s="1371"/>
      <c r="AU47" s="1371"/>
      <c r="AV47" s="1371"/>
      <c r="AW47" s="1371"/>
      <c r="AX47" s="1371"/>
      <c r="AY47" s="1371"/>
      <c r="AZ47" s="207"/>
      <c r="BA47" s="1694" t="s">
        <v>101</v>
      </c>
      <c r="BB47" s="151" t="s">
        <v>100</v>
      </c>
      <c r="BC47" s="1003" t="s">
        <v>35</v>
      </c>
      <c r="BD47" s="1022" t="s">
        <v>35</v>
      </c>
      <c r="BE47" s="1022" t="s">
        <v>35</v>
      </c>
      <c r="BF47" s="1022" t="s">
        <v>35</v>
      </c>
      <c r="BG47" s="1042" t="s">
        <v>35</v>
      </c>
      <c r="BH47" s="1062" t="s">
        <v>35</v>
      </c>
      <c r="BI47" s="1022" t="s">
        <v>35</v>
      </c>
      <c r="BJ47" s="1022" t="s">
        <v>35</v>
      </c>
      <c r="BK47" s="1022" t="s">
        <v>35</v>
      </c>
      <c r="BL47" s="1042" t="s">
        <v>35</v>
      </c>
      <c r="BM47" s="1062" t="s">
        <v>35</v>
      </c>
      <c r="BN47" s="1022" t="s">
        <v>35</v>
      </c>
      <c r="BO47" s="1022" t="s">
        <v>35</v>
      </c>
      <c r="BP47" s="1022" t="s">
        <v>35</v>
      </c>
      <c r="BQ47" s="1042" t="s">
        <v>35</v>
      </c>
      <c r="BR47" s="1062" t="s">
        <v>35</v>
      </c>
      <c r="BS47" s="1022" t="s">
        <v>35</v>
      </c>
      <c r="BT47" s="1022" t="s">
        <v>35</v>
      </c>
      <c r="BU47" s="1022" t="s">
        <v>35</v>
      </c>
      <c r="BV47" s="1022" t="s">
        <v>35</v>
      </c>
      <c r="BW47" s="1022" t="s">
        <v>35</v>
      </c>
      <c r="BX47" s="1382" t="s">
        <v>35</v>
      </c>
      <c r="BY47" s="1420"/>
      <c r="BZ47" s="1420"/>
      <c r="CA47" s="1420"/>
      <c r="CB47" s="1420"/>
      <c r="CC47" s="1420"/>
      <c r="CD47" s="1420"/>
      <c r="CE47" s="1420"/>
      <c r="CF47" s="1420"/>
      <c r="CG47" s="1420"/>
      <c r="CH47" s="1420"/>
      <c r="CI47" s="1420"/>
      <c r="CJ47" s="1420"/>
      <c r="CK47" s="1420"/>
      <c r="CL47" s="1420"/>
      <c r="CM47" s="1420"/>
      <c r="CN47" s="1420"/>
      <c r="CO47" s="1420"/>
      <c r="CP47" s="1420"/>
      <c r="CQ47" s="1420"/>
      <c r="CR47" s="1420"/>
      <c r="CS47" s="1420"/>
      <c r="CT47" s="1420"/>
      <c r="CU47" s="1420"/>
      <c r="CV47" s="1420"/>
      <c r="CW47" s="1420"/>
      <c r="CX47" s="1420"/>
      <c r="CY47" s="1420"/>
      <c r="CZ47" s="1420"/>
    </row>
    <row r="48" s="130" customFormat="true" ht="15" customHeight="true" x14ac:dyDescent="0.2">
      <c r="A48" s="1695"/>
      <c r="B48" s="242" t="s">
        <v>99</v>
      </c>
      <c r="C48" s="961" t="s">
        <v>35</v>
      </c>
      <c r="D48" s="968" t="s">
        <v>35</v>
      </c>
      <c r="E48" s="968" t="s">
        <v>35</v>
      </c>
      <c r="F48" s="968" t="s">
        <v>35</v>
      </c>
      <c r="G48" s="975" t="s">
        <v>35</v>
      </c>
      <c r="H48" s="982" t="s">
        <v>35</v>
      </c>
      <c r="I48" s="968" t="s">
        <v>35</v>
      </c>
      <c r="J48" s="968" t="s">
        <v>35</v>
      </c>
      <c r="K48" s="968" t="s">
        <v>35</v>
      </c>
      <c r="L48" s="989" t="s">
        <v>35</v>
      </c>
      <c r="M48" s="996" t="s">
        <v>35</v>
      </c>
      <c r="N48" s="968" t="s">
        <v>35</v>
      </c>
      <c r="O48" s="968" t="s">
        <v>35</v>
      </c>
      <c r="P48" s="968" t="s">
        <v>35</v>
      </c>
      <c r="Q48" s="975" t="s">
        <v>35</v>
      </c>
      <c r="R48" s="982" t="s">
        <v>35</v>
      </c>
      <c r="S48" s="968" t="s">
        <v>35</v>
      </c>
      <c r="T48" s="968" t="s">
        <v>35</v>
      </c>
      <c r="U48" s="968" t="s">
        <v>35</v>
      </c>
      <c r="V48" s="968" t="s">
        <v>35</v>
      </c>
      <c r="W48" s="968" t="s">
        <v>35</v>
      </c>
      <c r="X48" s="1339" t="s">
        <v>35</v>
      </c>
      <c r="Y48" s="1371"/>
      <c r="Z48" s="1371"/>
      <c r="AA48" s="1371"/>
      <c r="AB48" s="1371"/>
      <c r="AC48" s="1371"/>
      <c r="AD48" s="1371"/>
      <c r="AE48" s="1371"/>
      <c r="AF48" s="1371"/>
      <c r="AG48" s="1371"/>
      <c r="AH48" s="1371"/>
      <c r="AI48" s="1371"/>
      <c r="AJ48" s="1371"/>
      <c r="AK48" s="1371"/>
      <c r="AL48" s="1371"/>
      <c r="AM48" s="1371"/>
      <c r="AN48" s="1371"/>
      <c r="AO48" s="1371"/>
      <c r="AP48" s="1371"/>
      <c r="AQ48" s="1371"/>
      <c r="AR48" s="1371"/>
      <c r="AS48" s="1371"/>
      <c r="AT48" s="1371"/>
      <c r="AU48" s="1371"/>
      <c r="AV48" s="1371"/>
      <c r="AW48" s="1371"/>
      <c r="AX48" s="1371"/>
      <c r="AY48" s="1371"/>
      <c r="AZ48" s="207"/>
      <c r="BA48" s="1694"/>
      <c r="BB48" s="151" t="s">
        <v>99</v>
      </c>
      <c r="BC48" s="1003" t="s">
        <v>35</v>
      </c>
      <c r="BD48" s="1022" t="s">
        <v>35</v>
      </c>
      <c r="BE48" s="1022" t="s">
        <v>35</v>
      </c>
      <c r="BF48" s="1022" t="s">
        <v>35</v>
      </c>
      <c r="BG48" s="1042" t="s">
        <v>35</v>
      </c>
      <c r="BH48" s="1062" t="s">
        <v>35</v>
      </c>
      <c r="BI48" s="1022" t="s">
        <v>35</v>
      </c>
      <c r="BJ48" s="1022" t="s">
        <v>35</v>
      </c>
      <c r="BK48" s="1022" t="s">
        <v>35</v>
      </c>
      <c r="BL48" s="1042" t="s">
        <v>35</v>
      </c>
      <c r="BM48" s="1062" t="s">
        <v>35</v>
      </c>
      <c r="BN48" s="1022" t="s">
        <v>35</v>
      </c>
      <c r="BO48" s="1022" t="s">
        <v>35</v>
      </c>
      <c r="BP48" s="1022" t="s">
        <v>35</v>
      </c>
      <c r="BQ48" s="1042" t="s">
        <v>35</v>
      </c>
      <c r="BR48" s="1062" t="s">
        <v>35</v>
      </c>
      <c r="BS48" s="1022" t="s">
        <v>35</v>
      </c>
      <c r="BT48" s="1022" t="s">
        <v>35</v>
      </c>
      <c r="BU48" s="1022" t="s">
        <v>35</v>
      </c>
      <c r="BV48" s="1022" t="s">
        <v>35</v>
      </c>
      <c r="BW48" s="1022" t="s">
        <v>35</v>
      </c>
      <c r="BX48" s="1382" t="s">
        <v>35</v>
      </c>
      <c r="BY48" s="1420"/>
      <c r="BZ48" s="1420"/>
      <c r="CA48" s="1420"/>
      <c r="CB48" s="1420"/>
      <c r="CC48" s="1420"/>
      <c r="CD48" s="1420"/>
      <c r="CE48" s="1420"/>
      <c r="CF48" s="1420"/>
      <c r="CG48" s="1420"/>
      <c r="CH48" s="1420"/>
      <c r="CI48" s="1420"/>
      <c r="CJ48" s="1420"/>
      <c r="CK48" s="1420"/>
      <c r="CL48" s="1420"/>
      <c r="CM48" s="1420"/>
      <c r="CN48" s="1420"/>
      <c r="CO48" s="1420"/>
      <c r="CP48" s="1420"/>
      <c r="CQ48" s="1420"/>
      <c r="CR48" s="1420"/>
      <c r="CS48" s="1420"/>
      <c r="CT48" s="1420"/>
      <c r="CU48" s="1420"/>
      <c r="CV48" s="1420"/>
      <c r="CW48" s="1420"/>
      <c r="CX48" s="1420"/>
      <c r="CY48" s="1420"/>
      <c r="CZ48" s="1420"/>
    </row>
    <row r="49" s="130" customFormat="true" ht="15" customHeight="true" x14ac:dyDescent="0.2">
      <c r="A49" s="1695"/>
      <c r="B49" s="242" t="s">
        <v>68</v>
      </c>
      <c r="C49" s="961" t="s">
        <v>35</v>
      </c>
      <c r="D49" s="968" t="s">
        <v>35</v>
      </c>
      <c r="E49" s="968" t="s">
        <v>35</v>
      </c>
      <c r="F49" s="968" t="s">
        <v>35</v>
      </c>
      <c r="G49" s="975" t="s">
        <v>35</v>
      </c>
      <c r="H49" s="982" t="s">
        <v>35</v>
      </c>
      <c r="I49" s="968" t="s">
        <v>35</v>
      </c>
      <c r="J49" s="968" t="s">
        <v>35</v>
      </c>
      <c r="K49" s="968" t="s">
        <v>35</v>
      </c>
      <c r="L49" s="989" t="s">
        <v>35</v>
      </c>
      <c r="M49" s="996" t="s">
        <v>35</v>
      </c>
      <c r="N49" s="968" t="s">
        <v>35</v>
      </c>
      <c r="O49" s="968" t="s">
        <v>35</v>
      </c>
      <c r="P49" s="968" t="s">
        <v>35</v>
      </c>
      <c r="Q49" s="975" t="s">
        <v>35</v>
      </c>
      <c r="R49" s="982" t="s">
        <v>35</v>
      </c>
      <c r="S49" s="968" t="s">
        <v>35</v>
      </c>
      <c r="T49" s="968" t="s">
        <v>35</v>
      </c>
      <c r="U49" s="968" t="s">
        <v>35</v>
      </c>
      <c r="V49" s="968" t="s">
        <v>35</v>
      </c>
      <c r="W49" s="968" t="s">
        <v>35</v>
      </c>
      <c r="X49" s="1339" t="s">
        <v>35</v>
      </c>
      <c r="Y49" s="1371"/>
      <c r="Z49" s="1371"/>
      <c r="AA49" s="1371"/>
      <c r="AB49" s="1371"/>
      <c r="AC49" s="1371"/>
      <c r="AD49" s="1371"/>
      <c r="AE49" s="1371"/>
      <c r="AF49" s="1371"/>
      <c r="AG49" s="1371"/>
      <c r="AH49" s="1371"/>
      <c r="AI49" s="1371"/>
      <c r="AJ49" s="1371"/>
      <c r="AK49" s="1371"/>
      <c r="AL49" s="1371"/>
      <c r="AM49" s="1371"/>
      <c r="AN49" s="1371"/>
      <c r="AO49" s="1371"/>
      <c r="AP49" s="1371"/>
      <c r="AQ49" s="1371"/>
      <c r="AR49" s="1371"/>
      <c r="AS49" s="1371"/>
      <c r="AT49" s="1371"/>
      <c r="AU49" s="1371"/>
      <c r="AV49" s="1371"/>
      <c r="AW49" s="1371"/>
      <c r="AX49" s="1371"/>
      <c r="AY49" s="1371"/>
      <c r="AZ49" s="207"/>
      <c r="BA49" s="1694"/>
      <c r="BB49" s="151" t="s">
        <v>68</v>
      </c>
      <c r="BC49" s="1003" t="s">
        <v>35</v>
      </c>
      <c r="BD49" s="1022" t="s">
        <v>35</v>
      </c>
      <c r="BE49" s="1022" t="s">
        <v>35</v>
      </c>
      <c r="BF49" s="1022" t="s">
        <v>35</v>
      </c>
      <c r="BG49" s="1042" t="s">
        <v>35</v>
      </c>
      <c r="BH49" s="1062" t="s">
        <v>35</v>
      </c>
      <c r="BI49" s="1022" t="s">
        <v>35</v>
      </c>
      <c r="BJ49" s="1022" t="s">
        <v>35</v>
      </c>
      <c r="BK49" s="1022" t="s">
        <v>35</v>
      </c>
      <c r="BL49" s="1042" t="s">
        <v>35</v>
      </c>
      <c r="BM49" s="1062" t="s">
        <v>35</v>
      </c>
      <c r="BN49" s="1022" t="s">
        <v>35</v>
      </c>
      <c r="BO49" s="1022" t="s">
        <v>35</v>
      </c>
      <c r="BP49" s="1022" t="s">
        <v>35</v>
      </c>
      <c r="BQ49" s="1042" t="s">
        <v>35</v>
      </c>
      <c r="BR49" s="1062" t="s">
        <v>35</v>
      </c>
      <c r="BS49" s="1022" t="s">
        <v>35</v>
      </c>
      <c r="BT49" s="1022" t="s">
        <v>35</v>
      </c>
      <c r="BU49" s="1022" t="s">
        <v>35</v>
      </c>
      <c r="BV49" s="1022" t="s">
        <v>35</v>
      </c>
      <c r="BW49" s="1022" t="s">
        <v>35</v>
      </c>
      <c r="BX49" s="1382" t="s">
        <v>35</v>
      </c>
      <c r="BY49" s="1420"/>
      <c r="BZ49" s="1420"/>
      <c r="CA49" s="1420"/>
      <c r="CB49" s="1420"/>
      <c r="CC49" s="1420"/>
      <c r="CD49" s="1420"/>
      <c r="CE49" s="1420"/>
      <c r="CF49" s="1420"/>
      <c r="CG49" s="1420"/>
      <c r="CH49" s="1420"/>
      <c r="CI49" s="1420"/>
      <c r="CJ49" s="1420"/>
      <c r="CK49" s="1420"/>
      <c r="CL49" s="1420"/>
      <c r="CM49" s="1420"/>
      <c r="CN49" s="1420"/>
      <c r="CO49" s="1420"/>
      <c r="CP49" s="1420"/>
      <c r="CQ49" s="1420"/>
      <c r="CR49" s="1420"/>
      <c r="CS49" s="1420"/>
      <c r="CT49" s="1420"/>
      <c r="CU49" s="1420"/>
      <c r="CV49" s="1420"/>
      <c r="CW49" s="1420"/>
      <c r="CX49" s="1420"/>
      <c r="CY49" s="1420"/>
      <c r="CZ49" s="1420"/>
    </row>
    <row r="50" s="130" customFormat="true" ht="15" customHeight="true" x14ac:dyDescent="0.2">
      <c r="A50" s="1695" t="s">
        <v>102</v>
      </c>
      <c r="B50" s="242" t="s">
        <v>100</v>
      </c>
      <c r="C50" s="961" t="s">
        <v>35</v>
      </c>
      <c r="D50" s="968" t="s">
        <v>35</v>
      </c>
      <c r="E50" s="968" t="s">
        <v>35</v>
      </c>
      <c r="F50" s="968" t="s">
        <v>35</v>
      </c>
      <c r="G50" s="975" t="s">
        <v>35</v>
      </c>
      <c r="H50" s="982" t="s">
        <v>35</v>
      </c>
      <c r="I50" s="968" t="s">
        <v>35</v>
      </c>
      <c r="J50" s="968" t="s">
        <v>35</v>
      </c>
      <c r="K50" s="968" t="s">
        <v>35</v>
      </c>
      <c r="L50" s="989" t="s">
        <v>35</v>
      </c>
      <c r="M50" s="996" t="s">
        <v>35</v>
      </c>
      <c r="N50" s="968" t="s">
        <v>35</v>
      </c>
      <c r="O50" s="968" t="s">
        <v>35</v>
      </c>
      <c r="P50" s="968" t="s">
        <v>35</v>
      </c>
      <c r="Q50" s="975" t="s">
        <v>35</v>
      </c>
      <c r="R50" s="982" t="s">
        <v>35</v>
      </c>
      <c r="S50" s="968" t="s">
        <v>35</v>
      </c>
      <c r="T50" s="968" t="s">
        <v>35</v>
      </c>
      <c r="U50" s="968" t="s">
        <v>35</v>
      </c>
      <c r="V50" s="968" t="s">
        <v>35</v>
      </c>
      <c r="W50" s="968" t="s">
        <v>35</v>
      </c>
      <c r="X50" s="1339" t="s">
        <v>35</v>
      </c>
      <c r="Y50" s="1371"/>
      <c r="Z50" s="1371"/>
      <c r="AA50" s="1371"/>
      <c r="AB50" s="1371"/>
      <c r="AC50" s="1371"/>
      <c r="AD50" s="1371"/>
      <c r="AE50" s="1371"/>
      <c r="AF50" s="1371"/>
      <c r="AG50" s="1371"/>
      <c r="AH50" s="1371"/>
      <c r="AI50" s="1371"/>
      <c r="AJ50" s="1371"/>
      <c r="AK50" s="1371"/>
      <c r="AL50" s="1371"/>
      <c r="AM50" s="1371"/>
      <c r="AN50" s="1371"/>
      <c r="AO50" s="1371"/>
      <c r="AP50" s="1371"/>
      <c r="AQ50" s="1371"/>
      <c r="AR50" s="1371"/>
      <c r="AS50" s="1371"/>
      <c r="AT50" s="1371"/>
      <c r="AU50" s="1371"/>
      <c r="AV50" s="1371"/>
      <c r="AW50" s="1371"/>
      <c r="AX50" s="1371"/>
      <c r="AY50" s="1371"/>
      <c r="AZ50" s="207"/>
      <c r="BA50" s="1694" t="s">
        <v>102</v>
      </c>
      <c r="BB50" s="151" t="s">
        <v>100</v>
      </c>
      <c r="BC50" s="1003" t="s">
        <v>35</v>
      </c>
      <c r="BD50" s="1022" t="s">
        <v>35</v>
      </c>
      <c r="BE50" s="1022" t="s">
        <v>35</v>
      </c>
      <c r="BF50" s="1022" t="s">
        <v>35</v>
      </c>
      <c r="BG50" s="1042" t="s">
        <v>35</v>
      </c>
      <c r="BH50" s="1062" t="s">
        <v>35</v>
      </c>
      <c r="BI50" s="1022" t="s">
        <v>35</v>
      </c>
      <c r="BJ50" s="1022" t="s">
        <v>35</v>
      </c>
      <c r="BK50" s="1022" t="s">
        <v>35</v>
      </c>
      <c r="BL50" s="1042" t="s">
        <v>35</v>
      </c>
      <c r="BM50" s="1062" t="s">
        <v>35</v>
      </c>
      <c r="BN50" s="1022" t="s">
        <v>35</v>
      </c>
      <c r="BO50" s="1022" t="s">
        <v>35</v>
      </c>
      <c r="BP50" s="1022" t="s">
        <v>35</v>
      </c>
      <c r="BQ50" s="1042" t="s">
        <v>35</v>
      </c>
      <c r="BR50" s="1062" t="s">
        <v>35</v>
      </c>
      <c r="BS50" s="1022" t="s">
        <v>35</v>
      </c>
      <c r="BT50" s="1022" t="s">
        <v>35</v>
      </c>
      <c r="BU50" s="1022" t="s">
        <v>35</v>
      </c>
      <c r="BV50" s="1022" t="s">
        <v>35</v>
      </c>
      <c r="BW50" s="1022" t="s">
        <v>35</v>
      </c>
      <c r="BX50" s="1382" t="s">
        <v>35</v>
      </c>
      <c r="BY50" s="1420"/>
      <c r="BZ50" s="1420"/>
      <c r="CA50" s="1420"/>
      <c r="CB50" s="1420"/>
      <c r="CC50" s="1420"/>
      <c r="CD50" s="1420"/>
      <c r="CE50" s="1420"/>
      <c r="CF50" s="1420"/>
      <c r="CG50" s="1420"/>
      <c r="CH50" s="1420"/>
      <c r="CI50" s="1420"/>
      <c r="CJ50" s="1420"/>
      <c r="CK50" s="1420"/>
      <c r="CL50" s="1420"/>
      <c r="CM50" s="1420"/>
      <c r="CN50" s="1420"/>
      <c r="CO50" s="1420"/>
      <c r="CP50" s="1420"/>
      <c r="CQ50" s="1420"/>
      <c r="CR50" s="1420"/>
      <c r="CS50" s="1420"/>
      <c r="CT50" s="1420"/>
      <c r="CU50" s="1420"/>
      <c r="CV50" s="1420"/>
      <c r="CW50" s="1420"/>
      <c r="CX50" s="1420"/>
      <c r="CY50" s="1420"/>
      <c r="CZ50" s="1420"/>
    </row>
    <row r="51" s="130" customFormat="true" ht="15" customHeight="true" x14ac:dyDescent="0.2">
      <c r="A51" s="1695"/>
      <c r="B51" s="242" t="s">
        <v>99</v>
      </c>
      <c r="C51" s="961" t="s">
        <v>35</v>
      </c>
      <c r="D51" s="968" t="s">
        <v>35</v>
      </c>
      <c r="E51" s="968" t="s">
        <v>35</v>
      </c>
      <c r="F51" s="968" t="s">
        <v>35</v>
      </c>
      <c r="G51" s="975" t="s">
        <v>35</v>
      </c>
      <c r="H51" s="982" t="s">
        <v>35</v>
      </c>
      <c r="I51" s="968" t="s">
        <v>35</v>
      </c>
      <c r="J51" s="968" t="s">
        <v>35</v>
      </c>
      <c r="K51" s="968" t="s">
        <v>35</v>
      </c>
      <c r="L51" s="989" t="s">
        <v>35</v>
      </c>
      <c r="M51" s="996" t="s">
        <v>35</v>
      </c>
      <c r="N51" s="968" t="s">
        <v>35</v>
      </c>
      <c r="O51" s="968" t="s">
        <v>35</v>
      </c>
      <c r="P51" s="968" t="s">
        <v>35</v>
      </c>
      <c r="Q51" s="975" t="s">
        <v>35</v>
      </c>
      <c r="R51" s="982" t="s">
        <v>35</v>
      </c>
      <c r="S51" s="968" t="s">
        <v>35</v>
      </c>
      <c r="T51" s="968" t="s">
        <v>35</v>
      </c>
      <c r="U51" s="968" t="s">
        <v>35</v>
      </c>
      <c r="V51" s="968" t="s">
        <v>35</v>
      </c>
      <c r="W51" s="968" t="s">
        <v>35</v>
      </c>
      <c r="X51" s="1339" t="s">
        <v>35</v>
      </c>
      <c r="Y51" s="1371"/>
      <c r="Z51" s="1371"/>
      <c r="AA51" s="1371"/>
      <c r="AB51" s="1371"/>
      <c r="AC51" s="1371"/>
      <c r="AD51" s="1371"/>
      <c r="AE51" s="1371"/>
      <c r="AF51" s="1371"/>
      <c r="AG51" s="1371"/>
      <c r="AH51" s="1371"/>
      <c r="AI51" s="1371"/>
      <c r="AJ51" s="1371"/>
      <c r="AK51" s="1371"/>
      <c r="AL51" s="1371"/>
      <c r="AM51" s="1371"/>
      <c r="AN51" s="1371"/>
      <c r="AO51" s="1371"/>
      <c r="AP51" s="1371"/>
      <c r="AQ51" s="1371"/>
      <c r="AR51" s="1371"/>
      <c r="AS51" s="1371"/>
      <c r="AT51" s="1371"/>
      <c r="AU51" s="1371"/>
      <c r="AV51" s="1371"/>
      <c r="AW51" s="1371"/>
      <c r="AX51" s="1371"/>
      <c r="AY51" s="1371"/>
      <c r="AZ51" s="207"/>
      <c r="BA51" s="1694"/>
      <c r="BB51" s="151" t="s">
        <v>99</v>
      </c>
      <c r="BC51" s="1003" t="s">
        <v>35</v>
      </c>
      <c r="BD51" s="1022" t="s">
        <v>35</v>
      </c>
      <c r="BE51" s="1022" t="s">
        <v>35</v>
      </c>
      <c r="BF51" s="1022" t="s">
        <v>35</v>
      </c>
      <c r="BG51" s="1042" t="s">
        <v>35</v>
      </c>
      <c r="BH51" s="1062" t="s">
        <v>35</v>
      </c>
      <c r="BI51" s="1022" t="s">
        <v>35</v>
      </c>
      <c r="BJ51" s="1022" t="s">
        <v>35</v>
      </c>
      <c r="BK51" s="1022" t="s">
        <v>35</v>
      </c>
      <c r="BL51" s="1042" t="s">
        <v>35</v>
      </c>
      <c r="BM51" s="1062" t="s">
        <v>35</v>
      </c>
      <c r="BN51" s="1022" t="s">
        <v>35</v>
      </c>
      <c r="BO51" s="1022" t="s">
        <v>35</v>
      </c>
      <c r="BP51" s="1022" t="s">
        <v>35</v>
      </c>
      <c r="BQ51" s="1042" t="s">
        <v>35</v>
      </c>
      <c r="BR51" s="1062" t="s">
        <v>35</v>
      </c>
      <c r="BS51" s="1022" t="s">
        <v>35</v>
      </c>
      <c r="BT51" s="1022" t="s">
        <v>35</v>
      </c>
      <c r="BU51" s="1022" t="s">
        <v>35</v>
      </c>
      <c r="BV51" s="1022" t="s">
        <v>35</v>
      </c>
      <c r="BW51" s="1022" t="s">
        <v>35</v>
      </c>
      <c r="BX51" s="1382" t="s">
        <v>35</v>
      </c>
      <c r="BY51" s="1420"/>
      <c r="BZ51" s="1420"/>
      <c r="CA51" s="1420"/>
      <c r="CB51" s="1420"/>
      <c r="CC51" s="1420"/>
      <c r="CD51" s="1420"/>
      <c r="CE51" s="1420"/>
      <c r="CF51" s="1420"/>
      <c r="CG51" s="1420"/>
      <c r="CH51" s="1420"/>
      <c r="CI51" s="1420"/>
      <c r="CJ51" s="1420"/>
      <c r="CK51" s="1420"/>
      <c r="CL51" s="1420"/>
      <c r="CM51" s="1420"/>
      <c r="CN51" s="1420"/>
      <c r="CO51" s="1420"/>
      <c r="CP51" s="1420"/>
      <c r="CQ51" s="1420"/>
      <c r="CR51" s="1420"/>
      <c r="CS51" s="1420"/>
      <c r="CT51" s="1420"/>
      <c r="CU51" s="1420"/>
      <c r="CV51" s="1420"/>
      <c r="CW51" s="1420"/>
      <c r="CX51" s="1420"/>
      <c r="CY51" s="1420"/>
      <c r="CZ51" s="1420"/>
    </row>
    <row r="52" s="130" customFormat="true" ht="15" customHeight="true" x14ac:dyDescent="0.2">
      <c r="A52" s="1695"/>
      <c r="B52" s="242" t="s">
        <v>68</v>
      </c>
      <c r="C52" s="961" t="s">
        <v>35</v>
      </c>
      <c r="D52" s="968" t="s">
        <v>35</v>
      </c>
      <c r="E52" s="968" t="s">
        <v>35</v>
      </c>
      <c r="F52" s="968" t="s">
        <v>35</v>
      </c>
      <c r="G52" s="975" t="s">
        <v>35</v>
      </c>
      <c r="H52" s="982" t="s">
        <v>35</v>
      </c>
      <c r="I52" s="968" t="s">
        <v>35</v>
      </c>
      <c r="J52" s="968" t="s">
        <v>35</v>
      </c>
      <c r="K52" s="968" t="s">
        <v>35</v>
      </c>
      <c r="L52" s="989" t="s">
        <v>35</v>
      </c>
      <c r="M52" s="996" t="s">
        <v>35</v>
      </c>
      <c r="N52" s="968" t="s">
        <v>35</v>
      </c>
      <c r="O52" s="968" t="s">
        <v>35</v>
      </c>
      <c r="P52" s="968" t="s">
        <v>35</v>
      </c>
      <c r="Q52" s="975" t="s">
        <v>35</v>
      </c>
      <c r="R52" s="982" t="s">
        <v>35</v>
      </c>
      <c r="S52" s="968" t="s">
        <v>35</v>
      </c>
      <c r="T52" s="968" t="s">
        <v>35</v>
      </c>
      <c r="U52" s="968" t="s">
        <v>35</v>
      </c>
      <c r="V52" s="968" t="s">
        <v>35</v>
      </c>
      <c r="W52" s="968" t="s">
        <v>35</v>
      </c>
      <c r="X52" s="1339" t="s">
        <v>35</v>
      </c>
      <c r="Y52" s="1371"/>
      <c r="Z52" s="1371"/>
      <c r="AA52" s="1371"/>
      <c r="AB52" s="1371"/>
      <c r="AC52" s="1371"/>
      <c r="AD52" s="1371"/>
      <c r="AE52" s="1371"/>
      <c r="AF52" s="1371"/>
      <c r="AG52" s="1371"/>
      <c r="AH52" s="1371"/>
      <c r="AI52" s="1371"/>
      <c r="AJ52" s="1371"/>
      <c r="AK52" s="1371"/>
      <c r="AL52" s="1371"/>
      <c r="AM52" s="1371"/>
      <c r="AN52" s="1371"/>
      <c r="AO52" s="1371"/>
      <c r="AP52" s="1371"/>
      <c r="AQ52" s="1371"/>
      <c r="AR52" s="1371"/>
      <c r="AS52" s="1371"/>
      <c r="AT52" s="1371"/>
      <c r="AU52" s="1371"/>
      <c r="AV52" s="1371"/>
      <c r="AW52" s="1371"/>
      <c r="AX52" s="1371"/>
      <c r="AY52" s="1371"/>
      <c r="AZ52" s="207"/>
      <c r="BA52" s="1694"/>
      <c r="BB52" s="151" t="s">
        <v>68</v>
      </c>
      <c r="BC52" s="1003" t="s">
        <v>35</v>
      </c>
      <c r="BD52" s="1022" t="s">
        <v>35</v>
      </c>
      <c r="BE52" s="1022" t="s">
        <v>35</v>
      </c>
      <c r="BF52" s="1022" t="s">
        <v>35</v>
      </c>
      <c r="BG52" s="1042" t="s">
        <v>35</v>
      </c>
      <c r="BH52" s="1062" t="s">
        <v>35</v>
      </c>
      <c r="BI52" s="1022" t="s">
        <v>35</v>
      </c>
      <c r="BJ52" s="1022" t="s">
        <v>35</v>
      </c>
      <c r="BK52" s="1022" t="s">
        <v>35</v>
      </c>
      <c r="BL52" s="1042" t="s">
        <v>35</v>
      </c>
      <c r="BM52" s="1062" t="s">
        <v>35</v>
      </c>
      <c r="BN52" s="1022" t="s">
        <v>35</v>
      </c>
      <c r="BO52" s="1022" t="s">
        <v>35</v>
      </c>
      <c r="BP52" s="1022" t="s">
        <v>35</v>
      </c>
      <c r="BQ52" s="1042" t="s">
        <v>35</v>
      </c>
      <c r="BR52" s="1062" t="s">
        <v>35</v>
      </c>
      <c r="BS52" s="1022" t="s">
        <v>35</v>
      </c>
      <c r="BT52" s="1022" t="s">
        <v>35</v>
      </c>
      <c r="BU52" s="1022" t="s">
        <v>35</v>
      </c>
      <c r="BV52" s="1022" t="s">
        <v>35</v>
      </c>
      <c r="BW52" s="1022" t="s">
        <v>35</v>
      </c>
      <c r="BX52" s="1382" t="s">
        <v>35</v>
      </c>
      <c r="BY52" s="1420"/>
      <c r="BZ52" s="1420"/>
      <c r="CA52" s="1420"/>
      <c r="CB52" s="1420"/>
      <c r="CC52" s="1420"/>
      <c r="CD52" s="1420"/>
      <c r="CE52" s="1420"/>
      <c r="CF52" s="1420"/>
      <c r="CG52" s="1420"/>
      <c r="CH52" s="1420"/>
      <c r="CI52" s="1420"/>
      <c r="CJ52" s="1420"/>
      <c r="CK52" s="1420"/>
      <c r="CL52" s="1420"/>
      <c r="CM52" s="1420"/>
      <c r="CN52" s="1420"/>
      <c r="CO52" s="1420"/>
      <c r="CP52" s="1420"/>
      <c r="CQ52" s="1420"/>
      <c r="CR52" s="1420"/>
      <c r="CS52" s="1420"/>
      <c r="CT52" s="1420"/>
      <c r="CU52" s="1420"/>
      <c r="CV52" s="1420"/>
      <c r="CW52" s="1420"/>
      <c r="CX52" s="1420"/>
      <c r="CY52" s="1420"/>
      <c r="CZ52" s="1420"/>
    </row>
    <row r="53" s="130" customFormat="true" ht="15" customHeight="true" x14ac:dyDescent="0.2">
      <c r="A53" s="1695" t="s">
        <v>105</v>
      </c>
      <c r="B53" s="242" t="s">
        <v>100</v>
      </c>
      <c r="C53" s="961" t="s">
        <v>35</v>
      </c>
      <c r="D53" s="968" t="s">
        <v>35</v>
      </c>
      <c r="E53" s="968" t="s">
        <v>35</v>
      </c>
      <c r="F53" s="968" t="s">
        <v>35</v>
      </c>
      <c r="G53" s="975" t="s">
        <v>35</v>
      </c>
      <c r="H53" s="982" t="s">
        <v>35</v>
      </c>
      <c r="I53" s="968" t="s">
        <v>35</v>
      </c>
      <c r="J53" s="968" t="s">
        <v>35</v>
      </c>
      <c r="K53" s="968" t="s">
        <v>35</v>
      </c>
      <c r="L53" s="989" t="s">
        <v>35</v>
      </c>
      <c r="M53" s="996" t="s">
        <v>35</v>
      </c>
      <c r="N53" s="968" t="s">
        <v>35</v>
      </c>
      <c r="O53" s="968" t="s">
        <v>35</v>
      </c>
      <c r="P53" s="968" t="s">
        <v>35</v>
      </c>
      <c r="Q53" s="975" t="s">
        <v>35</v>
      </c>
      <c r="R53" s="982" t="s">
        <v>35</v>
      </c>
      <c r="S53" s="968" t="s">
        <v>35</v>
      </c>
      <c r="T53" s="968" t="s">
        <v>35</v>
      </c>
      <c r="U53" s="968" t="s">
        <v>35</v>
      </c>
      <c r="V53" s="968" t="s">
        <v>35</v>
      </c>
      <c r="W53" s="968" t="s">
        <v>35</v>
      </c>
      <c r="X53" s="1339" t="s">
        <v>35</v>
      </c>
      <c r="Y53" s="1371"/>
      <c r="Z53" s="1371"/>
      <c r="AA53" s="1371"/>
      <c r="AB53" s="1371"/>
      <c r="AC53" s="1371"/>
      <c r="AD53" s="1371"/>
      <c r="AE53" s="1371"/>
      <c r="AF53" s="1371"/>
      <c r="AG53" s="1371"/>
      <c r="AH53" s="1371"/>
      <c r="AI53" s="1371"/>
      <c r="AJ53" s="1371"/>
      <c r="AK53" s="1371"/>
      <c r="AL53" s="1371"/>
      <c r="AM53" s="1371"/>
      <c r="AN53" s="1371"/>
      <c r="AO53" s="1371"/>
      <c r="AP53" s="1371"/>
      <c r="AQ53" s="1371"/>
      <c r="AR53" s="1371"/>
      <c r="AS53" s="1371"/>
      <c r="AT53" s="1371"/>
      <c r="AU53" s="1371"/>
      <c r="AV53" s="1371"/>
      <c r="AW53" s="1371"/>
      <c r="AX53" s="1371"/>
      <c r="AY53" s="1371"/>
      <c r="AZ53" s="207"/>
      <c r="BA53" s="1694" t="s">
        <v>105</v>
      </c>
      <c r="BB53" s="151" t="s">
        <v>100</v>
      </c>
      <c r="BC53" s="1003" t="s">
        <v>35</v>
      </c>
      <c r="BD53" s="1022" t="s">
        <v>35</v>
      </c>
      <c r="BE53" s="1022" t="s">
        <v>35</v>
      </c>
      <c r="BF53" s="1022" t="s">
        <v>35</v>
      </c>
      <c r="BG53" s="1042" t="s">
        <v>35</v>
      </c>
      <c r="BH53" s="1062" t="s">
        <v>35</v>
      </c>
      <c r="BI53" s="1022" t="s">
        <v>35</v>
      </c>
      <c r="BJ53" s="1022" t="s">
        <v>35</v>
      </c>
      <c r="BK53" s="1022" t="s">
        <v>35</v>
      </c>
      <c r="BL53" s="1042" t="s">
        <v>35</v>
      </c>
      <c r="BM53" s="1062" t="s">
        <v>35</v>
      </c>
      <c r="BN53" s="1022" t="s">
        <v>35</v>
      </c>
      <c r="BO53" s="1022" t="s">
        <v>35</v>
      </c>
      <c r="BP53" s="1022" t="s">
        <v>35</v>
      </c>
      <c r="BQ53" s="1042" t="s">
        <v>35</v>
      </c>
      <c r="BR53" s="1062" t="s">
        <v>35</v>
      </c>
      <c r="BS53" s="1022" t="s">
        <v>35</v>
      </c>
      <c r="BT53" s="1022" t="s">
        <v>35</v>
      </c>
      <c r="BU53" s="1022" t="s">
        <v>35</v>
      </c>
      <c r="BV53" s="1022" t="s">
        <v>35</v>
      </c>
      <c r="BW53" s="1022" t="s">
        <v>35</v>
      </c>
      <c r="BX53" s="1382" t="s">
        <v>35</v>
      </c>
      <c r="BY53" s="1420"/>
      <c r="BZ53" s="1420"/>
      <c r="CA53" s="1420"/>
      <c r="CB53" s="1420"/>
      <c r="CC53" s="1420"/>
      <c r="CD53" s="1420"/>
      <c r="CE53" s="1420"/>
      <c r="CF53" s="1420"/>
      <c r="CG53" s="1420"/>
      <c r="CH53" s="1420"/>
      <c r="CI53" s="1420"/>
      <c r="CJ53" s="1420"/>
      <c r="CK53" s="1420"/>
      <c r="CL53" s="1420"/>
      <c r="CM53" s="1420"/>
      <c r="CN53" s="1420"/>
      <c r="CO53" s="1420"/>
      <c r="CP53" s="1420"/>
      <c r="CQ53" s="1420"/>
      <c r="CR53" s="1420"/>
      <c r="CS53" s="1420"/>
      <c r="CT53" s="1420"/>
      <c r="CU53" s="1420"/>
      <c r="CV53" s="1420"/>
      <c r="CW53" s="1420"/>
      <c r="CX53" s="1420"/>
      <c r="CY53" s="1420"/>
      <c r="CZ53" s="1420"/>
    </row>
    <row r="54" s="130" customFormat="true" ht="15" customHeight="true" x14ac:dyDescent="0.2">
      <c r="A54" s="1695"/>
      <c r="B54" s="242" t="s">
        <v>99</v>
      </c>
      <c r="C54" s="961" t="s">
        <v>35</v>
      </c>
      <c r="D54" s="968" t="s">
        <v>35</v>
      </c>
      <c r="E54" s="968" t="s">
        <v>35</v>
      </c>
      <c r="F54" s="968" t="s">
        <v>35</v>
      </c>
      <c r="G54" s="975" t="s">
        <v>35</v>
      </c>
      <c r="H54" s="982" t="s">
        <v>35</v>
      </c>
      <c r="I54" s="968" t="s">
        <v>35</v>
      </c>
      <c r="J54" s="968" t="s">
        <v>35</v>
      </c>
      <c r="K54" s="968" t="s">
        <v>35</v>
      </c>
      <c r="L54" s="989" t="s">
        <v>35</v>
      </c>
      <c r="M54" s="996" t="s">
        <v>35</v>
      </c>
      <c r="N54" s="968" t="s">
        <v>35</v>
      </c>
      <c r="O54" s="968" t="s">
        <v>35</v>
      </c>
      <c r="P54" s="968" t="s">
        <v>35</v>
      </c>
      <c r="Q54" s="975" t="s">
        <v>35</v>
      </c>
      <c r="R54" s="982" t="s">
        <v>35</v>
      </c>
      <c r="S54" s="968" t="s">
        <v>35</v>
      </c>
      <c r="T54" s="968" t="s">
        <v>35</v>
      </c>
      <c r="U54" s="968" t="s">
        <v>35</v>
      </c>
      <c r="V54" s="968" t="s">
        <v>35</v>
      </c>
      <c r="W54" s="968" t="s">
        <v>35</v>
      </c>
      <c r="X54" s="1339" t="s">
        <v>35</v>
      </c>
      <c r="Y54" s="1371"/>
      <c r="Z54" s="1371"/>
      <c r="AA54" s="1371"/>
      <c r="AB54" s="1371"/>
      <c r="AC54" s="1371"/>
      <c r="AD54" s="1371"/>
      <c r="AE54" s="1371"/>
      <c r="AF54" s="1371"/>
      <c r="AG54" s="1371"/>
      <c r="AH54" s="1371"/>
      <c r="AI54" s="1371"/>
      <c r="AJ54" s="1371"/>
      <c r="AK54" s="1371"/>
      <c r="AL54" s="1371"/>
      <c r="AM54" s="1371"/>
      <c r="AN54" s="1371"/>
      <c r="AO54" s="1371"/>
      <c r="AP54" s="1371"/>
      <c r="AQ54" s="1371"/>
      <c r="AR54" s="1371"/>
      <c r="AS54" s="1371"/>
      <c r="AT54" s="1371"/>
      <c r="AU54" s="1371"/>
      <c r="AV54" s="1371"/>
      <c r="AW54" s="1371"/>
      <c r="AX54" s="1371"/>
      <c r="AY54" s="1371"/>
      <c r="AZ54" s="207"/>
      <c r="BA54" s="1694"/>
      <c r="BB54" s="151" t="s">
        <v>99</v>
      </c>
      <c r="BC54" s="1003" t="s">
        <v>35</v>
      </c>
      <c r="BD54" s="1022" t="s">
        <v>35</v>
      </c>
      <c r="BE54" s="1022" t="s">
        <v>35</v>
      </c>
      <c r="BF54" s="1022" t="s">
        <v>35</v>
      </c>
      <c r="BG54" s="1042" t="s">
        <v>35</v>
      </c>
      <c r="BH54" s="1062" t="s">
        <v>35</v>
      </c>
      <c r="BI54" s="1022" t="s">
        <v>35</v>
      </c>
      <c r="BJ54" s="1022" t="s">
        <v>35</v>
      </c>
      <c r="BK54" s="1022" t="s">
        <v>35</v>
      </c>
      <c r="BL54" s="1042" t="s">
        <v>35</v>
      </c>
      <c r="BM54" s="1062" t="s">
        <v>35</v>
      </c>
      <c r="BN54" s="1022" t="s">
        <v>35</v>
      </c>
      <c r="BO54" s="1022" t="s">
        <v>35</v>
      </c>
      <c r="BP54" s="1022" t="s">
        <v>35</v>
      </c>
      <c r="BQ54" s="1042" t="s">
        <v>35</v>
      </c>
      <c r="BR54" s="1062" t="s">
        <v>35</v>
      </c>
      <c r="BS54" s="1022" t="s">
        <v>35</v>
      </c>
      <c r="BT54" s="1022" t="s">
        <v>35</v>
      </c>
      <c r="BU54" s="1022" t="s">
        <v>35</v>
      </c>
      <c r="BV54" s="1022" t="s">
        <v>35</v>
      </c>
      <c r="BW54" s="1022" t="s">
        <v>35</v>
      </c>
      <c r="BX54" s="1382" t="s">
        <v>35</v>
      </c>
      <c r="BY54" s="1420"/>
      <c r="BZ54" s="1420"/>
      <c r="CA54" s="1420"/>
      <c r="CB54" s="1420"/>
      <c r="CC54" s="1420"/>
      <c r="CD54" s="1420"/>
      <c r="CE54" s="1420"/>
      <c r="CF54" s="1420"/>
      <c r="CG54" s="1420"/>
      <c r="CH54" s="1420"/>
      <c r="CI54" s="1420"/>
      <c r="CJ54" s="1420"/>
      <c r="CK54" s="1420"/>
      <c r="CL54" s="1420"/>
      <c r="CM54" s="1420"/>
      <c r="CN54" s="1420"/>
      <c r="CO54" s="1420"/>
      <c r="CP54" s="1420"/>
      <c r="CQ54" s="1420"/>
      <c r="CR54" s="1420"/>
      <c r="CS54" s="1420"/>
      <c r="CT54" s="1420"/>
      <c r="CU54" s="1420"/>
      <c r="CV54" s="1420"/>
      <c r="CW54" s="1420"/>
      <c r="CX54" s="1420"/>
      <c r="CY54" s="1420"/>
      <c r="CZ54" s="1420"/>
    </row>
    <row r="55" s="130" customFormat="true" ht="15" customHeight="true" x14ac:dyDescent="0.2">
      <c r="A55" s="1696"/>
      <c r="B55" s="243" t="s">
        <v>68</v>
      </c>
      <c r="C55" s="963" t="s">
        <v>35</v>
      </c>
      <c r="D55" s="970" t="s">
        <v>35</v>
      </c>
      <c r="E55" s="970" t="s">
        <v>35</v>
      </c>
      <c r="F55" s="970" t="s">
        <v>35</v>
      </c>
      <c r="G55" s="977" t="s">
        <v>35</v>
      </c>
      <c r="H55" s="984" t="s">
        <v>35</v>
      </c>
      <c r="I55" s="970" t="s">
        <v>35</v>
      </c>
      <c r="J55" s="970" t="s">
        <v>35</v>
      </c>
      <c r="K55" s="970" t="s">
        <v>35</v>
      </c>
      <c r="L55" s="991" t="s">
        <v>35</v>
      </c>
      <c r="M55" s="997" t="s">
        <v>35</v>
      </c>
      <c r="N55" s="970" t="s">
        <v>35</v>
      </c>
      <c r="O55" s="970" t="s">
        <v>35</v>
      </c>
      <c r="P55" s="970" t="s">
        <v>35</v>
      </c>
      <c r="Q55" s="977" t="s">
        <v>35</v>
      </c>
      <c r="R55" s="1302" t="s">
        <v>35</v>
      </c>
      <c r="S55" s="1303" t="s">
        <v>35</v>
      </c>
      <c r="T55" s="1303" t="s">
        <v>35</v>
      </c>
      <c r="U55" s="1303" t="s">
        <v>35</v>
      </c>
      <c r="V55" s="1303" t="s">
        <v>35</v>
      </c>
      <c r="W55" s="1303" t="s">
        <v>35</v>
      </c>
      <c r="X55" s="1340" t="s">
        <v>35</v>
      </c>
      <c r="Y55" s="1372"/>
      <c r="Z55" s="1372"/>
      <c r="AA55" s="1372"/>
      <c r="AB55" s="1372"/>
      <c r="AC55" s="1372"/>
      <c r="AD55" s="1372"/>
      <c r="AE55" s="1372"/>
      <c r="AF55" s="1372"/>
      <c r="AG55" s="1372"/>
      <c r="AH55" s="1372"/>
      <c r="AI55" s="1372"/>
      <c r="AJ55" s="1372"/>
      <c r="AK55" s="1372"/>
      <c r="AL55" s="1372"/>
      <c r="AM55" s="1372"/>
      <c r="AN55" s="1372"/>
      <c r="AO55" s="1372"/>
      <c r="AP55" s="1372"/>
      <c r="AQ55" s="1372"/>
      <c r="AR55" s="1372"/>
      <c r="AS55" s="1372"/>
      <c r="AT55" s="1372"/>
      <c r="AU55" s="1372"/>
      <c r="AV55" s="1372"/>
      <c r="AW55" s="1372"/>
      <c r="AX55" s="1372"/>
      <c r="AY55" s="1372"/>
      <c r="AZ55" s="207"/>
      <c r="BA55" s="1697"/>
      <c r="BB55" s="152" t="s">
        <v>68</v>
      </c>
      <c r="BC55" s="1004" t="s">
        <v>35</v>
      </c>
      <c r="BD55" s="1023" t="s">
        <v>35</v>
      </c>
      <c r="BE55" s="1023" t="s">
        <v>35</v>
      </c>
      <c r="BF55" s="1023" t="s">
        <v>35</v>
      </c>
      <c r="BG55" s="1043" t="s">
        <v>35</v>
      </c>
      <c r="BH55" s="1063" t="s">
        <v>35</v>
      </c>
      <c r="BI55" s="1023" t="s">
        <v>35</v>
      </c>
      <c r="BJ55" s="1023" t="s">
        <v>35</v>
      </c>
      <c r="BK55" s="1023" t="s">
        <v>35</v>
      </c>
      <c r="BL55" s="1043" t="s">
        <v>35</v>
      </c>
      <c r="BM55" s="1063" t="s">
        <v>35</v>
      </c>
      <c r="BN55" s="1023" t="s">
        <v>35</v>
      </c>
      <c r="BO55" s="1023" t="s">
        <v>35</v>
      </c>
      <c r="BP55" s="1023" t="s">
        <v>35</v>
      </c>
      <c r="BQ55" s="1043" t="s">
        <v>35</v>
      </c>
      <c r="BR55" s="1304" t="s">
        <v>35</v>
      </c>
      <c r="BS55" s="1305" t="s">
        <v>35</v>
      </c>
      <c r="BT55" s="1305" t="s">
        <v>35</v>
      </c>
      <c r="BU55" s="1305" t="s">
        <v>35</v>
      </c>
      <c r="BV55" s="1305" t="s">
        <v>35</v>
      </c>
      <c r="BW55" s="1305" t="s">
        <v>35</v>
      </c>
      <c r="BX55" s="1305" t="s">
        <v>35</v>
      </c>
      <c r="BY55" s="1421"/>
      <c r="BZ55" s="1422"/>
      <c r="CA55" s="1422"/>
      <c r="CB55" s="1422"/>
      <c r="CC55" s="1422"/>
      <c r="CD55" s="1422"/>
      <c r="CE55" s="1422"/>
      <c r="CF55" s="1422"/>
      <c r="CG55" s="1422"/>
      <c r="CH55" s="1422"/>
      <c r="CI55" s="1422"/>
      <c r="CJ55" s="1422"/>
      <c r="CK55" s="1422"/>
      <c r="CL55" s="1422"/>
      <c r="CM55" s="1422"/>
      <c r="CN55" s="1422"/>
      <c r="CO55" s="1422"/>
      <c r="CP55" s="1422"/>
      <c r="CQ55" s="1422"/>
      <c r="CR55" s="1422"/>
      <c r="CS55" s="1422"/>
      <c r="CT55" s="1422"/>
      <c r="CU55" s="1422"/>
      <c r="CV55" s="1422"/>
      <c r="CW55" s="1422"/>
      <c r="CX55" s="1422"/>
      <c r="CY55" s="1422"/>
      <c r="CZ55" s="1422"/>
    </row>
    <row r="56" s="369" customFormat="true" ht="15" customHeight="true" x14ac:dyDescent="0.2">
      <c r="A56" s="132"/>
      <c r="B56" s="177"/>
      <c r="C56" s="1660" t="s">
        <v>114</v>
      </c>
      <c r="D56" s="1661"/>
      <c r="E56" s="1661"/>
      <c r="F56" s="1661"/>
      <c r="G56" s="1662"/>
      <c r="H56" s="1842" t="s">
        <v>38</v>
      </c>
      <c r="I56" s="1843"/>
      <c r="J56" s="1843"/>
      <c r="K56" s="1843"/>
      <c r="L56" s="1844"/>
      <c r="M56" s="1845" t="s">
        <v>37</v>
      </c>
      <c r="N56" s="1843"/>
      <c r="O56" s="1843"/>
      <c r="P56" s="1843"/>
      <c r="Q56" s="1844"/>
      <c r="R56" s="1460" t="s">
        <v>137</v>
      </c>
      <c r="S56" s="1468"/>
      <c r="T56" s="1468"/>
      <c r="U56" s="1468"/>
      <c r="V56" s="1468"/>
      <c r="W56" s="1468"/>
      <c r="X56" s="1469"/>
      <c r="Y56" s="517"/>
      <c r="Z56" s="517"/>
      <c r="AA56" s="517"/>
      <c r="AB56" s="517"/>
      <c r="AC56" s="517"/>
      <c r="AD56" s="517"/>
      <c r="AE56" s="517"/>
      <c r="AF56" s="517"/>
      <c r="AG56" s="517"/>
      <c r="AH56" s="517"/>
      <c r="AI56" s="517"/>
      <c r="AJ56" s="517"/>
      <c r="AK56" s="517"/>
      <c r="AL56" s="517"/>
      <c r="AM56" s="517"/>
      <c r="AN56" s="517"/>
      <c r="AO56" s="517"/>
      <c r="AP56" s="517"/>
      <c r="AQ56" s="517"/>
      <c r="AR56" s="517"/>
      <c r="AS56" s="517"/>
      <c r="AT56" s="517"/>
      <c r="AU56" s="517"/>
      <c r="AV56" s="517"/>
      <c r="AW56" s="517"/>
      <c r="AX56" s="517"/>
      <c r="AY56" s="517"/>
      <c r="AZ56" s="208"/>
      <c r="BA56" s="209" t="s">
        <v>128</v>
      </c>
      <c r="BB56" s="115" t="s">
        <v>95</v>
      </c>
      <c r="BC56" s="1727" t="s">
        <v>114</v>
      </c>
      <c r="BD56" s="1728"/>
      <c r="BE56" s="1728"/>
      <c r="BF56" s="1728"/>
      <c r="BG56" s="1729"/>
      <c r="BH56" s="1730" t="s">
        <v>38</v>
      </c>
      <c r="BI56" s="1728"/>
      <c r="BJ56" s="1728"/>
      <c r="BK56" s="1728"/>
      <c r="BL56" s="1729"/>
      <c r="BM56" s="1730" t="s">
        <v>37</v>
      </c>
      <c r="BN56" s="1728"/>
      <c r="BO56" s="1728"/>
      <c r="BP56" s="1728"/>
      <c r="BQ56" s="1731"/>
      <c r="BR56" s="1299" t="s">
        <v>137</v>
      </c>
      <c r="BS56" s="289"/>
      <c r="BT56" s="289"/>
      <c r="BU56" s="289"/>
      <c r="BV56" s="289"/>
      <c r="BW56" s="289"/>
      <c r="BX56" s="289"/>
      <c r="BY56" s="1423"/>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369" customFormat="true" ht="12.75" x14ac:dyDescent="0.2">
      <c r="A57" s="178" t="s">
        <v>69</v>
      </c>
      <c r="B57" s="236"/>
      <c r="C57" s="267" t="s">
        <v>0</v>
      </c>
      <c r="D57" s="268" t="s">
        <v>1</v>
      </c>
      <c r="E57" s="268" t="s">
        <v>2</v>
      </c>
      <c r="F57" s="268" t="s">
        <v>3</v>
      </c>
      <c r="G57" s="269" t="s">
        <v>4</v>
      </c>
      <c r="H57" s="1120" t="s">
        <v>0</v>
      </c>
      <c r="I57" s="1084" t="s">
        <v>1</v>
      </c>
      <c r="J57" s="1084" t="s">
        <v>2</v>
      </c>
      <c r="K57" s="1084" t="s">
        <v>3</v>
      </c>
      <c r="L57" s="1085" t="s">
        <v>4</v>
      </c>
      <c r="M57" s="1110" t="s">
        <v>0</v>
      </c>
      <c r="N57" s="1084" t="s">
        <v>1</v>
      </c>
      <c r="O57" s="1084" t="s">
        <v>2</v>
      </c>
      <c r="P57" s="1084" t="s">
        <v>3</v>
      </c>
      <c r="Q57" s="1130" t="s">
        <v>4</v>
      </c>
      <c r="R57" s="1120" t="s">
        <v>237</v>
      </c>
      <c r="S57" s="1084" t="s">
        <v>238</v>
      </c>
      <c r="T57" s="1084" t="s">
        <v>239</v>
      </c>
      <c r="U57" s="1084" t="s">
        <v>150</v>
      </c>
      <c r="V57" s="1084" t="s">
        <v>240</v>
      </c>
      <c r="W57" s="1084" t="s">
        <v>241</v>
      </c>
      <c r="X57" s="1086" t="s">
        <v>242</v>
      </c>
      <c r="Y57" s="517"/>
      <c r="Z57" s="517"/>
      <c r="AA57" s="517"/>
      <c r="AB57" s="517"/>
      <c r="AC57" s="517"/>
      <c r="AD57" s="517"/>
      <c r="AE57" s="517"/>
      <c r="AF57" s="517"/>
      <c r="AG57" s="517"/>
      <c r="AH57" s="517"/>
      <c r="AI57" s="517"/>
      <c r="AJ57" s="517"/>
      <c r="AK57" s="517"/>
      <c r="AL57" s="517"/>
      <c r="AM57" s="517"/>
      <c r="AN57" s="517"/>
      <c r="AO57" s="517"/>
      <c r="AP57" s="517"/>
      <c r="AQ57" s="517"/>
      <c r="AR57" s="517"/>
      <c r="AS57" s="517"/>
      <c r="AT57" s="517"/>
      <c r="AU57" s="517"/>
      <c r="AV57" s="517"/>
      <c r="AW57" s="517"/>
      <c r="AX57" s="517"/>
      <c r="AY57" s="517"/>
      <c r="AZ57" s="208"/>
      <c r="BA57" s="188" t="s">
        <v>119</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237</v>
      </c>
      <c r="BS57" s="168" t="s">
        <v>238</v>
      </c>
      <c r="BT57" s="168" t="s">
        <v>239</v>
      </c>
      <c r="BU57" s="168" t="s">
        <v>150</v>
      </c>
      <c r="BV57" s="168" t="s">
        <v>240</v>
      </c>
      <c r="BW57" s="168" t="s">
        <v>241</v>
      </c>
      <c r="BX57" s="1383" t="s">
        <v>242</v>
      </c>
      <c r="BY57" s="1424"/>
      <c r="BZ57" s="1424"/>
      <c r="CA57" s="1424"/>
      <c r="CB57" s="1424"/>
      <c r="CC57" s="1424"/>
      <c r="CD57" s="1424"/>
      <c r="CE57" s="1424"/>
      <c r="CF57" s="1424"/>
      <c r="CG57" s="1424"/>
      <c r="CH57" s="1424"/>
      <c r="CI57" s="1424"/>
      <c r="CJ57" s="1424"/>
      <c r="CK57" s="1424"/>
      <c r="CL57" s="1424"/>
      <c r="CM57" s="1424"/>
      <c r="CN57" s="1424"/>
      <c r="CO57" s="1424"/>
      <c r="CP57" s="1424"/>
      <c r="CQ57" s="1424"/>
      <c r="CR57" s="1424"/>
      <c r="CS57" s="1424"/>
      <c r="CT57" s="1424"/>
      <c r="CU57" s="1424"/>
      <c r="CV57" s="1424"/>
      <c r="CW57" s="1424"/>
      <c r="CX57" s="1424"/>
      <c r="CY57" s="1424"/>
      <c r="CZ57" s="1424"/>
    </row>
    <row r="58" s="369" customFormat="true" ht="15" customHeight="true" x14ac:dyDescent="0.2">
      <c r="A58" s="1832" t="s">
        <v>154</v>
      </c>
      <c r="B58" s="1264" t="s">
        <v>155</v>
      </c>
      <c r="C58" s="1187">
        <v>45.328079231869069</v>
      </c>
      <c r="D58" s="1188">
        <v>82.060555619392034</v>
      </c>
      <c r="E58" s="1188">
        <v>94.604975957803902</v>
      </c>
      <c r="F58" s="1188">
        <v>95.747100439037851</v>
      </c>
      <c r="G58" s="1189">
        <v>94.244630812838025</v>
      </c>
      <c r="H58" s="1190">
        <v>75.884335723387267</v>
      </c>
      <c r="I58" s="1188">
        <v>95.17330404920213</v>
      </c>
      <c r="J58" s="1188">
        <v>96.487450507188981</v>
      </c>
      <c r="K58" s="1188">
        <v>96.264803719936182</v>
      </c>
      <c r="L58" s="1191">
        <v>93.548980587102577</v>
      </c>
      <c r="M58" s="1192">
        <v>16.242732270183353</v>
      </c>
      <c r="N58" s="1188">
        <v>44.988241119053384</v>
      </c>
      <c r="O58" s="1188">
        <v>63.020601579805856</v>
      </c>
      <c r="P58" s="1188">
        <v>80.423989116318026</v>
      </c>
      <c r="Q58" s="1189">
        <v>88.037441916775265</v>
      </c>
      <c r="R58" s="1190">
        <v>74.838649110533481</v>
      </c>
      <c r="S58" s="1188">
        <v>77.789008018942866</v>
      </c>
      <c r="T58" s="1188">
        <v>84.221431441842739</v>
      </c>
      <c r="U58" s="1188">
        <v>92.936701954913147</v>
      </c>
      <c r="V58" s="1188">
        <v>80.710772500858027</v>
      </c>
      <c r="W58" s="1188">
        <v>81.881493228123219</v>
      </c>
      <c r="X58" s="1483">
        <v>82.731408687359959</v>
      </c>
      <c r="Y58" s="517"/>
      <c r="Z58" s="517"/>
      <c r="AA58" s="517"/>
      <c r="AB58" s="517"/>
      <c r="AC58" s="517"/>
      <c r="AD58" s="517"/>
      <c r="AE58" s="517"/>
      <c r="AF58" s="517"/>
      <c r="AG58" s="517"/>
      <c r="AH58" s="517"/>
      <c r="AI58" s="517"/>
      <c r="AJ58" s="517"/>
      <c r="AK58" s="517"/>
      <c r="AL58" s="517"/>
      <c r="AM58" s="517"/>
      <c r="AN58" s="517"/>
      <c r="AO58" s="517"/>
      <c r="AP58" s="517"/>
      <c r="AQ58" s="517"/>
      <c r="AR58" s="517"/>
      <c r="AS58" s="517"/>
      <c r="AT58" s="517"/>
      <c r="AU58" s="517"/>
      <c r="AV58" s="517"/>
      <c r="AW58" s="517"/>
      <c r="AX58" s="517"/>
      <c r="AY58" s="517"/>
      <c r="AZ58" s="208"/>
      <c r="BA58" s="228"/>
      <c r="BB58" s="153"/>
      <c r="BC58" s="306"/>
      <c r="BD58" s="292"/>
      <c r="BE58" s="292"/>
      <c r="BF58" s="292"/>
      <c r="BG58" s="307"/>
      <c r="BH58" s="315"/>
      <c r="BI58" s="292"/>
      <c r="BJ58" s="292"/>
      <c r="BK58" s="292"/>
      <c r="BL58" s="307"/>
      <c r="BM58" s="315"/>
      <c r="BN58" s="292"/>
      <c r="BO58" s="292"/>
      <c r="BP58" s="292"/>
      <c r="BQ58" s="307"/>
      <c r="BR58" s="315"/>
      <c r="BS58" s="292"/>
      <c r="BT58" s="292"/>
      <c r="BU58" s="292"/>
      <c r="BV58" s="292"/>
      <c r="BW58" s="292"/>
      <c r="BX58" s="1384"/>
      <c r="BY58" s="1425"/>
      <c r="BZ58" s="1425"/>
      <c r="CA58" s="1425"/>
      <c r="CB58" s="1425"/>
      <c r="CC58" s="1425"/>
      <c r="CD58" s="1425"/>
      <c r="CE58" s="1425"/>
      <c r="CF58" s="1425"/>
      <c r="CG58" s="1425"/>
      <c r="CH58" s="1425"/>
      <c r="CI58" s="1425"/>
      <c r="CJ58" s="1425"/>
      <c r="CK58" s="1425"/>
      <c r="CL58" s="1425"/>
      <c r="CM58" s="1425"/>
      <c r="CN58" s="1425"/>
      <c r="CO58" s="1425"/>
      <c r="CP58" s="1425"/>
      <c r="CQ58" s="1425"/>
      <c r="CR58" s="1425"/>
      <c r="CS58" s="1425"/>
      <c r="CT58" s="1425"/>
      <c r="CU58" s="1425"/>
      <c r="CV58" s="1425"/>
      <c r="CW58" s="1425"/>
      <c r="CX58" s="1425"/>
      <c r="CY58" s="1425"/>
      <c r="CZ58" s="1425"/>
    </row>
    <row r="59" s="369" customFormat="true" ht="15" customHeight="true" x14ac:dyDescent="0.2">
      <c r="A59" s="1833"/>
      <c r="B59" s="1265" t="s">
        <v>243</v>
      </c>
      <c r="C59" s="1193">
        <v>2.0884698554874523</v>
      </c>
      <c r="D59" s="1194">
        <v>0.83390212332264158</v>
      </c>
      <c r="E59" s="1194">
        <v>2.2782186243958044E-2</v>
      </c>
      <c r="F59" s="1194">
        <v>1.702665508148286E-2</v>
      </c>
      <c r="G59" s="1195">
        <v>0</v>
      </c>
      <c r="H59" s="1196">
        <v>1.449946829898614</v>
      </c>
      <c r="I59" s="1194">
        <v>3.1483963980138453E-2</v>
      </c>
      <c r="J59" s="1194">
        <v>0</v>
      </c>
      <c r="K59" s="1194">
        <v>0</v>
      </c>
      <c r="L59" s="1197">
        <v>0</v>
      </c>
      <c r="M59" s="1198">
        <v>1.9238533719015234</v>
      </c>
      <c r="N59" s="1194">
        <v>2.2127129868904136</v>
      </c>
      <c r="O59" s="1194">
        <v>1.6477713145481827</v>
      </c>
      <c r="P59" s="1194">
        <v>1.0053750655498861</v>
      </c>
      <c r="Q59" s="1195">
        <v>6.1817213058550126E-2</v>
      </c>
      <c r="R59" s="1196">
        <v>0.30539499999421171</v>
      </c>
      <c r="S59" s="1194">
        <v>0.60786612812617546</v>
      </c>
      <c r="T59" s="1194">
        <v>0.12058743892363995</v>
      </c>
      <c r="U59" s="1194">
        <v>0</v>
      </c>
      <c r="V59" s="1194">
        <v>0.63590872890939165</v>
      </c>
      <c r="W59" s="1194">
        <v>1.9903565016999267</v>
      </c>
      <c r="X59" s="1484">
        <v>0.8483582854184798</v>
      </c>
      <c r="Y59" s="517"/>
      <c r="Z59" s="517"/>
      <c r="AA59" s="517"/>
      <c r="AB59" s="517"/>
      <c r="AC59" s="517"/>
      <c r="AD59" s="517"/>
      <c r="AE59" s="517"/>
      <c r="AF59" s="517"/>
      <c r="AG59" s="517"/>
      <c r="AH59" s="517"/>
      <c r="AI59" s="517"/>
      <c r="AJ59" s="517"/>
      <c r="AK59" s="517"/>
      <c r="AL59" s="517"/>
      <c r="AM59" s="517"/>
      <c r="AN59" s="517"/>
      <c r="AO59" s="517"/>
      <c r="AP59" s="517"/>
      <c r="AQ59" s="517"/>
      <c r="AR59" s="517"/>
      <c r="AS59" s="517"/>
      <c r="AT59" s="517"/>
      <c r="AU59" s="517"/>
      <c r="AV59" s="517"/>
      <c r="AW59" s="517"/>
      <c r="AX59" s="517"/>
      <c r="AY59" s="517"/>
      <c r="AZ59" s="208"/>
      <c r="BA59" s="229"/>
      <c r="BB59" s="154"/>
      <c r="BC59" s="308"/>
      <c r="BD59" s="293"/>
      <c r="BE59" s="293"/>
      <c r="BF59" s="293"/>
      <c r="BG59" s="309"/>
      <c r="BH59" s="316"/>
      <c r="BI59" s="293"/>
      <c r="BJ59" s="293"/>
      <c r="BK59" s="293"/>
      <c r="BL59" s="309"/>
      <c r="BM59" s="316"/>
      <c r="BN59" s="293"/>
      <c r="BO59" s="293"/>
      <c r="BP59" s="293"/>
      <c r="BQ59" s="309"/>
      <c r="BR59" s="316"/>
      <c r="BS59" s="293"/>
      <c r="BT59" s="293"/>
      <c r="BU59" s="293"/>
      <c r="BV59" s="293"/>
      <c r="BW59" s="293"/>
      <c r="BX59" s="1385"/>
      <c r="BY59" s="1426"/>
      <c r="BZ59" s="1426"/>
      <c r="CA59" s="1426"/>
      <c r="CB59" s="1426"/>
      <c r="CC59" s="1426"/>
      <c r="CD59" s="1426"/>
      <c r="CE59" s="1426"/>
      <c r="CF59" s="1426"/>
      <c r="CG59" s="1426"/>
      <c r="CH59" s="1426"/>
      <c r="CI59" s="1426"/>
      <c r="CJ59" s="1426"/>
      <c r="CK59" s="1426"/>
      <c r="CL59" s="1426"/>
      <c r="CM59" s="1426"/>
      <c r="CN59" s="1426"/>
      <c r="CO59" s="1426"/>
      <c r="CP59" s="1426"/>
      <c r="CQ59" s="1426"/>
      <c r="CR59" s="1426"/>
      <c r="CS59" s="1426"/>
      <c r="CT59" s="1426"/>
      <c r="CU59" s="1426"/>
      <c r="CV59" s="1426"/>
      <c r="CW59" s="1426"/>
      <c r="CX59" s="1426"/>
      <c r="CY59" s="1426"/>
      <c r="CZ59" s="1426"/>
    </row>
    <row r="60" s="369" customFormat="true" ht="15" customHeight="true" x14ac:dyDescent="0.2">
      <c r="A60" s="1833"/>
      <c r="B60" s="1265" t="s">
        <v>244</v>
      </c>
      <c r="C60" s="1193">
        <v>12.70418514259249</v>
      </c>
      <c r="D60" s="1194">
        <v>2.7489462337349337</v>
      </c>
      <c r="E60" s="1194">
        <v>0.16274623156477386</v>
      </c>
      <c r="F60" s="1194">
        <v>0.13874869888132915</v>
      </c>
      <c r="G60" s="1195">
        <v>0</v>
      </c>
      <c r="H60" s="1196">
        <v>9.4398719396084179</v>
      </c>
      <c r="I60" s="1194">
        <v>0.60440633779497022</v>
      </c>
      <c r="J60" s="1194">
        <v>0.19143022599754231</v>
      </c>
      <c r="K60" s="1194">
        <v>0</v>
      </c>
      <c r="L60" s="1197">
        <v>0</v>
      </c>
      <c r="M60" s="1198">
        <v>14.678026300828176</v>
      </c>
      <c r="N60" s="1194">
        <v>9.3445373643807432</v>
      </c>
      <c r="O60" s="1194">
        <v>3.7931478017463944</v>
      </c>
      <c r="P60" s="1194">
        <v>2.0292693339810541</v>
      </c>
      <c r="Q60" s="1195">
        <v>0.40254815398818172</v>
      </c>
      <c r="R60" s="1196">
        <v>1.1402819931895931</v>
      </c>
      <c r="S60" s="1194">
        <v>3.3288719015017163</v>
      </c>
      <c r="T60" s="1194">
        <v>0.91397922312257274</v>
      </c>
      <c r="U60" s="1194">
        <v>0</v>
      </c>
      <c r="V60" s="1194">
        <v>2.8493751036064863</v>
      </c>
      <c r="W60" s="1194">
        <v>9.25606252481019</v>
      </c>
      <c r="X60" s="1484">
        <v>6.5035193015888089</v>
      </c>
      <c r="Y60" s="517"/>
      <c r="Z60" s="517"/>
      <c r="AA60" s="517"/>
      <c r="AB60" s="517"/>
      <c r="AC60" s="517"/>
      <c r="AD60" s="517"/>
      <c r="AE60" s="517"/>
      <c r="AF60" s="517"/>
      <c r="AG60" s="517"/>
      <c r="AH60" s="517"/>
      <c r="AI60" s="517"/>
      <c r="AJ60" s="517"/>
      <c r="AK60" s="517"/>
      <c r="AL60" s="517"/>
      <c r="AM60" s="517"/>
      <c r="AN60" s="517"/>
      <c r="AO60" s="517"/>
      <c r="AP60" s="517"/>
      <c r="AQ60" s="517"/>
      <c r="AR60" s="517"/>
      <c r="AS60" s="517"/>
      <c r="AT60" s="517"/>
      <c r="AU60" s="517"/>
      <c r="AV60" s="517"/>
      <c r="AW60" s="517"/>
      <c r="AX60" s="517"/>
      <c r="AY60" s="517"/>
      <c r="AZ60" s="208"/>
      <c r="BA60" s="229"/>
      <c r="BB60" s="154"/>
      <c r="BC60" s="308"/>
      <c r="BD60" s="293"/>
      <c r="BE60" s="293"/>
      <c r="BF60" s="293"/>
      <c r="BG60" s="309"/>
      <c r="BH60" s="316"/>
      <c r="BI60" s="293"/>
      <c r="BJ60" s="293"/>
      <c r="BK60" s="293"/>
      <c r="BL60" s="309"/>
      <c r="BM60" s="316"/>
      <c r="BN60" s="293"/>
      <c r="BO60" s="293"/>
      <c r="BP60" s="293"/>
      <c r="BQ60" s="309"/>
      <c r="BR60" s="316"/>
      <c r="BS60" s="293"/>
      <c r="BT60" s="293"/>
      <c r="BU60" s="293"/>
      <c r="BV60" s="293"/>
      <c r="BW60" s="293"/>
      <c r="BX60" s="1385"/>
      <c r="BY60" s="1426"/>
      <c r="BZ60" s="1426"/>
      <c r="CA60" s="1426"/>
      <c r="CB60" s="1426"/>
      <c r="CC60" s="1426"/>
      <c r="CD60" s="1426"/>
      <c r="CE60" s="1426"/>
      <c r="CF60" s="1426"/>
      <c r="CG60" s="1426"/>
      <c r="CH60" s="1426"/>
      <c r="CI60" s="1426"/>
      <c r="CJ60" s="1426"/>
      <c r="CK60" s="1426"/>
      <c r="CL60" s="1426"/>
      <c r="CM60" s="1426"/>
      <c r="CN60" s="1426"/>
      <c r="CO60" s="1426"/>
      <c r="CP60" s="1426"/>
      <c r="CQ60" s="1426"/>
      <c r="CR60" s="1426"/>
      <c r="CS60" s="1426"/>
      <c r="CT60" s="1426"/>
      <c r="CU60" s="1426"/>
      <c r="CV60" s="1426"/>
      <c r="CW60" s="1426"/>
      <c r="CX60" s="1426"/>
      <c r="CY60" s="1426"/>
      <c r="CZ60" s="1426"/>
    </row>
    <row r="61" s="369" customFormat="true" ht="15" customHeight="true" x14ac:dyDescent="0.2">
      <c r="A61" s="1833"/>
      <c r="B61" s="1265" t="s">
        <v>245</v>
      </c>
      <c r="C61" s="1193">
        <v>5.5276348209022368</v>
      </c>
      <c r="D61" s="1194">
        <v>3.9952027891941522</v>
      </c>
      <c r="E61" s="1194">
        <v>1.0989340469639897</v>
      </c>
      <c r="F61" s="1194">
        <v>0.47271786637431673</v>
      </c>
      <c r="G61" s="1195">
        <v>2.2744227734135543E-2</v>
      </c>
      <c r="H61" s="1196">
        <v>2.6379216110515191</v>
      </c>
      <c r="I61" s="1194">
        <v>0.21525531453052799</v>
      </c>
      <c r="J61" s="1194">
        <v>0.16768568560842848</v>
      </c>
      <c r="K61" s="1194">
        <v>0</v>
      </c>
      <c r="L61" s="1197">
        <v>0</v>
      </c>
      <c r="M61" s="1198">
        <v>5.2409571543263507</v>
      </c>
      <c r="N61" s="1194">
        <v>6.7757617975196718</v>
      </c>
      <c r="O61" s="1194">
        <v>9.7492675367881994</v>
      </c>
      <c r="P61" s="1194">
        <v>5.9923309555695212</v>
      </c>
      <c r="Q61" s="1195">
        <v>4.6387139660870691</v>
      </c>
      <c r="R61" s="1196">
        <v>7.5377275315547152</v>
      </c>
      <c r="S61" s="1194">
        <v>3.1780260000154916</v>
      </c>
      <c r="T61" s="1194">
        <v>4.0872944406855231E-2</v>
      </c>
      <c r="U61" s="1194">
        <v>0</v>
      </c>
      <c r="V61" s="1194">
        <v>1.4505175677030544</v>
      </c>
      <c r="W61" s="1194">
        <v>2.5815844297956017</v>
      </c>
      <c r="X61" s="1484">
        <v>0.49228059611723213</v>
      </c>
      <c r="Y61" s="517"/>
      <c r="Z61" s="517"/>
      <c r="AA61" s="517"/>
      <c r="AB61" s="517"/>
      <c r="AC61" s="517"/>
      <c r="AD61" s="517"/>
      <c r="AE61" s="517"/>
      <c r="AF61" s="517"/>
      <c r="AG61" s="517"/>
      <c r="AH61" s="517"/>
      <c r="AI61" s="517"/>
      <c r="AJ61" s="517"/>
      <c r="AK61" s="517"/>
      <c r="AL61" s="517"/>
      <c r="AM61" s="517"/>
      <c r="AN61" s="517"/>
      <c r="AO61" s="517"/>
      <c r="AP61" s="517"/>
      <c r="AQ61" s="517"/>
      <c r="AR61" s="517"/>
      <c r="AS61" s="517"/>
      <c r="AT61" s="517"/>
      <c r="AU61" s="517"/>
      <c r="AV61" s="517"/>
      <c r="AW61" s="517"/>
      <c r="AX61" s="517"/>
      <c r="AY61" s="517"/>
      <c r="AZ61" s="208"/>
      <c r="BA61" s="229"/>
      <c r="BB61" s="154"/>
      <c r="BC61" s="308"/>
      <c r="BD61" s="293"/>
      <c r="BE61" s="293"/>
      <c r="BF61" s="293"/>
      <c r="BG61" s="309"/>
      <c r="BH61" s="316"/>
      <c r="BI61" s="293"/>
      <c r="BJ61" s="293"/>
      <c r="BK61" s="293"/>
      <c r="BL61" s="309"/>
      <c r="BM61" s="316"/>
      <c r="BN61" s="293"/>
      <c r="BO61" s="293"/>
      <c r="BP61" s="293"/>
      <c r="BQ61" s="309"/>
      <c r="BR61" s="316"/>
      <c r="BS61" s="293"/>
      <c r="BT61" s="293"/>
      <c r="BU61" s="293"/>
      <c r="BV61" s="293"/>
      <c r="BW61" s="293"/>
      <c r="BX61" s="1385"/>
      <c r="BY61" s="1426"/>
      <c r="BZ61" s="1426"/>
      <c r="CA61" s="1426"/>
      <c r="CB61" s="1426"/>
      <c r="CC61" s="1426"/>
      <c r="CD61" s="1426"/>
      <c r="CE61" s="1426"/>
      <c r="CF61" s="1426"/>
      <c r="CG61" s="1426"/>
      <c r="CH61" s="1426"/>
      <c r="CI61" s="1426"/>
      <c r="CJ61" s="1426"/>
      <c r="CK61" s="1426"/>
      <c r="CL61" s="1426"/>
      <c r="CM61" s="1426"/>
      <c r="CN61" s="1426"/>
      <c r="CO61" s="1426"/>
      <c r="CP61" s="1426"/>
      <c r="CQ61" s="1426"/>
      <c r="CR61" s="1426"/>
      <c r="CS61" s="1426"/>
      <c r="CT61" s="1426"/>
      <c r="CU61" s="1426"/>
      <c r="CV61" s="1426"/>
      <c r="CW61" s="1426"/>
      <c r="CX61" s="1426"/>
      <c r="CY61" s="1426"/>
      <c r="CZ61" s="1426"/>
    </row>
    <row r="62" s="369" customFormat="true" ht="15" customHeight="true" x14ac:dyDescent="0.2">
      <c r="A62" s="1833"/>
      <c r="B62" s="1265" t="s">
        <v>158</v>
      </c>
      <c r="C62" s="1193">
        <v>33.236313266824332</v>
      </c>
      <c r="D62" s="1194">
        <v>8.010156570489114</v>
      </c>
      <c r="E62" s="1194">
        <v>1.8822558665451683</v>
      </c>
      <c r="F62" s="1194">
        <v>0</v>
      </c>
      <c r="G62" s="1195">
        <v>0.15272853305379594</v>
      </c>
      <c r="H62" s="1196">
        <v>9.1635898440352328</v>
      </c>
      <c r="I62" s="1194">
        <v>1.0413797615978704</v>
      </c>
      <c r="J62" s="1194">
        <v>0</v>
      </c>
      <c r="K62" s="1194">
        <v>0.21078101402504226</v>
      </c>
      <c r="L62" s="1197">
        <v>0</v>
      </c>
      <c r="M62" s="1198">
        <v>60.020146581210362</v>
      </c>
      <c r="N62" s="1194">
        <v>35.37301822989464</v>
      </c>
      <c r="O62" s="1194">
        <v>19.7480718841637</v>
      </c>
      <c r="P62" s="1194">
        <v>9.8062321386657665</v>
      </c>
      <c r="Q62" s="1195">
        <v>4.7425691369806815</v>
      </c>
      <c r="R62" s="1196">
        <v>13.450750382666662</v>
      </c>
      <c r="S62" s="1194">
        <v>10.789090761391789</v>
      </c>
      <c r="T62" s="1194">
        <v>13.544116495727271</v>
      </c>
      <c r="U62" s="1194">
        <v>0</v>
      </c>
      <c r="V62" s="1194">
        <v>12.551667006959732</v>
      </c>
      <c r="W62" s="1194">
        <v>3.3210394360176405</v>
      </c>
      <c r="X62" s="1484">
        <v>8.6209074070037666</v>
      </c>
      <c r="Y62" s="517"/>
      <c r="Z62" s="517"/>
      <c r="AA62" s="517"/>
      <c r="AB62" s="517"/>
      <c r="AC62" s="517"/>
      <c r="AD62" s="517"/>
      <c r="AE62" s="517"/>
      <c r="AF62" s="517"/>
      <c r="AG62" s="517"/>
      <c r="AH62" s="517"/>
      <c r="AI62" s="517"/>
      <c r="AJ62" s="517"/>
      <c r="AK62" s="517"/>
      <c r="AL62" s="517"/>
      <c r="AM62" s="517"/>
      <c r="AN62" s="517"/>
      <c r="AO62" s="517"/>
      <c r="AP62" s="517"/>
      <c r="AQ62" s="517"/>
      <c r="AR62" s="517"/>
      <c r="AS62" s="517"/>
      <c r="AT62" s="517"/>
      <c r="AU62" s="517"/>
      <c r="AV62" s="517"/>
      <c r="AW62" s="517"/>
      <c r="AX62" s="517"/>
      <c r="AY62" s="517"/>
      <c r="AZ62" s="208"/>
      <c r="BA62" s="229"/>
      <c r="BB62" s="154"/>
      <c r="BC62" s="308"/>
      <c r="BD62" s="293"/>
      <c r="BE62" s="293"/>
      <c r="BF62" s="293"/>
      <c r="BG62" s="309"/>
      <c r="BH62" s="316"/>
      <c r="BI62" s="293"/>
      <c r="BJ62" s="293"/>
      <c r="BK62" s="293"/>
      <c r="BL62" s="309"/>
      <c r="BM62" s="316"/>
      <c r="BN62" s="293"/>
      <c r="BO62" s="293"/>
      <c r="BP62" s="293"/>
      <c r="BQ62" s="309"/>
      <c r="BR62" s="316"/>
      <c r="BS62" s="293"/>
      <c r="BT62" s="293"/>
      <c r="BU62" s="293"/>
      <c r="BV62" s="293"/>
      <c r="BW62" s="293"/>
      <c r="BX62" s="1385"/>
      <c r="BY62" s="1426"/>
      <c r="BZ62" s="1426"/>
      <c r="CA62" s="1426"/>
      <c r="CB62" s="1426"/>
      <c r="CC62" s="1426"/>
      <c r="CD62" s="1426"/>
      <c r="CE62" s="1426"/>
      <c r="CF62" s="1426"/>
      <c r="CG62" s="1426"/>
      <c r="CH62" s="1426"/>
      <c r="CI62" s="1426"/>
      <c r="CJ62" s="1426"/>
      <c r="CK62" s="1426"/>
      <c r="CL62" s="1426"/>
      <c r="CM62" s="1426"/>
      <c r="CN62" s="1426"/>
      <c r="CO62" s="1426"/>
      <c r="CP62" s="1426"/>
      <c r="CQ62" s="1426"/>
      <c r="CR62" s="1426"/>
      <c r="CS62" s="1426"/>
      <c r="CT62" s="1426"/>
      <c r="CU62" s="1426"/>
      <c r="CV62" s="1426"/>
      <c r="CW62" s="1426"/>
      <c r="CX62" s="1426"/>
      <c r="CY62" s="1426"/>
      <c r="CZ62" s="1426"/>
    </row>
    <row r="63" s="369" customFormat="true" ht="15" customHeight="true" x14ac:dyDescent="0.2">
      <c r="A63" s="1833"/>
      <c r="B63" s="1265" t="s">
        <v>159</v>
      </c>
      <c r="C63" s="1193">
        <v>0.70271848572863649</v>
      </c>
      <c r="D63" s="1194">
        <v>6.9090781900841253E-2</v>
      </c>
      <c r="E63" s="1194">
        <v>0</v>
      </c>
      <c r="F63" s="1194">
        <v>0</v>
      </c>
      <c r="G63" s="1195">
        <v>0</v>
      </c>
      <c r="H63" s="1196">
        <v>7.5456709068728561E-2</v>
      </c>
      <c r="I63" s="1194">
        <v>0</v>
      </c>
      <c r="J63" s="1194">
        <v>0</v>
      </c>
      <c r="K63" s="1194">
        <v>0</v>
      </c>
      <c r="L63" s="1197">
        <v>0</v>
      </c>
      <c r="M63" s="1198">
        <v>1.595302507247234</v>
      </c>
      <c r="N63" s="1194">
        <v>0.65031039897704801</v>
      </c>
      <c r="O63" s="1194">
        <v>0.30529874626256959</v>
      </c>
      <c r="P63" s="1194">
        <v>5.2154845036810255E-2</v>
      </c>
      <c r="Q63" s="1195">
        <v>0</v>
      </c>
      <c r="R63" s="1196">
        <v>0.15360202252250346</v>
      </c>
      <c r="S63" s="1194">
        <v>3.4240355368409942E-2</v>
      </c>
      <c r="T63" s="1194">
        <v>0.41300812750304322</v>
      </c>
      <c r="U63" s="1194">
        <v>0</v>
      </c>
      <c r="V63" s="1194">
        <v>0.230197002497596</v>
      </c>
      <c r="W63" s="1194">
        <v>0</v>
      </c>
      <c r="X63" s="1484">
        <v>0.33252084091762496</v>
      </c>
      <c r="Y63" s="517"/>
      <c r="Z63" s="517"/>
      <c r="AA63" s="517"/>
      <c r="AB63" s="517"/>
      <c r="AC63" s="517"/>
      <c r="AD63" s="517"/>
      <c r="AE63" s="517"/>
      <c r="AF63" s="517"/>
      <c r="AG63" s="517"/>
      <c r="AH63" s="517"/>
      <c r="AI63" s="517"/>
      <c r="AJ63" s="517"/>
      <c r="AK63" s="517"/>
      <c r="AL63" s="517"/>
      <c r="AM63" s="517"/>
      <c r="AN63" s="517"/>
      <c r="AO63" s="517"/>
      <c r="AP63" s="517"/>
      <c r="AQ63" s="517"/>
      <c r="AR63" s="517"/>
      <c r="AS63" s="517"/>
      <c r="AT63" s="517"/>
      <c r="AU63" s="517"/>
      <c r="AV63" s="517"/>
      <c r="AW63" s="517"/>
      <c r="AX63" s="517"/>
      <c r="AY63" s="517"/>
      <c r="AZ63" s="208"/>
      <c r="BA63" s="229"/>
      <c r="BB63" s="154"/>
      <c r="BC63" s="308"/>
      <c r="BD63" s="293"/>
      <c r="BE63" s="293"/>
      <c r="BF63" s="293"/>
      <c r="BG63" s="309"/>
      <c r="BH63" s="316"/>
      <c r="BI63" s="293"/>
      <c r="BJ63" s="293"/>
      <c r="BK63" s="293"/>
      <c r="BL63" s="309"/>
      <c r="BM63" s="316"/>
      <c r="BN63" s="293"/>
      <c r="BO63" s="293"/>
      <c r="BP63" s="293"/>
      <c r="BQ63" s="309"/>
      <c r="BR63" s="316"/>
      <c r="BS63" s="293"/>
      <c r="BT63" s="293"/>
      <c r="BU63" s="293"/>
      <c r="BV63" s="293"/>
      <c r="BW63" s="293"/>
      <c r="BX63" s="1385"/>
      <c r="BY63" s="1426"/>
      <c r="BZ63" s="1426"/>
      <c r="CA63" s="1426"/>
      <c r="CB63" s="1426"/>
      <c r="CC63" s="1426"/>
      <c r="CD63" s="1426"/>
      <c r="CE63" s="1426"/>
      <c r="CF63" s="1426"/>
      <c r="CG63" s="1426"/>
      <c r="CH63" s="1426"/>
      <c r="CI63" s="1426"/>
      <c r="CJ63" s="1426"/>
      <c r="CK63" s="1426"/>
      <c r="CL63" s="1426"/>
      <c r="CM63" s="1426"/>
      <c r="CN63" s="1426"/>
      <c r="CO63" s="1426"/>
      <c r="CP63" s="1426"/>
      <c r="CQ63" s="1426"/>
      <c r="CR63" s="1426"/>
      <c r="CS63" s="1426"/>
      <c r="CT63" s="1426"/>
      <c r="CU63" s="1426"/>
      <c r="CV63" s="1426"/>
      <c r="CW63" s="1426"/>
      <c r="CX63" s="1426"/>
      <c r="CY63" s="1426"/>
      <c r="CZ63" s="1426"/>
    </row>
    <row r="64" s="369" customFormat="true" ht="15" customHeight="true" x14ac:dyDescent="0.2">
      <c r="A64" s="1833"/>
      <c r="B64" s="1265" t="s">
        <v>160</v>
      </c>
      <c r="C64" s="1193">
        <v>5.6428072172090941E-2</v>
      </c>
      <c r="D64" s="1194">
        <v>1.928732454023754</v>
      </c>
      <c r="E64" s="1194">
        <v>2.0432138655253067</v>
      </c>
      <c r="F64" s="1194">
        <v>3.4889230131692885</v>
      </c>
      <c r="G64" s="1195">
        <v>5.4762122428252891</v>
      </c>
      <c r="H64" s="1196">
        <v>1.2203738006761722</v>
      </c>
      <c r="I64" s="1194">
        <v>2.6225946582008888</v>
      </c>
      <c r="J64" s="1194">
        <v>3.1534335812050109</v>
      </c>
      <c r="K64" s="1194">
        <v>3.3375135382847185</v>
      </c>
      <c r="L64" s="1197">
        <v>6.3078293877596874</v>
      </c>
      <c r="M64" s="1198">
        <v>0</v>
      </c>
      <c r="N64" s="1194">
        <v>0</v>
      </c>
      <c r="O64" s="1194">
        <v>1.0493461732790699</v>
      </c>
      <c r="P64" s="1194">
        <v>0.69064854487890892</v>
      </c>
      <c r="Q64" s="1195">
        <v>1.6674176921421879</v>
      </c>
      <c r="R64" s="1196">
        <v>2.2286341734351214</v>
      </c>
      <c r="S64" s="1194">
        <v>4.230641647020585</v>
      </c>
      <c r="T64" s="1194">
        <v>0.74600432847399256</v>
      </c>
      <c r="U64" s="1194">
        <v>6.9495716960320708</v>
      </c>
      <c r="V64" s="1194">
        <v>1.1960157367648367</v>
      </c>
      <c r="W64" s="1194">
        <v>0.52652557875664097</v>
      </c>
      <c r="X64" s="1484">
        <v>0.1865209581434758</v>
      </c>
      <c r="Y64" s="517"/>
      <c r="Z64" s="517"/>
      <c r="AA64" s="517"/>
      <c r="AB64" s="517"/>
      <c r="AC64" s="517"/>
      <c r="AD64" s="517"/>
      <c r="AE64" s="517"/>
      <c r="AF64" s="517"/>
      <c r="AG64" s="517"/>
      <c r="AH64" s="517"/>
      <c r="AI64" s="517"/>
      <c r="AJ64" s="517"/>
      <c r="AK64" s="517"/>
      <c r="AL64" s="517"/>
      <c r="AM64" s="517"/>
      <c r="AN64" s="517"/>
      <c r="AO64" s="517"/>
      <c r="AP64" s="517"/>
      <c r="AQ64" s="517"/>
      <c r="AR64" s="517"/>
      <c r="AS64" s="517"/>
      <c r="AT64" s="517"/>
      <c r="AU64" s="517"/>
      <c r="AV64" s="517"/>
      <c r="AW64" s="517"/>
      <c r="AX64" s="517"/>
      <c r="AY64" s="517"/>
      <c r="AZ64" s="208"/>
      <c r="BA64" s="229"/>
      <c r="BB64" s="154"/>
      <c r="BC64" s="308"/>
      <c r="BD64" s="293"/>
      <c r="BE64" s="293"/>
      <c r="BF64" s="293"/>
      <c r="BG64" s="309"/>
      <c r="BH64" s="316"/>
      <c r="BI64" s="293"/>
      <c r="BJ64" s="293"/>
      <c r="BK64" s="293"/>
      <c r="BL64" s="309"/>
      <c r="BM64" s="316"/>
      <c r="BN64" s="293"/>
      <c r="BO64" s="293"/>
      <c r="BP64" s="293"/>
      <c r="BQ64" s="309"/>
      <c r="BR64" s="316"/>
      <c r="BS64" s="293"/>
      <c r="BT64" s="293"/>
      <c r="BU64" s="293"/>
      <c r="BV64" s="293"/>
      <c r="BW64" s="293"/>
      <c r="BX64" s="1385"/>
      <c r="BY64" s="1426"/>
      <c r="BZ64" s="1426"/>
      <c r="CA64" s="1426"/>
      <c r="CB64" s="1426"/>
      <c r="CC64" s="1426"/>
      <c r="CD64" s="1426"/>
      <c r="CE64" s="1426"/>
      <c r="CF64" s="1426"/>
      <c r="CG64" s="1426"/>
      <c r="CH64" s="1426"/>
      <c r="CI64" s="1426"/>
      <c r="CJ64" s="1426"/>
      <c r="CK64" s="1426"/>
      <c r="CL64" s="1426"/>
      <c r="CM64" s="1426"/>
      <c r="CN64" s="1426"/>
      <c r="CO64" s="1426"/>
      <c r="CP64" s="1426"/>
      <c r="CQ64" s="1426"/>
      <c r="CR64" s="1426"/>
      <c r="CS64" s="1426"/>
      <c r="CT64" s="1426"/>
      <c r="CU64" s="1426"/>
      <c r="CV64" s="1426"/>
      <c r="CW64" s="1426"/>
      <c r="CX64" s="1426"/>
      <c r="CY64" s="1426"/>
      <c r="CZ64" s="1426"/>
    </row>
    <row r="65" s="369" customFormat="true" ht="15" customHeight="true" x14ac:dyDescent="0.2">
      <c r="A65" s="1833"/>
      <c r="B65" s="1265" t="s">
        <v>46</v>
      </c>
      <c r="C65" s="1193">
        <v>0.35617112442394683</v>
      </c>
      <c r="D65" s="1194">
        <v>0.35341342794246539</v>
      </c>
      <c r="E65" s="1194">
        <v>0.18509184535297249</v>
      </c>
      <c r="F65" s="1194">
        <v>0.13548332745576167</v>
      </c>
      <c r="G65" s="1195">
        <v>0.10368418354875912</v>
      </c>
      <c r="H65" s="1196">
        <v>0.12850354227407418</v>
      </c>
      <c r="I65" s="1194">
        <v>0.31157591469348206</v>
      </c>
      <c r="J65" s="1194">
        <v>0</v>
      </c>
      <c r="K65" s="1194">
        <v>0.18690172775403135</v>
      </c>
      <c r="L65" s="1197">
        <v>0.14319002513771814</v>
      </c>
      <c r="M65" s="1198">
        <v>0.29898181430289955</v>
      </c>
      <c r="N65" s="1194">
        <v>0.65541810328404315</v>
      </c>
      <c r="O65" s="1194">
        <v>0.68649496340610394</v>
      </c>
      <c r="P65" s="1194">
        <v>0</v>
      </c>
      <c r="Q65" s="1195">
        <v>0.44949192096803148</v>
      </c>
      <c r="R65" s="1196">
        <v>0.344959786103816</v>
      </c>
      <c r="S65" s="1194">
        <v>4.2255187632852471E-2</v>
      </c>
      <c r="T65" s="1194">
        <v>0</v>
      </c>
      <c r="U65" s="1194">
        <v>0.11372634905490518</v>
      </c>
      <c r="V65" s="1194">
        <v>0.37554635270103959</v>
      </c>
      <c r="W65" s="1194">
        <v>0.44293830079675056</v>
      </c>
      <c r="X65" s="1484">
        <v>0.28448392345072837</v>
      </c>
      <c r="Y65" s="517"/>
      <c r="Z65" s="517"/>
      <c r="AA65" s="517"/>
      <c r="AB65" s="517"/>
      <c r="AC65" s="517"/>
      <c r="AD65" s="517"/>
      <c r="AE65" s="517"/>
      <c r="AF65" s="517"/>
      <c r="AG65" s="517"/>
      <c r="AH65" s="517"/>
      <c r="AI65" s="517"/>
      <c r="AJ65" s="517"/>
      <c r="AK65" s="517"/>
      <c r="AL65" s="517"/>
      <c r="AM65" s="517"/>
      <c r="AN65" s="517"/>
      <c r="AO65" s="517"/>
      <c r="AP65" s="517"/>
      <c r="AQ65" s="517"/>
      <c r="AR65" s="517"/>
      <c r="AS65" s="517"/>
      <c r="AT65" s="517"/>
      <c r="AU65" s="517"/>
      <c r="AV65" s="517"/>
      <c r="AW65" s="517"/>
      <c r="AX65" s="517"/>
      <c r="AY65" s="517"/>
      <c r="AZ65" s="208"/>
      <c r="BA65" s="229"/>
      <c r="BB65" s="154"/>
      <c r="BC65" s="308"/>
      <c r="BD65" s="293"/>
      <c r="BE65" s="293"/>
      <c r="BF65" s="293"/>
      <c r="BG65" s="309"/>
      <c r="BH65" s="316"/>
      <c r="BI65" s="293"/>
      <c r="BJ65" s="293"/>
      <c r="BK65" s="293"/>
      <c r="BL65" s="309"/>
      <c r="BM65" s="316"/>
      <c r="BN65" s="293"/>
      <c r="BO65" s="293"/>
      <c r="BP65" s="293"/>
      <c r="BQ65" s="309"/>
      <c r="BR65" s="316"/>
      <c r="BS65" s="293"/>
      <c r="BT65" s="293"/>
      <c r="BU65" s="293"/>
      <c r="BV65" s="293"/>
      <c r="BW65" s="293"/>
      <c r="BX65" s="1385"/>
      <c r="BY65" s="1426"/>
      <c r="BZ65" s="1426"/>
      <c r="CA65" s="1426"/>
      <c r="CB65" s="1426"/>
      <c r="CC65" s="1426"/>
      <c r="CD65" s="1426"/>
      <c r="CE65" s="1426"/>
      <c r="CF65" s="1426"/>
      <c r="CG65" s="1426"/>
      <c r="CH65" s="1426"/>
      <c r="CI65" s="1426"/>
      <c r="CJ65" s="1426"/>
      <c r="CK65" s="1426"/>
      <c r="CL65" s="1426"/>
      <c r="CM65" s="1426"/>
      <c r="CN65" s="1426"/>
      <c r="CO65" s="1426"/>
      <c r="CP65" s="1426"/>
      <c r="CQ65" s="1426"/>
      <c r="CR65" s="1426"/>
      <c r="CS65" s="1426"/>
      <c r="CT65" s="1426"/>
      <c r="CU65" s="1426"/>
      <c r="CV65" s="1426"/>
      <c r="CW65" s="1426"/>
      <c r="CX65" s="1426"/>
      <c r="CY65" s="1426"/>
      <c r="CZ65" s="1426"/>
    </row>
    <row r="66" s="369" customFormat="true" ht="15" customHeight="true" x14ac:dyDescent="0.2">
      <c r="A66" s="1138"/>
      <c r="B66" s="1266"/>
      <c r="C66" s="1193"/>
      <c r="D66" s="1194"/>
      <c r="E66" s="1194"/>
      <c r="F66" s="1194"/>
      <c r="G66" s="1195"/>
      <c r="H66" s="1196"/>
      <c r="I66" s="1194"/>
      <c r="J66" s="1194"/>
      <c r="K66" s="1194"/>
      <c r="L66" s="1197"/>
      <c r="M66" s="1198"/>
      <c r="N66" s="1194"/>
      <c r="O66" s="1194"/>
      <c r="P66" s="1194"/>
      <c r="Q66" s="1195"/>
      <c r="R66" s="1196"/>
      <c r="S66" s="1194"/>
      <c r="T66" s="1194"/>
      <c r="U66" s="1194"/>
      <c r="V66" s="1194"/>
      <c r="W66" s="1194"/>
      <c r="X66" s="1484"/>
      <c r="Y66" s="517"/>
      <c r="Z66" s="517"/>
      <c r="AA66" s="517"/>
      <c r="AB66" s="517"/>
      <c r="AC66" s="517"/>
      <c r="AD66" s="517"/>
      <c r="AE66" s="517"/>
      <c r="AF66" s="517"/>
      <c r="AG66" s="517"/>
      <c r="AH66" s="517"/>
      <c r="AI66" s="517"/>
      <c r="AJ66" s="517"/>
      <c r="AK66" s="517"/>
      <c r="AL66" s="517"/>
      <c r="AM66" s="517"/>
      <c r="AN66" s="517"/>
      <c r="AO66" s="517"/>
      <c r="AP66" s="517"/>
      <c r="AQ66" s="517"/>
      <c r="AR66" s="517"/>
      <c r="AS66" s="517"/>
      <c r="AT66" s="517"/>
      <c r="AU66" s="517"/>
      <c r="AV66" s="517"/>
      <c r="AW66" s="517"/>
      <c r="AX66" s="517"/>
      <c r="AY66" s="517"/>
      <c r="AZ66" s="208"/>
      <c r="BA66" s="229"/>
      <c r="BB66" s="154"/>
      <c r="BC66" s="308"/>
      <c r="BD66" s="293"/>
      <c r="BE66" s="293"/>
      <c r="BF66" s="293"/>
      <c r="BG66" s="309"/>
      <c r="BH66" s="316"/>
      <c r="BI66" s="293"/>
      <c r="BJ66" s="293"/>
      <c r="BK66" s="293"/>
      <c r="BL66" s="309"/>
      <c r="BM66" s="316"/>
      <c r="BN66" s="293"/>
      <c r="BO66" s="293"/>
      <c r="BP66" s="293"/>
      <c r="BQ66" s="309"/>
      <c r="BR66" s="316"/>
      <c r="BS66" s="293"/>
      <c r="BT66" s="293"/>
      <c r="BU66" s="293"/>
      <c r="BV66" s="293"/>
      <c r="BW66" s="293"/>
      <c r="BX66" s="1385"/>
      <c r="BY66" s="1426"/>
      <c r="BZ66" s="1426"/>
      <c r="CA66" s="1426"/>
      <c r="CB66" s="1426"/>
      <c r="CC66" s="1426"/>
      <c r="CD66" s="1426"/>
      <c r="CE66" s="1426"/>
      <c r="CF66" s="1426"/>
      <c r="CG66" s="1426"/>
      <c r="CH66" s="1426"/>
      <c r="CI66" s="1426"/>
      <c r="CJ66" s="1426"/>
      <c r="CK66" s="1426"/>
      <c r="CL66" s="1426"/>
      <c r="CM66" s="1426"/>
      <c r="CN66" s="1426"/>
      <c r="CO66" s="1426"/>
      <c r="CP66" s="1426"/>
      <c r="CQ66" s="1426"/>
      <c r="CR66" s="1426"/>
      <c r="CS66" s="1426"/>
      <c r="CT66" s="1426"/>
      <c r="CU66" s="1426"/>
      <c r="CV66" s="1426"/>
      <c r="CW66" s="1426"/>
      <c r="CX66" s="1426"/>
      <c r="CY66" s="1426"/>
      <c r="CZ66" s="1426"/>
    </row>
    <row r="67" s="369" customFormat="true" ht="15" customHeight="true" x14ac:dyDescent="0.2">
      <c r="A67" s="1138"/>
      <c r="B67" s="1266"/>
      <c r="C67" s="1193"/>
      <c r="D67" s="1194"/>
      <c r="E67" s="1194"/>
      <c r="F67" s="1194"/>
      <c r="G67" s="1195"/>
      <c r="H67" s="1196"/>
      <c r="I67" s="1194"/>
      <c r="J67" s="1194"/>
      <c r="K67" s="1194"/>
      <c r="L67" s="1197"/>
      <c r="M67" s="1198"/>
      <c r="N67" s="1194"/>
      <c r="O67" s="1194"/>
      <c r="P67" s="1194"/>
      <c r="Q67" s="1195"/>
      <c r="R67" s="1196"/>
      <c r="S67" s="1194"/>
      <c r="T67" s="1194"/>
      <c r="U67" s="1194"/>
      <c r="V67" s="1194"/>
      <c r="W67" s="1194"/>
      <c r="X67" s="1484"/>
      <c r="Y67" s="517"/>
      <c r="Z67" s="517"/>
      <c r="AA67" s="517"/>
      <c r="AB67" s="517"/>
      <c r="AC67" s="517"/>
      <c r="AD67" s="517"/>
      <c r="AE67" s="517"/>
      <c r="AF67" s="517"/>
      <c r="AG67" s="517"/>
      <c r="AH67" s="517"/>
      <c r="AI67" s="517"/>
      <c r="AJ67" s="517"/>
      <c r="AK67" s="517"/>
      <c r="AL67" s="517"/>
      <c r="AM67" s="517"/>
      <c r="AN67" s="517"/>
      <c r="AO67" s="517"/>
      <c r="AP67" s="517"/>
      <c r="AQ67" s="517"/>
      <c r="AR67" s="517"/>
      <c r="AS67" s="517"/>
      <c r="AT67" s="517"/>
      <c r="AU67" s="517"/>
      <c r="AV67" s="517"/>
      <c r="AW67" s="517"/>
      <c r="AX67" s="517"/>
      <c r="AY67" s="517"/>
      <c r="AZ67" s="208"/>
      <c r="BA67" s="229"/>
      <c r="BB67" s="154"/>
      <c r="BC67" s="308"/>
      <c r="BD67" s="293"/>
      <c r="BE67" s="293"/>
      <c r="BF67" s="293"/>
      <c r="BG67" s="309"/>
      <c r="BH67" s="316"/>
      <c r="BI67" s="293"/>
      <c r="BJ67" s="293"/>
      <c r="BK67" s="293"/>
      <c r="BL67" s="309"/>
      <c r="BM67" s="316"/>
      <c r="BN67" s="293"/>
      <c r="BO67" s="293"/>
      <c r="BP67" s="293"/>
      <c r="BQ67" s="309"/>
      <c r="BR67" s="316"/>
      <c r="BS67" s="293"/>
      <c r="BT67" s="293"/>
      <c r="BU67" s="293"/>
      <c r="BV67" s="293"/>
      <c r="BW67" s="293"/>
      <c r="BX67" s="1385"/>
      <c r="BY67" s="1426"/>
      <c r="BZ67" s="1426"/>
      <c r="CA67" s="1426"/>
      <c r="CB67" s="1426"/>
      <c r="CC67" s="1426"/>
      <c r="CD67" s="1426"/>
      <c r="CE67" s="1426"/>
      <c r="CF67" s="1426"/>
      <c r="CG67" s="1426"/>
      <c r="CH67" s="1426"/>
      <c r="CI67" s="1426"/>
      <c r="CJ67" s="1426"/>
      <c r="CK67" s="1426"/>
      <c r="CL67" s="1426"/>
      <c r="CM67" s="1426"/>
      <c r="CN67" s="1426"/>
      <c r="CO67" s="1426"/>
      <c r="CP67" s="1426"/>
      <c r="CQ67" s="1426"/>
      <c r="CR67" s="1426"/>
      <c r="CS67" s="1426"/>
      <c r="CT67" s="1426"/>
      <c r="CU67" s="1426"/>
      <c r="CV67" s="1426"/>
      <c r="CW67" s="1426"/>
      <c r="CX67" s="1426"/>
      <c r="CY67" s="1426"/>
      <c r="CZ67" s="1426"/>
    </row>
    <row r="68" s="369" customFormat="true" ht="15" customHeight="true" x14ac:dyDescent="0.2">
      <c r="A68" s="1138"/>
      <c r="B68" s="1266"/>
      <c r="C68" s="1193"/>
      <c r="D68" s="1194"/>
      <c r="E68" s="1194"/>
      <c r="F68" s="1194"/>
      <c r="G68" s="1195"/>
      <c r="H68" s="1196"/>
      <c r="I68" s="1194"/>
      <c r="J68" s="1194"/>
      <c r="K68" s="1194"/>
      <c r="L68" s="1197"/>
      <c r="M68" s="1198"/>
      <c r="N68" s="1194"/>
      <c r="O68" s="1194"/>
      <c r="P68" s="1194"/>
      <c r="Q68" s="1195"/>
      <c r="R68" s="1196"/>
      <c r="S68" s="1194"/>
      <c r="T68" s="1194"/>
      <c r="U68" s="1194"/>
      <c r="V68" s="1194"/>
      <c r="W68" s="1194"/>
      <c r="X68" s="1484"/>
      <c r="Y68" s="517"/>
      <c r="Z68" s="517"/>
      <c r="AA68" s="517"/>
      <c r="AB68" s="517"/>
      <c r="AC68" s="517"/>
      <c r="AD68" s="517"/>
      <c r="AE68" s="517"/>
      <c r="AF68" s="517"/>
      <c r="AG68" s="517"/>
      <c r="AH68" s="517"/>
      <c r="AI68" s="517"/>
      <c r="AJ68" s="517"/>
      <c r="AK68" s="517"/>
      <c r="AL68" s="517"/>
      <c r="AM68" s="517"/>
      <c r="AN68" s="517"/>
      <c r="AO68" s="517"/>
      <c r="AP68" s="517"/>
      <c r="AQ68" s="517"/>
      <c r="AR68" s="517"/>
      <c r="AS68" s="517"/>
      <c r="AT68" s="517"/>
      <c r="AU68" s="517"/>
      <c r="AV68" s="517"/>
      <c r="AW68" s="517"/>
      <c r="AX68" s="517"/>
      <c r="AY68" s="517"/>
      <c r="AZ68" s="208"/>
      <c r="BA68" s="229"/>
      <c r="BB68" s="154"/>
      <c r="BC68" s="308"/>
      <c r="BD68" s="293"/>
      <c r="BE68" s="293"/>
      <c r="BF68" s="293"/>
      <c r="BG68" s="309"/>
      <c r="BH68" s="316"/>
      <c r="BI68" s="293"/>
      <c r="BJ68" s="293"/>
      <c r="BK68" s="293"/>
      <c r="BL68" s="309"/>
      <c r="BM68" s="316"/>
      <c r="BN68" s="293"/>
      <c r="BO68" s="293"/>
      <c r="BP68" s="293"/>
      <c r="BQ68" s="309"/>
      <c r="BR68" s="316"/>
      <c r="BS68" s="293"/>
      <c r="BT68" s="293"/>
      <c r="BU68" s="293"/>
      <c r="BV68" s="293"/>
      <c r="BW68" s="293"/>
      <c r="BX68" s="1385"/>
      <c r="BY68" s="1426"/>
      <c r="BZ68" s="1426"/>
      <c r="CA68" s="1426"/>
      <c r="CB68" s="1426"/>
      <c r="CC68" s="1426"/>
      <c r="CD68" s="1426"/>
      <c r="CE68" s="1426"/>
      <c r="CF68" s="1426"/>
      <c r="CG68" s="1426"/>
      <c r="CH68" s="1426"/>
      <c r="CI68" s="1426"/>
      <c r="CJ68" s="1426"/>
      <c r="CK68" s="1426"/>
      <c r="CL68" s="1426"/>
      <c r="CM68" s="1426"/>
      <c r="CN68" s="1426"/>
      <c r="CO68" s="1426"/>
      <c r="CP68" s="1426"/>
      <c r="CQ68" s="1426"/>
      <c r="CR68" s="1426"/>
      <c r="CS68" s="1426"/>
      <c r="CT68" s="1426"/>
      <c r="CU68" s="1426"/>
      <c r="CV68" s="1426"/>
      <c r="CW68" s="1426"/>
      <c r="CX68" s="1426"/>
      <c r="CY68" s="1426"/>
      <c r="CZ68" s="1426"/>
    </row>
    <row r="69" s="369" customFormat="true" ht="15" customHeight="true" x14ac:dyDescent="0.2">
      <c r="A69" s="1138"/>
      <c r="B69" s="1266"/>
      <c r="C69" s="1193"/>
      <c r="D69" s="1194"/>
      <c r="E69" s="1194"/>
      <c r="F69" s="1194"/>
      <c r="G69" s="1195"/>
      <c r="H69" s="1196"/>
      <c r="I69" s="1194"/>
      <c r="J69" s="1194"/>
      <c r="K69" s="1194"/>
      <c r="L69" s="1197"/>
      <c r="M69" s="1198"/>
      <c r="N69" s="1194"/>
      <c r="O69" s="1194"/>
      <c r="P69" s="1194"/>
      <c r="Q69" s="1195"/>
      <c r="R69" s="1196"/>
      <c r="S69" s="1194"/>
      <c r="T69" s="1194"/>
      <c r="U69" s="1194"/>
      <c r="V69" s="1194"/>
      <c r="W69" s="1194"/>
      <c r="X69" s="1484"/>
      <c r="Y69" s="517"/>
      <c r="Z69" s="517"/>
      <c r="AA69" s="517"/>
      <c r="AB69" s="517"/>
      <c r="AC69" s="517"/>
      <c r="AD69" s="517"/>
      <c r="AE69" s="517"/>
      <c r="AF69" s="517"/>
      <c r="AG69" s="517"/>
      <c r="AH69" s="517"/>
      <c r="AI69" s="517"/>
      <c r="AJ69" s="517"/>
      <c r="AK69" s="517"/>
      <c r="AL69" s="517"/>
      <c r="AM69" s="517"/>
      <c r="AN69" s="517"/>
      <c r="AO69" s="517"/>
      <c r="AP69" s="517"/>
      <c r="AQ69" s="517"/>
      <c r="AR69" s="517"/>
      <c r="AS69" s="517"/>
      <c r="AT69" s="517"/>
      <c r="AU69" s="517"/>
      <c r="AV69" s="517"/>
      <c r="AW69" s="517"/>
      <c r="AX69" s="517"/>
      <c r="AY69" s="517"/>
      <c r="AZ69" s="208"/>
      <c r="BA69" s="229"/>
      <c r="BB69" s="154"/>
      <c r="BC69" s="308"/>
      <c r="BD69" s="293"/>
      <c r="BE69" s="293"/>
      <c r="BF69" s="293"/>
      <c r="BG69" s="309"/>
      <c r="BH69" s="316"/>
      <c r="BI69" s="293"/>
      <c r="BJ69" s="293"/>
      <c r="BK69" s="293"/>
      <c r="BL69" s="309"/>
      <c r="BM69" s="316"/>
      <c r="BN69" s="293"/>
      <c r="BO69" s="293"/>
      <c r="BP69" s="293"/>
      <c r="BQ69" s="309"/>
      <c r="BR69" s="316"/>
      <c r="BS69" s="293"/>
      <c r="BT69" s="293"/>
      <c r="BU69" s="293"/>
      <c r="BV69" s="293"/>
      <c r="BW69" s="293"/>
      <c r="BX69" s="1385"/>
      <c r="BY69" s="1426"/>
      <c r="BZ69" s="1426"/>
      <c r="CA69" s="1426"/>
      <c r="CB69" s="1426"/>
      <c r="CC69" s="1426"/>
      <c r="CD69" s="1426"/>
      <c r="CE69" s="1426"/>
      <c r="CF69" s="1426"/>
      <c r="CG69" s="1426"/>
      <c r="CH69" s="1426"/>
      <c r="CI69" s="1426"/>
      <c r="CJ69" s="1426"/>
      <c r="CK69" s="1426"/>
      <c r="CL69" s="1426"/>
      <c r="CM69" s="1426"/>
      <c r="CN69" s="1426"/>
      <c r="CO69" s="1426"/>
      <c r="CP69" s="1426"/>
      <c r="CQ69" s="1426"/>
      <c r="CR69" s="1426"/>
      <c r="CS69" s="1426"/>
      <c r="CT69" s="1426"/>
      <c r="CU69" s="1426"/>
      <c r="CV69" s="1426"/>
      <c r="CW69" s="1426"/>
      <c r="CX69" s="1426"/>
      <c r="CY69" s="1426"/>
      <c r="CZ69" s="1426"/>
    </row>
    <row r="70" s="369" customFormat="true" ht="15" customHeight="true" x14ac:dyDescent="0.2">
      <c r="A70" s="1138"/>
      <c r="B70" s="1266"/>
      <c r="C70" s="1193"/>
      <c r="D70" s="1194"/>
      <c r="E70" s="1194"/>
      <c r="F70" s="1194"/>
      <c r="G70" s="1195"/>
      <c r="H70" s="1196"/>
      <c r="I70" s="1194"/>
      <c r="J70" s="1194"/>
      <c r="K70" s="1194"/>
      <c r="L70" s="1197"/>
      <c r="M70" s="1198"/>
      <c r="N70" s="1194"/>
      <c r="O70" s="1194"/>
      <c r="P70" s="1194"/>
      <c r="Q70" s="1195"/>
      <c r="R70" s="1196"/>
      <c r="S70" s="1194"/>
      <c r="T70" s="1194"/>
      <c r="U70" s="1194"/>
      <c r="V70" s="1194"/>
      <c r="W70" s="1194"/>
      <c r="X70" s="1484"/>
      <c r="Y70" s="517"/>
      <c r="Z70" s="517"/>
      <c r="AA70" s="517"/>
      <c r="AB70" s="517"/>
      <c r="AC70" s="517"/>
      <c r="AD70" s="517"/>
      <c r="AE70" s="517"/>
      <c r="AF70" s="517"/>
      <c r="AG70" s="517"/>
      <c r="AH70" s="517"/>
      <c r="AI70" s="517"/>
      <c r="AJ70" s="517"/>
      <c r="AK70" s="517"/>
      <c r="AL70" s="517"/>
      <c r="AM70" s="517"/>
      <c r="AN70" s="517"/>
      <c r="AO70" s="517"/>
      <c r="AP70" s="517"/>
      <c r="AQ70" s="517"/>
      <c r="AR70" s="517"/>
      <c r="AS70" s="517"/>
      <c r="AT70" s="517"/>
      <c r="AU70" s="517"/>
      <c r="AV70" s="517"/>
      <c r="AW70" s="517"/>
      <c r="AX70" s="517"/>
      <c r="AY70" s="517"/>
      <c r="AZ70" s="208"/>
      <c r="BA70" s="229"/>
      <c r="BB70" s="154"/>
      <c r="BC70" s="308"/>
      <c r="BD70" s="293"/>
      <c r="BE70" s="293"/>
      <c r="BF70" s="293"/>
      <c r="BG70" s="309"/>
      <c r="BH70" s="316"/>
      <c r="BI70" s="293"/>
      <c r="BJ70" s="293"/>
      <c r="BK70" s="293"/>
      <c r="BL70" s="309"/>
      <c r="BM70" s="316"/>
      <c r="BN70" s="293"/>
      <c r="BO70" s="293"/>
      <c r="BP70" s="293"/>
      <c r="BQ70" s="309"/>
      <c r="BR70" s="316"/>
      <c r="BS70" s="293"/>
      <c r="BT70" s="293"/>
      <c r="BU70" s="293"/>
      <c r="BV70" s="293"/>
      <c r="BW70" s="293"/>
      <c r="BX70" s="1385"/>
      <c r="BY70" s="1426"/>
      <c r="BZ70" s="1426"/>
      <c r="CA70" s="1426"/>
      <c r="CB70" s="1426"/>
      <c r="CC70" s="1426"/>
      <c r="CD70" s="1426"/>
      <c r="CE70" s="1426"/>
      <c r="CF70" s="1426"/>
      <c r="CG70" s="1426"/>
      <c r="CH70" s="1426"/>
      <c r="CI70" s="1426"/>
      <c r="CJ70" s="1426"/>
      <c r="CK70" s="1426"/>
      <c r="CL70" s="1426"/>
      <c r="CM70" s="1426"/>
      <c r="CN70" s="1426"/>
      <c r="CO70" s="1426"/>
      <c r="CP70" s="1426"/>
      <c r="CQ70" s="1426"/>
      <c r="CR70" s="1426"/>
      <c r="CS70" s="1426"/>
      <c r="CT70" s="1426"/>
      <c r="CU70" s="1426"/>
      <c r="CV70" s="1426"/>
      <c r="CW70" s="1426"/>
      <c r="CX70" s="1426"/>
      <c r="CY70" s="1426"/>
      <c r="CZ70" s="1426"/>
    </row>
    <row r="71" s="369" customFormat="true" ht="15" customHeight="true" x14ac:dyDescent="0.2">
      <c r="A71" s="1138"/>
      <c r="B71" s="1266"/>
      <c r="C71" s="1193"/>
      <c r="D71" s="1194"/>
      <c r="E71" s="1194"/>
      <c r="F71" s="1194"/>
      <c r="G71" s="1195"/>
      <c r="H71" s="1196"/>
      <c r="I71" s="1194"/>
      <c r="J71" s="1194"/>
      <c r="K71" s="1194"/>
      <c r="L71" s="1197"/>
      <c r="M71" s="1198"/>
      <c r="N71" s="1194"/>
      <c r="O71" s="1194"/>
      <c r="P71" s="1194"/>
      <c r="Q71" s="1195"/>
      <c r="R71" s="1196"/>
      <c r="S71" s="1194"/>
      <c r="T71" s="1194"/>
      <c r="U71" s="1194"/>
      <c r="V71" s="1194"/>
      <c r="W71" s="1194"/>
      <c r="X71" s="1484"/>
      <c r="Y71" s="517"/>
      <c r="Z71" s="517"/>
      <c r="AA71" s="517"/>
      <c r="AB71" s="517"/>
      <c r="AC71" s="517"/>
      <c r="AD71" s="517"/>
      <c r="AE71" s="517"/>
      <c r="AF71" s="517"/>
      <c r="AG71" s="517"/>
      <c r="AH71" s="517"/>
      <c r="AI71" s="517"/>
      <c r="AJ71" s="517"/>
      <c r="AK71" s="517"/>
      <c r="AL71" s="517"/>
      <c r="AM71" s="517"/>
      <c r="AN71" s="517"/>
      <c r="AO71" s="517"/>
      <c r="AP71" s="517"/>
      <c r="AQ71" s="517"/>
      <c r="AR71" s="517"/>
      <c r="AS71" s="517"/>
      <c r="AT71" s="517"/>
      <c r="AU71" s="517"/>
      <c r="AV71" s="517"/>
      <c r="AW71" s="517"/>
      <c r="AX71" s="517"/>
      <c r="AY71" s="517"/>
      <c r="AZ71" s="208"/>
      <c r="BA71" s="229"/>
      <c r="BB71" s="154"/>
      <c r="BC71" s="308"/>
      <c r="BD71" s="293"/>
      <c r="BE71" s="293"/>
      <c r="BF71" s="293"/>
      <c r="BG71" s="309"/>
      <c r="BH71" s="316"/>
      <c r="BI71" s="293"/>
      <c r="BJ71" s="293"/>
      <c r="BK71" s="293"/>
      <c r="BL71" s="309"/>
      <c r="BM71" s="316"/>
      <c r="BN71" s="293"/>
      <c r="BO71" s="293"/>
      <c r="BP71" s="293"/>
      <c r="BQ71" s="309"/>
      <c r="BR71" s="316"/>
      <c r="BS71" s="293"/>
      <c r="BT71" s="293"/>
      <c r="BU71" s="293"/>
      <c r="BV71" s="293"/>
      <c r="BW71" s="293"/>
      <c r="BX71" s="1385"/>
      <c r="BY71" s="1426"/>
      <c r="BZ71" s="1426"/>
      <c r="CA71" s="1426"/>
      <c r="CB71" s="1426"/>
      <c r="CC71" s="1426"/>
      <c r="CD71" s="1426"/>
      <c r="CE71" s="1426"/>
      <c r="CF71" s="1426"/>
      <c r="CG71" s="1426"/>
      <c r="CH71" s="1426"/>
      <c r="CI71" s="1426"/>
      <c r="CJ71" s="1426"/>
      <c r="CK71" s="1426"/>
      <c r="CL71" s="1426"/>
      <c r="CM71" s="1426"/>
      <c r="CN71" s="1426"/>
      <c r="CO71" s="1426"/>
      <c r="CP71" s="1426"/>
      <c r="CQ71" s="1426"/>
      <c r="CR71" s="1426"/>
      <c r="CS71" s="1426"/>
      <c r="CT71" s="1426"/>
      <c r="CU71" s="1426"/>
      <c r="CV71" s="1426"/>
      <c r="CW71" s="1426"/>
      <c r="CX71" s="1426"/>
      <c r="CY71" s="1426"/>
      <c r="CZ71" s="1426"/>
    </row>
    <row r="72" s="369" customFormat="true" ht="15" customHeight="true" x14ac:dyDescent="0.2">
      <c r="A72" s="1138"/>
      <c r="B72" s="1266"/>
      <c r="C72" s="1193"/>
      <c r="D72" s="1194"/>
      <c r="E72" s="1194"/>
      <c r="F72" s="1194"/>
      <c r="G72" s="1195"/>
      <c r="H72" s="1196"/>
      <c r="I72" s="1194"/>
      <c r="J72" s="1194"/>
      <c r="K72" s="1194"/>
      <c r="L72" s="1197"/>
      <c r="M72" s="1198"/>
      <c r="N72" s="1194"/>
      <c r="O72" s="1194"/>
      <c r="P72" s="1194"/>
      <c r="Q72" s="1195"/>
      <c r="R72" s="1196"/>
      <c r="S72" s="1194"/>
      <c r="T72" s="1194"/>
      <c r="U72" s="1194"/>
      <c r="V72" s="1194"/>
      <c r="W72" s="1194"/>
      <c r="X72" s="1484"/>
      <c r="Y72" s="517"/>
      <c r="Z72" s="517"/>
      <c r="AA72" s="517"/>
      <c r="AB72" s="517"/>
      <c r="AC72" s="517"/>
      <c r="AD72" s="517"/>
      <c r="AE72" s="517"/>
      <c r="AF72" s="517"/>
      <c r="AG72" s="517"/>
      <c r="AH72" s="517"/>
      <c r="AI72" s="517"/>
      <c r="AJ72" s="517"/>
      <c r="AK72" s="517"/>
      <c r="AL72" s="517"/>
      <c r="AM72" s="517"/>
      <c r="AN72" s="517"/>
      <c r="AO72" s="517"/>
      <c r="AP72" s="517"/>
      <c r="AQ72" s="517"/>
      <c r="AR72" s="517"/>
      <c r="AS72" s="517"/>
      <c r="AT72" s="517"/>
      <c r="AU72" s="517"/>
      <c r="AV72" s="517"/>
      <c r="AW72" s="517"/>
      <c r="AX72" s="517"/>
      <c r="AY72" s="517"/>
      <c r="AZ72" s="208"/>
      <c r="BA72" s="229"/>
      <c r="BB72" s="154"/>
      <c r="BC72" s="308"/>
      <c r="BD72" s="293"/>
      <c r="BE72" s="293"/>
      <c r="BF72" s="293"/>
      <c r="BG72" s="309"/>
      <c r="BH72" s="316"/>
      <c r="BI72" s="293"/>
      <c r="BJ72" s="293"/>
      <c r="BK72" s="293"/>
      <c r="BL72" s="309"/>
      <c r="BM72" s="316"/>
      <c r="BN72" s="293"/>
      <c r="BO72" s="293"/>
      <c r="BP72" s="293"/>
      <c r="BQ72" s="309"/>
      <c r="BR72" s="316"/>
      <c r="BS72" s="293"/>
      <c r="BT72" s="293"/>
      <c r="BU72" s="293"/>
      <c r="BV72" s="293"/>
      <c r="BW72" s="293"/>
      <c r="BX72" s="1385"/>
      <c r="BY72" s="1426"/>
      <c r="BZ72" s="1426"/>
      <c r="CA72" s="1426"/>
      <c r="CB72" s="1426"/>
      <c r="CC72" s="1426"/>
      <c r="CD72" s="1426"/>
      <c r="CE72" s="1426"/>
      <c r="CF72" s="1426"/>
      <c r="CG72" s="1426"/>
      <c r="CH72" s="1426"/>
      <c r="CI72" s="1426"/>
      <c r="CJ72" s="1426"/>
      <c r="CK72" s="1426"/>
      <c r="CL72" s="1426"/>
      <c r="CM72" s="1426"/>
      <c r="CN72" s="1426"/>
      <c r="CO72" s="1426"/>
      <c r="CP72" s="1426"/>
      <c r="CQ72" s="1426"/>
      <c r="CR72" s="1426"/>
      <c r="CS72" s="1426"/>
      <c r="CT72" s="1426"/>
      <c r="CU72" s="1426"/>
      <c r="CV72" s="1426"/>
      <c r="CW72" s="1426"/>
      <c r="CX72" s="1426"/>
      <c r="CY72" s="1426"/>
      <c r="CZ72" s="1426"/>
    </row>
    <row r="73" s="369" customFormat="true" ht="15" customHeight="true" x14ac:dyDescent="0.2">
      <c r="A73" s="1138"/>
      <c r="B73" s="1266"/>
      <c r="C73" s="1193"/>
      <c r="D73" s="1194"/>
      <c r="E73" s="1194"/>
      <c r="F73" s="1194"/>
      <c r="G73" s="1195"/>
      <c r="H73" s="1196"/>
      <c r="I73" s="1194"/>
      <c r="J73" s="1194"/>
      <c r="K73" s="1194"/>
      <c r="L73" s="1197"/>
      <c r="M73" s="1198"/>
      <c r="N73" s="1194"/>
      <c r="O73" s="1194"/>
      <c r="P73" s="1194"/>
      <c r="Q73" s="1195"/>
      <c r="R73" s="1196"/>
      <c r="S73" s="1194"/>
      <c r="T73" s="1194"/>
      <c r="U73" s="1194"/>
      <c r="V73" s="1194"/>
      <c r="W73" s="1194"/>
      <c r="X73" s="1484"/>
      <c r="Y73" s="517"/>
      <c r="Z73" s="517"/>
      <c r="AA73" s="517"/>
      <c r="AB73" s="517"/>
      <c r="AC73" s="517"/>
      <c r="AD73" s="517"/>
      <c r="AE73" s="517"/>
      <c r="AF73" s="517"/>
      <c r="AG73" s="517"/>
      <c r="AH73" s="517"/>
      <c r="AI73" s="517"/>
      <c r="AJ73" s="517"/>
      <c r="AK73" s="517"/>
      <c r="AL73" s="517"/>
      <c r="AM73" s="517"/>
      <c r="AN73" s="517"/>
      <c r="AO73" s="517"/>
      <c r="AP73" s="517"/>
      <c r="AQ73" s="517"/>
      <c r="AR73" s="517"/>
      <c r="AS73" s="517"/>
      <c r="AT73" s="517"/>
      <c r="AU73" s="517"/>
      <c r="AV73" s="517"/>
      <c r="AW73" s="517"/>
      <c r="AX73" s="517"/>
      <c r="AY73" s="517"/>
      <c r="AZ73" s="208"/>
      <c r="BA73" s="229"/>
      <c r="BB73" s="154"/>
      <c r="BC73" s="308"/>
      <c r="BD73" s="293"/>
      <c r="BE73" s="293"/>
      <c r="BF73" s="293"/>
      <c r="BG73" s="309"/>
      <c r="BH73" s="316"/>
      <c r="BI73" s="293"/>
      <c r="BJ73" s="293"/>
      <c r="BK73" s="293"/>
      <c r="BL73" s="309"/>
      <c r="BM73" s="316"/>
      <c r="BN73" s="293"/>
      <c r="BO73" s="293"/>
      <c r="BP73" s="293"/>
      <c r="BQ73" s="309"/>
      <c r="BR73" s="316"/>
      <c r="BS73" s="293"/>
      <c r="BT73" s="293"/>
      <c r="BU73" s="293"/>
      <c r="BV73" s="293"/>
      <c r="BW73" s="293"/>
      <c r="BX73" s="1385"/>
      <c r="BY73" s="1426"/>
      <c r="BZ73" s="1426"/>
      <c r="CA73" s="1426"/>
      <c r="CB73" s="1426"/>
      <c r="CC73" s="1426"/>
      <c r="CD73" s="1426"/>
      <c r="CE73" s="1426"/>
      <c r="CF73" s="1426"/>
      <c r="CG73" s="1426"/>
      <c r="CH73" s="1426"/>
      <c r="CI73" s="1426"/>
      <c r="CJ73" s="1426"/>
      <c r="CK73" s="1426"/>
      <c r="CL73" s="1426"/>
      <c r="CM73" s="1426"/>
      <c r="CN73" s="1426"/>
      <c r="CO73" s="1426"/>
      <c r="CP73" s="1426"/>
      <c r="CQ73" s="1426"/>
      <c r="CR73" s="1426"/>
      <c r="CS73" s="1426"/>
      <c r="CT73" s="1426"/>
      <c r="CU73" s="1426"/>
      <c r="CV73" s="1426"/>
      <c r="CW73" s="1426"/>
      <c r="CX73" s="1426"/>
      <c r="CY73" s="1426"/>
      <c r="CZ73" s="1426"/>
    </row>
    <row r="74" s="369" customFormat="true" ht="15" customHeight="true" x14ac:dyDescent="0.2">
      <c r="A74" s="1138"/>
      <c r="B74" s="1266"/>
      <c r="C74" s="1193"/>
      <c r="D74" s="1194"/>
      <c r="E74" s="1194"/>
      <c r="F74" s="1194"/>
      <c r="G74" s="1195"/>
      <c r="H74" s="1196"/>
      <c r="I74" s="1194"/>
      <c r="J74" s="1194"/>
      <c r="K74" s="1194"/>
      <c r="L74" s="1197"/>
      <c r="M74" s="1198"/>
      <c r="N74" s="1194"/>
      <c r="O74" s="1194"/>
      <c r="P74" s="1194"/>
      <c r="Q74" s="1195"/>
      <c r="R74" s="1196"/>
      <c r="S74" s="1194"/>
      <c r="T74" s="1194"/>
      <c r="U74" s="1194"/>
      <c r="V74" s="1194"/>
      <c r="W74" s="1194"/>
      <c r="X74" s="1484"/>
      <c r="Y74" s="517"/>
      <c r="Z74" s="517"/>
      <c r="AA74" s="517"/>
      <c r="AB74" s="517"/>
      <c r="AC74" s="517"/>
      <c r="AD74" s="517"/>
      <c r="AE74" s="517"/>
      <c r="AF74" s="517"/>
      <c r="AG74" s="517"/>
      <c r="AH74" s="517"/>
      <c r="AI74" s="517"/>
      <c r="AJ74" s="517"/>
      <c r="AK74" s="517"/>
      <c r="AL74" s="517"/>
      <c r="AM74" s="517"/>
      <c r="AN74" s="517"/>
      <c r="AO74" s="517"/>
      <c r="AP74" s="517"/>
      <c r="AQ74" s="517"/>
      <c r="AR74" s="517"/>
      <c r="AS74" s="517"/>
      <c r="AT74" s="517"/>
      <c r="AU74" s="517"/>
      <c r="AV74" s="517"/>
      <c r="AW74" s="517"/>
      <c r="AX74" s="517"/>
      <c r="AY74" s="517"/>
      <c r="AZ74" s="208"/>
      <c r="BA74" s="229"/>
      <c r="BB74" s="154"/>
      <c r="BC74" s="308"/>
      <c r="BD74" s="293"/>
      <c r="BE74" s="293"/>
      <c r="BF74" s="293"/>
      <c r="BG74" s="309"/>
      <c r="BH74" s="316"/>
      <c r="BI74" s="293"/>
      <c r="BJ74" s="293"/>
      <c r="BK74" s="293"/>
      <c r="BL74" s="309"/>
      <c r="BM74" s="316"/>
      <c r="BN74" s="293"/>
      <c r="BO74" s="293"/>
      <c r="BP74" s="293"/>
      <c r="BQ74" s="309"/>
      <c r="BR74" s="316"/>
      <c r="BS74" s="293"/>
      <c r="BT74" s="293"/>
      <c r="BU74" s="293"/>
      <c r="BV74" s="293"/>
      <c r="BW74" s="293"/>
      <c r="BX74" s="1385"/>
      <c r="BY74" s="1426"/>
      <c r="BZ74" s="1426"/>
      <c r="CA74" s="1426"/>
      <c r="CB74" s="1426"/>
      <c r="CC74" s="1426"/>
      <c r="CD74" s="1426"/>
      <c r="CE74" s="1426"/>
      <c r="CF74" s="1426"/>
      <c r="CG74" s="1426"/>
      <c r="CH74" s="1426"/>
      <c r="CI74" s="1426"/>
      <c r="CJ74" s="1426"/>
      <c r="CK74" s="1426"/>
      <c r="CL74" s="1426"/>
      <c r="CM74" s="1426"/>
      <c r="CN74" s="1426"/>
      <c r="CO74" s="1426"/>
      <c r="CP74" s="1426"/>
      <c r="CQ74" s="1426"/>
      <c r="CR74" s="1426"/>
      <c r="CS74" s="1426"/>
      <c r="CT74" s="1426"/>
      <c r="CU74" s="1426"/>
      <c r="CV74" s="1426"/>
      <c r="CW74" s="1426"/>
      <c r="CX74" s="1426"/>
      <c r="CY74" s="1426"/>
      <c r="CZ74" s="1426"/>
    </row>
    <row r="75" s="369" customFormat="true" ht="15" customHeight="true" x14ac:dyDescent="0.2">
      <c r="A75" s="1138"/>
      <c r="B75" s="1266"/>
      <c r="C75" s="1193"/>
      <c r="D75" s="1194"/>
      <c r="E75" s="1194"/>
      <c r="F75" s="1194"/>
      <c r="G75" s="1195"/>
      <c r="H75" s="1196"/>
      <c r="I75" s="1194"/>
      <c r="J75" s="1194"/>
      <c r="K75" s="1194"/>
      <c r="L75" s="1197"/>
      <c r="M75" s="1198"/>
      <c r="N75" s="1194"/>
      <c r="O75" s="1194"/>
      <c r="P75" s="1194"/>
      <c r="Q75" s="1195"/>
      <c r="R75" s="1196"/>
      <c r="S75" s="1194"/>
      <c r="T75" s="1194"/>
      <c r="U75" s="1194"/>
      <c r="V75" s="1194"/>
      <c r="W75" s="1194"/>
      <c r="X75" s="1484"/>
      <c r="Y75" s="517"/>
      <c r="Z75" s="517"/>
      <c r="AA75" s="517"/>
      <c r="AB75" s="517"/>
      <c r="AC75" s="517"/>
      <c r="AD75" s="517"/>
      <c r="AE75" s="517"/>
      <c r="AF75" s="517"/>
      <c r="AG75" s="517"/>
      <c r="AH75" s="517"/>
      <c r="AI75" s="517"/>
      <c r="AJ75" s="517"/>
      <c r="AK75" s="517"/>
      <c r="AL75" s="517"/>
      <c r="AM75" s="517"/>
      <c r="AN75" s="517"/>
      <c r="AO75" s="517"/>
      <c r="AP75" s="517"/>
      <c r="AQ75" s="517"/>
      <c r="AR75" s="517"/>
      <c r="AS75" s="517"/>
      <c r="AT75" s="517"/>
      <c r="AU75" s="517"/>
      <c r="AV75" s="517"/>
      <c r="AW75" s="517"/>
      <c r="AX75" s="517"/>
      <c r="AY75" s="517"/>
      <c r="AZ75" s="208"/>
      <c r="BA75" s="229"/>
      <c r="BB75" s="154"/>
      <c r="BC75" s="308"/>
      <c r="BD75" s="293"/>
      <c r="BE75" s="293"/>
      <c r="BF75" s="293"/>
      <c r="BG75" s="309"/>
      <c r="BH75" s="316"/>
      <c r="BI75" s="293"/>
      <c r="BJ75" s="293"/>
      <c r="BK75" s="293"/>
      <c r="BL75" s="309"/>
      <c r="BM75" s="316"/>
      <c r="BN75" s="293"/>
      <c r="BO75" s="293"/>
      <c r="BP75" s="293"/>
      <c r="BQ75" s="309"/>
      <c r="BR75" s="316"/>
      <c r="BS75" s="293"/>
      <c r="BT75" s="293"/>
      <c r="BU75" s="293"/>
      <c r="BV75" s="293"/>
      <c r="BW75" s="293"/>
      <c r="BX75" s="1385"/>
      <c r="BY75" s="1426"/>
      <c r="BZ75" s="1426"/>
      <c r="CA75" s="1426"/>
      <c r="CB75" s="1426"/>
      <c r="CC75" s="1426"/>
      <c r="CD75" s="1426"/>
      <c r="CE75" s="1426"/>
      <c r="CF75" s="1426"/>
      <c r="CG75" s="1426"/>
      <c r="CH75" s="1426"/>
      <c r="CI75" s="1426"/>
      <c r="CJ75" s="1426"/>
      <c r="CK75" s="1426"/>
      <c r="CL75" s="1426"/>
      <c r="CM75" s="1426"/>
      <c r="CN75" s="1426"/>
      <c r="CO75" s="1426"/>
      <c r="CP75" s="1426"/>
      <c r="CQ75" s="1426"/>
      <c r="CR75" s="1426"/>
      <c r="CS75" s="1426"/>
      <c r="CT75" s="1426"/>
      <c r="CU75" s="1426"/>
      <c r="CV75" s="1426"/>
      <c r="CW75" s="1426"/>
      <c r="CX75" s="1426"/>
      <c r="CY75" s="1426"/>
      <c r="CZ75" s="1426"/>
    </row>
    <row r="76" s="369" customFormat="true" ht="15" customHeight="true" x14ac:dyDescent="0.2">
      <c r="A76" s="1138"/>
      <c r="B76" s="1266"/>
      <c r="C76" s="1193"/>
      <c r="D76" s="1194"/>
      <c r="E76" s="1194"/>
      <c r="F76" s="1194"/>
      <c r="G76" s="1195"/>
      <c r="H76" s="1196"/>
      <c r="I76" s="1194"/>
      <c r="J76" s="1194"/>
      <c r="K76" s="1194"/>
      <c r="L76" s="1197"/>
      <c r="M76" s="1198"/>
      <c r="N76" s="1194"/>
      <c r="O76" s="1194"/>
      <c r="P76" s="1194"/>
      <c r="Q76" s="1195"/>
      <c r="R76" s="1196"/>
      <c r="S76" s="1194"/>
      <c r="T76" s="1194"/>
      <c r="U76" s="1194"/>
      <c r="V76" s="1194"/>
      <c r="W76" s="1194"/>
      <c r="X76" s="1484"/>
      <c r="Y76" s="517"/>
      <c r="Z76" s="517"/>
      <c r="AA76" s="517"/>
      <c r="AB76" s="517"/>
      <c r="AC76" s="517"/>
      <c r="AD76" s="517"/>
      <c r="AE76" s="517"/>
      <c r="AF76" s="517"/>
      <c r="AG76" s="517"/>
      <c r="AH76" s="517"/>
      <c r="AI76" s="517"/>
      <c r="AJ76" s="517"/>
      <c r="AK76" s="517"/>
      <c r="AL76" s="517"/>
      <c r="AM76" s="517"/>
      <c r="AN76" s="517"/>
      <c r="AO76" s="517"/>
      <c r="AP76" s="517"/>
      <c r="AQ76" s="517"/>
      <c r="AR76" s="517"/>
      <c r="AS76" s="517"/>
      <c r="AT76" s="517"/>
      <c r="AU76" s="517"/>
      <c r="AV76" s="517"/>
      <c r="AW76" s="517"/>
      <c r="AX76" s="517"/>
      <c r="AY76" s="517"/>
      <c r="AZ76" s="208"/>
      <c r="BA76" s="229"/>
      <c r="BB76" s="154"/>
      <c r="BC76" s="308"/>
      <c r="BD76" s="293"/>
      <c r="BE76" s="293"/>
      <c r="BF76" s="293"/>
      <c r="BG76" s="309"/>
      <c r="BH76" s="316"/>
      <c r="BI76" s="293"/>
      <c r="BJ76" s="293"/>
      <c r="BK76" s="293"/>
      <c r="BL76" s="309"/>
      <c r="BM76" s="316"/>
      <c r="BN76" s="293"/>
      <c r="BO76" s="293"/>
      <c r="BP76" s="293"/>
      <c r="BQ76" s="309"/>
      <c r="BR76" s="316"/>
      <c r="BS76" s="293"/>
      <c r="BT76" s="293"/>
      <c r="BU76" s="293"/>
      <c r="BV76" s="293"/>
      <c r="BW76" s="293"/>
      <c r="BX76" s="1385"/>
      <c r="BY76" s="1426"/>
      <c r="BZ76" s="1426"/>
      <c r="CA76" s="1426"/>
      <c r="CB76" s="1426"/>
      <c r="CC76" s="1426"/>
      <c r="CD76" s="1426"/>
      <c r="CE76" s="1426"/>
      <c r="CF76" s="1426"/>
      <c r="CG76" s="1426"/>
      <c r="CH76" s="1426"/>
      <c r="CI76" s="1426"/>
      <c r="CJ76" s="1426"/>
      <c r="CK76" s="1426"/>
      <c r="CL76" s="1426"/>
      <c r="CM76" s="1426"/>
      <c r="CN76" s="1426"/>
      <c r="CO76" s="1426"/>
      <c r="CP76" s="1426"/>
      <c r="CQ76" s="1426"/>
      <c r="CR76" s="1426"/>
      <c r="CS76" s="1426"/>
      <c r="CT76" s="1426"/>
      <c r="CU76" s="1426"/>
      <c r="CV76" s="1426"/>
      <c r="CW76" s="1426"/>
      <c r="CX76" s="1426"/>
      <c r="CY76" s="1426"/>
      <c r="CZ76" s="1426"/>
    </row>
    <row r="77" s="369" customFormat="true" ht="15" customHeight="true" x14ac:dyDescent="0.2">
      <c r="A77" s="1138"/>
      <c r="B77" s="1266"/>
      <c r="C77" s="1193"/>
      <c r="D77" s="1194"/>
      <c r="E77" s="1194"/>
      <c r="F77" s="1194"/>
      <c r="G77" s="1195"/>
      <c r="H77" s="1196"/>
      <c r="I77" s="1194"/>
      <c r="J77" s="1194"/>
      <c r="K77" s="1194"/>
      <c r="L77" s="1197"/>
      <c r="M77" s="1198"/>
      <c r="N77" s="1194"/>
      <c r="O77" s="1194"/>
      <c r="P77" s="1194"/>
      <c r="Q77" s="1195"/>
      <c r="R77" s="1196"/>
      <c r="S77" s="1194"/>
      <c r="T77" s="1194"/>
      <c r="U77" s="1194"/>
      <c r="V77" s="1194"/>
      <c r="W77" s="1194"/>
      <c r="X77" s="1484"/>
      <c r="Y77" s="517"/>
      <c r="Z77" s="517"/>
      <c r="AA77" s="517"/>
      <c r="AB77" s="517"/>
      <c r="AC77" s="517"/>
      <c r="AD77" s="517"/>
      <c r="AE77" s="517"/>
      <c r="AF77" s="517"/>
      <c r="AG77" s="517"/>
      <c r="AH77" s="517"/>
      <c r="AI77" s="517"/>
      <c r="AJ77" s="517"/>
      <c r="AK77" s="517"/>
      <c r="AL77" s="517"/>
      <c r="AM77" s="517"/>
      <c r="AN77" s="517"/>
      <c r="AO77" s="517"/>
      <c r="AP77" s="517"/>
      <c r="AQ77" s="517"/>
      <c r="AR77" s="517"/>
      <c r="AS77" s="517"/>
      <c r="AT77" s="517"/>
      <c r="AU77" s="517"/>
      <c r="AV77" s="517"/>
      <c r="AW77" s="517"/>
      <c r="AX77" s="517"/>
      <c r="AY77" s="517"/>
      <c r="AZ77" s="208"/>
      <c r="BA77" s="229"/>
      <c r="BB77" s="154"/>
      <c r="BC77" s="308"/>
      <c r="BD77" s="293"/>
      <c r="BE77" s="293"/>
      <c r="BF77" s="293"/>
      <c r="BG77" s="309"/>
      <c r="BH77" s="316"/>
      <c r="BI77" s="293"/>
      <c r="BJ77" s="293"/>
      <c r="BK77" s="293"/>
      <c r="BL77" s="309"/>
      <c r="BM77" s="316"/>
      <c r="BN77" s="293"/>
      <c r="BO77" s="293"/>
      <c r="BP77" s="293"/>
      <c r="BQ77" s="309"/>
      <c r="BR77" s="316"/>
      <c r="BS77" s="293"/>
      <c r="BT77" s="293"/>
      <c r="BU77" s="293"/>
      <c r="BV77" s="293"/>
      <c r="BW77" s="293"/>
      <c r="BX77" s="1385"/>
      <c r="BY77" s="1426"/>
      <c r="BZ77" s="1426"/>
      <c r="CA77" s="1426"/>
      <c r="CB77" s="1426"/>
      <c r="CC77" s="1426"/>
      <c r="CD77" s="1426"/>
      <c r="CE77" s="1426"/>
      <c r="CF77" s="1426"/>
      <c r="CG77" s="1426"/>
      <c r="CH77" s="1426"/>
      <c r="CI77" s="1426"/>
      <c r="CJ77" s="1426"/>
      <c r="CK77" s="1426"/>
      <c r="CL77" s="1426"/>
      <c r="CM77" s="1426"/>
      <c r="CN77" s="1426"/>
      <c r="CO77" s="1426"/>
      <c r="CP77" s="1426"/>
      <c r="CQ77" s="1426"/>
      <c r="CR77" s="1426"/>
      <c r="CS77" s="1426"/>
      <c r="CT77" s="1426"/>
      <c r="CU77" s="1426"/>
      <c r="CV77" s="1426"/>
      <c r="CW77" s="1426"/>
      <c r="CX77" s="1426"/>
      <c r="CY77" s="1426"/>
      <c r="CZ77" s="1426"/>
    </row>
    <row r="78" s="369" customFormat="true" ht="15" customHeight="true" x14ac:dyDescent="0.2">
      <c r="A78" s="1138"/>
      <c r="B78" s="1266"/>
      <c r="C78" s="1193"/>
      <c r="D78" s="1194"/>
      <c r="E78" s="1194"/>
      <c r="F78" s="1194"/>
      <c r="G78" s="1195"/>
      <c r="H78" s="1196"/>
      <c r="I78" s="1194"/>
      <c r="J78" s="1194"/>
      <c r="K78" s="1194"/>
      <c r="L78" s="1197"/>
      <c r="M78" s="1198"/>
      <c r="N78" s="1194"/>
      <c r="O78" s="1194"/>
      <c r="P78" s="1194"/>
      <c r="Q78" s="1195"/>
      <c r="R78" s="1196"/>
      <c r="S78" s="1194"/>
      <c r="T78" s="1194"/>
      <c r="U78" s="1194"/>
      <c r="V78" s="1194"/>
      <c r="W78" s="1194"/>
      <c r="X78" s="1484"/>
      <c r="Y78" s="517"/>
      <c r="Z78" s="517"/>
      <c r="AA78" s="517"/>
      <c r="AB78" s="517"/>
      <c r="AC78" s="517"/>
      <c r="AD78" s="517"/>
      <c r="AE78" s="517"/>
      <c r="AF78" s="517"/>
      <c r="AG78" s="517"/>
      <c r="AH78" s="517"/>
      <c r="AI78" s="517"/>
      <c r="AJ78" s="517"/>
      <c r="AK78" s="517"/>
      <c r="AL78" s="517"/>
      <c r="AM78" s="517"/>
      <c r="AN78" s="517"/>
      <c r="AO78" s="517"/>
      <c r="AP78" s="517"/>
      <c r="AQ78" s="517"/>
      <c r="AR78" s="517"/>
      <c r="AS78" s="517"/>
      <c r="AT78" s="517"/>
      <c r="AU78" s="517"/>
      <c r="AV78" s="517"/>
      <c r="AW78" s="517"/>
      <c r="AX78" s="517"/>
      <c r="AY78" s="517"/>
      <c r="AZ78" s="208"/>
      <c r="BA78" s="229"/>
      <c r="BB78" s="154"/>
      <c r="BC78" s="308"/>
      <c r="BD78" s="293"/>
      <c r="BE78" s="293"/>
      <c r="BF78" s="293"/>
      <c r="BG78" s="309"/>
      <c r="BH78" s="316"/>
      <c r="BI78" s="293"/>
      <c r="BJ78" s="293"/>
      <c r="BK78" s="293"/>
      <c r="BL78" s="309"/>
      <c r="BM78" s="316"/>
      <c r="BN78" s="293"/>
      <c r="BO78" s="293"/>
      <c r="BP78" s="293"/>
      <c r="BQ78" s="309"/>
      <c r="BR78" s="316"/>
      <c r="BS78" s="293"/>
      <c r="BT78" s="293"/>
      <c r="BU78" s="293"/>
      <c r="BV78" s="293"/>
      <c r="BW78" s="293"/>
      <c r="BX78" s="1385"/>
      <c r="BY78" s="1426"/>
      <c r="BZ78" s="1426"/>
      <c r="CA78" s="1426"/>
      <c r="CB78" s="1426"/>
      <c r="CC78" s="1426"/>
      <c r="CD78" s="1426"/>
      <c r="CE78" s="1426"/>
      <c r="CF78" s="1426"/>
      <c r="CG78" s="1426"/>
      <c r="CH78" s="1426"/>
      <c r="CI78" s="1426"/>
      <c r="CJ78" s="1426"/>
      <c r="CK78" s="1426"/>
      <c r="CL78" s="1426"/>
      <c r="CM78" s="1426"/>
      <c r="CN78" s="1426"/>
      <c r="CO78" s="1426"/>
      <c r="CP78" s="1426"/>
      <c r="CQ78" s="1426"/>
      <c r="CR78" s="1426"/>
      <c r="CS78" s="1426"/>
      <c r="CT78" s="1426"/>
      <c r="CU78" s="1426"/>
      <c r="CV78" s="1426"/>
      <c r="CW78" s="1426"/>
      <c r="CX78" s="1426"/>
      <c r="CY78" s="1426"/>
      <c r="CZ78" s="1426"/>
    </row>
    <row r="79" s="369" customFormat="true" ht="15" customHeight="true" x14ac:dyDescent="0.2">
      <c r="A79" s="1138"/>
      <c r="B79" s="1266"/>
      <c r="C79" s="1193"/>
      <c r="D79" s="1194"/>
      <c r="E79" s="1194"/>
      <c r="F79" s="1194"/>
      <c r="G79" s="1195"/>
      <c r="H79" s="1196"/>
      <c r="I79" s="1194"/>
      <c r="J79" s="1194"/>
      <c r="K79" s="1194"/>
      <c r="L79" s="1197"/>
      <c r="M79" s="1198"/>
      <c r="N79" s="1194"/>
      <c r="O79" s="1194"/>
      <c r="P79" s="1194"/>
      <c r="Q79" s="1195"/>
      <c r="R79" s="1196"/>
      <c r="S79" s="1194"/>
      <c r="T79" s="1194"/>
      <c r="U79" s="1194"/>
      <c r="V79" s="1194"/>
      <c r="W79" s="1194"/>
      <c r="X79" s="1484"/>
      <c r="Y79" s="517"/>
      <c r="Z79" s="517"/>
      <c r="AA79" s="517"/>
      <c r="AB79" s="517"/>
      <c r="AC79" s="517"/>
      <c r="AD79" s="517"/>
      <c r="AE79" s="517"/>
      <c r="AF79" s="517"/>
      <c r="AG79" s="517"/>
      <c r="AH79" s="517"/>
      <c r="AI79" s="517"/>
      <c r="AJ79" s="517"/>
      <c r="AK79" s="517"/>
      <c r="AL79" s="517"/>
      <c r="AM79" s="517"/>
      <c r="AN79" s="517"/>
      <c r="AO79" s="517"/>
      <c r="AP79" s="517"/>
      <c r="AQ79" s="517"/>
      <c r="AR79" s="517"/>
      <c r="AS79" s="517"/>
      <c r="AT79" s="517"/>
      <c r="AU79" s="517"/>
      <c r="AV79" s="517"/>
      <c r="AW79" s="517"/>
      <c r="AX79" s="517"/>
      <c r="AY79" s="517"/>
      <c r="AZ79" s="208"/>
      <c r="BA79" s="229"/>
      <c r="BB79" s="154"/>
      <c r="BC79" s="308"/>
      <c r="BD79" s="293"/>
      <c r="BE79" s="293"/>
      <c r="BF79" s="293"/>
      <c r="BG79" s="309"/>
      <c r="BH79" s="316"/>
      <c r="BI79" s="293"/>
      <c r="BJ79" s="293"/>
      <c r="BK79" s="293"/>
      <c r="BL79" s="309"/>
      <c r="BM79" s="316"/>
      <c r="BN79" s="293"/>
      <c r="BO79" s="293"/>
      <c r="BP79" s="293"/>
      <c r="BQ79" s="309"/>
      <c r="BR79" s="316"/>
      <c r="BS79" s="293"/>
      <c r="BT79" s="293"/>
      <c r="BU79" s="293"/>
      <c r="BV79" s="293"/>
      <c r="BW79" s="293"/>
      <c r="BX79" s="1385"/>
      <c r="BY79" s="1426"/>
      <c r="BZ79" s="1426"/>
      <c r="CA79" s="1426"/>
      <c r="CB79" s="1426"/>
      <c r="CC79" s="1426"/>
      <c r="CD79" s="1426"/>
      <c r="CE79" s="1426"/>
      <c r="CF79" s="1426"/>
      <c r="CG79" s="1426"/>
      <c r="CH79" s="1426"/>
      <c r="CI79" s="1426"/>
      <c r="CJ79" s="1426"/>
      <c r="CK79" s="1426"/>
      <c r="CL79" s="1426"/>
      <c r="CM79" s="1426"/>
      <c r="CN79" s="1426"/>
      <c r="CO79" s="1426"/>
      <c r="CP79" s="1426"/>
      <c r="CQ79" s="1426"/>
      <c r="CR79" s="1426"/>
      <c r="CS79" s="1426"/>
      <c r="CT79" s="1426"/>
      <c r="CU79" s="1426"/>
      <c r="CV79" s="1426"/>
      <c r="CW79" s="1426"/>
      <c r="CX79" s="1426"/>
      <c r="CY79" s="1426"/>
      <c r="CZ79" s="1426"/>
    </row>
    <row r="80" s="369" customFormat="true" ht="15" customHeight="true" x14ac:dyDescent="0.2">
      <c r="A80" s="1139"/>
      <c r="B80" s="1267"/>
      <c r="C80" s="1199"/>
      <c r="D80" s="1200"/>
      <c r="E80" s="1200"/>
      <c r="F80" s="1200"/>
      <c r="G80" s="1201"/>
      <c r="H80" s="1202"/>
      <c r="I80" s="1200"/>
      <c r="J80" s="1200"/>
      <c r="K80" s="1200"/>
      <c r="L80" s="1203"/>
      <c r="M80" s="1204"/>
      <c r="N80" s="1200"/>
      <c r="O80" s="1200"/>
      <c r="P80" s="1200"/>
      <c r="Q80" s="1201"/>
      <c r="R80" s="1202"/>
      <c r="S80" s="1200"/>
      <c r="T80" s="1200"/>
      <c r="U80" s="1200"/>
      <c r="V80" s="1200"/>
      <c r="W80" s="1200"/>
      <c r="X80" s="1485"/>
      <c r="Y80" s="517"/>
      <c r="Z80" s="517"/>
      <c r="AA80" s="517"/>
      <c r="AB80" s="517"/>
      <c r="AC80" s="517"/>
      <c r="AD80" s="517"/>
      <c r="AE80" s="517"/>
      <c r="AF80" s="517"/>
      <c r="AG80" s="517"/>
      <c r="AH80" s="517"/>
      <c r="AI80" s="517"/>
      <c r="AJ80" s="517"/>
      <c r="AK80" s="517"/>
      <c r="AL80" s="517"/>
      <c r="AM80" s="517"/>
      <c r="AN80" s="517"/>
      <c r="AO80" s="517"/>
      <c r="AP80" s="517"/>
      <c r="AQ80" s="517"/>
      <c r="AR80" s="517"/>
      <c r="AS80" s="517"/>
      <c r="AT80" s="517"/>
      <c r="AU80" s="517"/>
      <c r="AV80" s="517"/>
      <c r="AW80" s="517"/>
      <c r="AX80" s="517"/>
      <c r="AY80" s="517"/>
      <c r="AZ80" s="208"/>
      <c r="BA80" s="229"/>
      <c r="BB80" s="154"/>
      <c r="BC80" s="308"/>
      <c r="BD80" s="293"/>
      <c r="BE80" s="293"/>
      <c r="BF80" s="293"/>
      <c r="BG80" s="309"/>
      <c r="BH80" s="316"/>
      <c r="BI80" s="293"/>
      <c r="BJ80" s="293"/>
      <c r="BK80" s="293"/>
      <c r="BL80" s="309"/>
      <c r="BM80" s="316"/>
      <c r="BN80" s="293"/>
      <c r="BO80" s="293"/>
      <c r="BP80" s="293"/>
      <c r="BQ80" s="309"/>
      <c r="BR80" s="316"/>
      <c r="BS80" s="293"/>
      <c r="BT80" s="293"/>
      <c r="BU80" s="293"/>
      <c r="BV80" s="293"/>
      <c r="BW80" s="293"/>
      <c r="BX80" s="1385"/>
      <c r="BY80" s="1426"/>
      <c r="BZ80" s="1426"/>
      <c r="CA80" s="1426"/>
      <c r="CB80" s="1426"/>
      <c r="CC80" s="1426"/>
      <c r="CD80" s="1426"/>
      <c r="CE80" s="1426"/>
      <c r="CF80" s="1426"/>
      <c r="CG80" s="1426"/>
      <c r="CH80" s="1426"/>
      <c r="CI80" s="1426"/>
      <c r="CJ80" s="1426"/>
      <c r="CK80" s="1426"/>
      <c r="CL80" s="1426"/>
      <c r="CM80" s="1426"/>
      <c r="CN80" s="1426"/>
      <c r="CO80" s="1426"/>
      <c r="CP80" s="1426"/>
      <c r="CQ80" s="1426"/>
      <c r="CR80" s="1426"/>
      <c r="CS80" s="1426"/>
      <c r="CT80" s="1426"/>
      <c r="CU80" s="1426"/>
      <c r="CV80" s="1426"/>
      <c r="CW80" s="1426"/>
      <c r="CX80" s="1426"/>
      <c r="CY80" s="1426"/>
      <c r="CZ80" s="1426"/>
    </row>
    <row r="81" s="369" customFormat="true" ht="15" customHeight="true" x14ac:dyDescent="0.2">
      <c r="A81" s="682"/>
      <c r="B81" s="706"/>
      <c r="C81" s="783"/>
      <c r="D81" s="784"/>
      <c r="E81" s="784"/>
      <c r="F81" s="784"/>
      <c r="G81" s="785"/>
      <c r="H81" s="786"/>
      <c r="I81" s="784"/>
      <c r="J81" s="784"/>
      <c r="K81" s="784"/>
      <c r="L81" s="787"/>
      <c r="M81" s="788"/>
      <c r="N81" s="784"/>
      <c r="O81" s="784"/>
      <c r="P81" s="784"/>
      <c r="Q81" s="785"/>
      <c r="R81" s="786"/>
      <c r="S81" s="784"/>
      <c r="T81" s="784"/>
      <c r="U81" s="784"/>
      <c r="V81" s="784"/>
      <c r="W81" s="784"/>
      <c r="X81" s="1344"/>
      <c r="Y81" s="517"/>
      <c r="Z81" s="517"/>
      <c r="AA81" s="517"/>
      <c r="AB81" s="517"/>
      <c r="AC81" s="517"/>
      <c r="AD81" s="517"/>
      <c r="AE81" s="517"/>
      <c r="AF81" s="517"/>
      <c r="AG81" s="517"/>
      <c r="AH81" s="517"/>
      <c r="AI81" s="517"/>
      <c r="AJ81" s="517"/>
      <c r="AK81" s="517"/>
      <c r="AL81" s="517"/>
      <c r="AM81" s="517"/>
      <c r="AN81" s="517"/>
      <c r="AO81" s="517"/>
      <c r="AP81" s="517"/>
      <c r="AQ81" s="517"/>
      <c r="AR81" s="517"/>
      <c r="AS81" s="517"/>
      <c r="AT81" s="517"/>
      <c r="AU81" s="517"/>
      <c r="AV81" s="517"/>
      <c r="AW81" s="517"/>
      <c r="AX81" s="517"/>
      <c r="AY81" s="517"/>
      <c r="AZ81" s="208"/>
      <c r="BA81" s="229"/>
      <c r="BB81" s="154"/>
      <c r="BC81" s="308"/>
      <c r="BD81" s="293"/>
      <c r="BE81" s="293"/>
      <c r="BF81" s="293"/>
      <c r="BG81" s="309"/>
      <c r="BH81" s="316"/>
      <c r="BI81" s="293"/>
      <c r="BJ81" s="293"/>
      <c r="BK81" s="293"/>
      <c r="BL81" s="309"/>
      <c r="BM81" s="316"/>
      <c r="BN81" s="293"/>
      <c r="BO81" s="293"/>
      <c r="BP81" s="293"/>
      <c r="BQ81" s="309"/>
      <c r="BR81" s="316"/>
      <c r="BS81" s="293"/>
      <c r="BT81" s="293"/>
      <c r="BU81" s="293"/>
      <c r="BV81" s="293"/>
      <c r="BW81" s="293"/>
      <c r="BX81" s="1385"/>
      <c r="BY81" s="1426"/>
      <c r="BZ81" s="1426"/>
      <c r="CA81" s="1426"/>
      <c r="CB81" s="1426"/>
      <c r="CC81" s="1426"/>
      <c r="CD81" s="1426"/>
      <c r="CE81" s="1426"/>
      <c r="CF81" s="1426"/>
      <c r="CG81" s="1426"/>
      <c r="CH81" s="1426"/>
      <c r="CI81" s="1426"/>
      <c r="CJ81" s="1426"/>
      <c r="CK81" s="1426"/>
      <c r="CL81" s="1426"/>
      <c r="CM81" s="1426"/>
      <c r="CN81" s="1426"/>
      <c r="CO81" s="1426"/>
      <c r="CP81" s="1426"/>
      <c r="CQ81" s="1426"/>
      <c r="CR81" s="1426"/>
      <c r="CS81" s="1426"/>
      <c r="CT81" s="1426"/>
      <c r="CU81" s="1426"/>
      <c r="CV81" s="1426"/>
      <c r="CW81" s="1426"/>
      <c r="CX81" s="1426"/>
      <c r="CY81" s="1426"/>
      <c r="CZ81" s="1426"/>
    </row>
    <row r="82" s="369" customFormat="true" ht="15" customHeight="true" x14ac:dyDescent="0.2">
      <c r="A82" s="682"/>
      <c r="B82" s="706"/>
      <c r="C82" s="783"/>
      <c r="D82" s="784"/>
      <c r="E82" s="784"/>
      <c r="F82" s="784"/>
      <c r="G82" s="785"/>
      <c r="H82" s="786"/>
      <c r="I82" s="784"/>
      <c r="J82" s="784"/>
      <c r="K82" s="784"/>
      <c r="L82" s="787"/>
      <c r="M82" s="788"/>
      <c r="N82" s="784"/>
      <c r="O82" s="784"/>
      <c r="P82" s="784"/>
      <c r="Q82" s="785"/>
      <c r="R82" s="786"/>
      <c r="S82" s="784"/>
      <c r="T82" s="784"/>
      <c r="U82" s="784"/>
      <c r="V82" s="784"/>
      <c r="W82" s="784"/>
      <c r="X82" s="1344"/>
      <c r="Y82" s="517"/>
      <c r="Z82" s="517"/>
      <c r="AA82" s="517"/>
      <c r="AB82" s="517"/>
      <c r="AC82" s="517"/>
      <c r="AD82" s="517"/>
      <c r="AE82" s="517"/>
      <c r="AF82" s="517"/>
      <c r="AG82" s="517"/>
      <c r="AH82" s="517"/>
      <c r="AI82" s="517"/>
      <c r="AJ82" s="517"/>
      <c r="AK82" s="517"/>
      <c r="AL82" s="517"/>
      <c r="AM82" s="517"/>
      <c r="AN82" s="517"/>
      <c r="AO82" s="517"/>
      <c r="AP82" s="517"/>
      <c r="AQ82" s="517"/>
      <c r="AR82" s="517"/>
      <c r="AS82" s="517"/>
      <c r="AT82" s="517"/>
      <c r="AU82" s="517"/>
      <c r="AV82" s="517"/>
      <c r="AW82" s="517"/>
      <c r="AX82" s="517"/>
      <c r="AY82" s="517"/>
      <c r="AZ82" s="208"/>
      <c r="BA82" s="229"/>
      <c r="BB82" s="154"/>
      <c r="BC82" s="308"/>
      <c r="BD82" s="293"/>
      <c r="BE82" s="293"/>
      <c r="BF82" s="293"/>
      <c r="BG82" s="309"/>
      <c r="BH82" s="316"/>
      <c r="BI82" s="293"/>
      <c r="BJ82" s="293"/>
      <c r="BK82" s="293"/>
      <c r="BL82" s="309"/>
      <c r="BM82" s="316"/>
      <c r="BN82" s="293"/>
      <c r="BO82" s="293"/>
      <c r="BP82" s="293"/>
      <c r="BQ82" s="309"/>
      <c r="BR82" s="316"/>
      <c r="BS82" s="293"/>
      <c r="BT82" s="293"/>
      <c r="BU82" s="293"/>
      <c r="BV82" s="293"/>
      <c r="BW82" s="293"/>
      <c r="BX82" s="1385"/>
      <c r="BY82" s="1426"/>
      <c r="BZ82" s="1426"/>
      <c r="CA82" s="1426"/>
      <c r="CB82" s="1426"/>
      <c r="CC82" s="1426"/>
      <c r="CD82" s="1426"/>
      <c r="CE82" s="1426"/>
      <c r="CF82" s="1426"/>
      <c r="CG82" s="1426"/>
      <c r="CH82" s="1426"/>
      <c r="CI82" s="1426"/>
      <c r="CJ82" s="1426"/>
      <c r="CK82" s="1426"/>
      <c r="CL82" s="1426"/>
      <c r="CM82" s="1426"/>
      <c r="CN82" s="1426"/>
      <c r="CO82" s="1426"/>
      <c r="CP82" s="1426"/>
      <c r="CQ82" s="1426"/>
      <c r="CR82" s="1426"/>
      <c r="CS82" s="1426"/>
      <c r="CT82" s="1426"/>
      <c r="CU82" s="1426"/>
      <c r="CV82" s="1426"/>
      <c r="CW82" s="1426"/>
      <c r="CX82" s="1426"/>
      <c r="CY82" s="1426"/>
      <c r="CZ82" s="1426"/>
    </row>
    <row r="83" s="369" customFormat="true" ht="15" customHeight="true" x14ac:dyDescent="0.2">
      <c r="A83" s="682"/>
      <c r="B83" s="706"/>
      <c r="C83" s="783"/>
      <c r="D83" s="784"/>
      <c r="E83" s="784"/>
      <c r="F83" s="784"/>
      <c r="G83" s="785"/>
      <c r="H83" s="786"/>
      <c r="I83" s="784"/>
      <c r="J83" s="784"/>
      <c r="K83" s="784"/>
      <c r="L83" s="787"/>
      <c r="M83" s="788"/>
      <c r="N83" s="784"/>
      <c r="O83" s="784"/>
      <c r="P83" s="784"/>
      <c r="Q83" s="785"/>
      <c r="R83" s="786"/>
      <c r="S83" s="784"/>
      <c r="T83" s="784"/>
      <c r="U83" s="784"/>
      <c r="V83" s="784"/>
      <c r="W83" s="784"/>
      <c r="X83" s="1344"/>
      <c r="Y83" s="517"/>
      <c r="Z83" s="517"/>
      <c r="AA83" s="517"/>
      <c r="AB83" s="517"/>
      <c r="AC83" s="517"/>
      <c r="AD83" s="517"/>
      <c r="AE83" s="517"/>
      <c r="AF83" s="517"/>
      <c r="AG83" s="517"/>
      <c r="AH83" s="517"/>
      <c r="AI83" s="517"/>
      <c r="AJ83" s="517"/>
      <c r="AK83" s="517"/>
      <c r="AL83" s="517"/>
      <c r="AM83" s="517"/>
      <c r="AN83" s="517"/>
      <c r="AO83" s="517"/>
      <c r="AP83" s="517"/>
      <c r="AQ83" s="517"/>
      <c r="AR83" s="517"/>
      <c r="AS83" s="517"/>
      <c r="AT83" s="517"/>
      <c r="AU83" s="517"/>
      <c r="AV83" s="517"/>
      <c r="AW83" s="517"/>
      <c r="AX83" s="517"/>
      <c r="AY83" s="517"/>
      <c r="AZ83" s="208"/>
      <c r="BA83" s="229"/>
      <c r="BB83" s="154"/>
      <c r="BC83" s="308"/>
      <c r="BD83" s="293"/>
      <c r="BE83" s="293"/>
      <c r="BF83" s="293"/>
      <c r="BG83" s="309"/>
      <c r="BH83" s="316"/>
      <c r="BI83" s="293"/>
      <c r="BJ83" s="293"/>
      <c r="BK83" s="293"/>
      <c r="BL83" s="309"/>
      <c r="BM83" s="316"/>
      <c r="BN83" s="293"/>
      <c r="BO83" s="293"/>
      <c r="BP83" s="293"/>
      <c r="BQ83" s="309"/>
      <c r="BR83" s="316"/>
      <c r="BS83" s="293"/>
      <c r="BT83" s="293"/>
      <c r="BU83" s="293"/>
      <c r="BV83" s="293"/>
      <c r="BW83" s="293"/>
      <c r="BX83" s="1385"/>
      <c r="BY83" s="1426"/>
      <c r="BZ83" s="1426"/>
      <c r="CA83" s="1426"/>
      <c r="CB83" s="1426"/>
      <c r="CC83" s="1426"/>
      <c r="CD83" s="1426"/>
      <c r="CE83" s="1426"/>
      <c r="CF83" s="1426"/>
      <c r="CG83" s="1426"/>
      <c r="CH83" s="1426"/>
      <c r="CI83" s="1426"/>
      <c r="CJ83" s="1426"/>
      <c r="CK83" s="1426"/>
      <c r="CL83" s="1426"/>
      <c r="CM83" s="1426"/>
      <c r="CN83" s="1426"/>
      <c r="CO83" s="1426"/>
      <c r="CP83" s="1426"/>
      <c r="CQ83" s="1426"/>
      <c r="CR83" s="1426"/>
      <c r="CS83" s="1426"/>
      <c r="CT83" s="1426"/>
      <c r="CU83" s="1426"/>
      <c r="CV83" s="1426"/>
      <c r="CW83" s="1426"/>
      <c r="CX83" s="1426"/>
      <c r="CY83" s="1426"/>
      <c r="CZ83" s="1426"/>
    </row>
    <row r="84" s="369" customFormat="true" ht="15" customHeight="true" x14ac:dyDescent="0.2">
      <c r="A84" s="682"/>
      <c r="B84" s="706"/>
      <c r="C84" s="783"/>
      <c r="D84" s="784"/>
      <c r="E84" s="784"/>
      <c r="F84" s="784"/>
      <c r="G84" s="785"/>
      <c r="H84" s="786"/>
      <c r="I84" s="784"/>
      <c r="J84" s="784"/>
      <c r="K84" s="784"/>
      <c r="L84" s="787"/>
      <c r="M84" s="788"/>
      <c r="N84" s="784"/>
      <c r="O84" s="784"/>
      <c r="P84" s="784"/>
      <c r="Q84" s="785"/>
      <c r="R84" s="786"/>
      <c r="S84" s="784"/>
      <c r="T84" s="784"/>
      <c r="U84" s="784"/>
      <c r="V84" s="784"/>
      <c r="W84" s="784"/>
      <c r="X84" s="1344"/>
      <c r="Y84" s="517"/>
      <c r="Z84" s="517"/>
      <c r="AA84" s="517"/>
      <c r="AB84" s="517"/>
      <c r="AC84" s="517"/>
      <c r="AD84" s="517"/>
      <c r="AE84" s="517"/>
      <c r="AF84" s="517"/>
      <c r="AG84" s="517"/>
      <c r="AH84" s="517"/>
      <c r="AI84" s="517"/>
      <c r="AJ84" s="517"/>
      <c r="AK84" s="517"/>
      <c r="AL84" s="517"/>
      <c r="AM84" s="517"/>
      <c r="AN84" s="517"/>
      <c r="AO84" s="517"/>
      <c r="AP84" s="517"/>
      <c r="AQ84" s="517"/>
      <c r="AR84" s="517"/>
      <c r="AS84" s="517"/>
      <c r="AT84" s="517"/>
      <c r="AU84" s="517"/>
      <c r="AV84" s="517"/>
      <c r="AW84" s="517"/>
      <c r="AX84" s="517"/>
      <c r="AY84" s="517"/>
      <c r="AZ84" s="208"/>
      <c r="BA84" s="229"/>
      <c r="BB84" s="154"/>
      <c r="BC84" s="308"/>
      <c r="BD84" s="293"/>
      <c r="BE84" s="293"/>
      <c r="BF84" s="293"/>
      <c r="BG84" s="309"/>
      <c r="BH84" s="316"/>
      <c r="BI84" s="293"/>
      <c r="BJ84" s="293"/>
      <c r="BK84" s="293"/>
      <c r="BL84" s="309"/>
      <c r="BM84" s="316"/>
      <c r="BN84" s="293"/>
      <c r="BO84" s="293"/>
      <c r="BP84" s="293"/>
      <c r="BQ84" s="309"/>
      <c r="BR84" s="316"/>
      <c r="BS84" s="293"/>
      <c r="BT84" s="293"/>
      <c r="BU84" s="293"/>
      <c r="BV84" s="293"/>
      <c r="BW84" s="293"/>
      <c r="BX84" s="1385"/>
      <c r="BY84" s="1426"/>
      <c r="BZ84" s="1426"/>
      <c r="CA84" s="1426"/>
      <c r="CB84" s="1426"/>
      <c r="CC84" s="1426"/>
      <c r="CD84" s="1426"/>
      <c r="CE84" s="1426"/>
      <c r="CF84" s="1426"/>
      <c r="CG84" s="1426"/>
      <c r="CH84" s="1426"/>
      <c r="CI84" s="1426"/>
      <c r="CJ84" s="1426"/>
      <c r="CK84" s="1426"/>
      <c r="CL84" s="1426"/>
      <c r="CM84" s="1426"/>
      <c r="CN84" s="1426"/>
      <c r="CO84" s="1426"/>
      <c r="CP84" s="1426"/>
      <c r="CQ84" s="1426"/>
      <c r="CR84" s="1426"/>
      <c r="CS84" s="1426"/>
      <c r="CT84" s="1426"/>
      <c r="CU84" s="1426"/>
      <c r="CV84" s="1426"/>
      <c r="CW84" s="1426"/>
      <c r="CX84" s="1426"/>
      <c r="CY84" s="1426"/>
      <c r="CZ84" s="1426"/>
    </row>
    <row r="85" s="369" customFormat="true" ht="15" customHeight="true" x14ac:dyDescent="0.2">
      <c r="A85" s="682"/>
      <c r="B85" s="706"/>
      <c r="C85" s="783"/>
      <c r="D85" s="784"/>
      <c r="E85" s="784"/>
      <c r="F85" s="784"/>
      <c r="G85" s="785"/>
      <c r="H85" s="786"/>
      <c r="I85" s="784"/>
      <c r="J85" s="784"/>
      <c r="K85" s="784"/>
      <c r="L85" s="787"/>
      <c r="M85" s="788"/>
      <c r="N85" s="784"/>
      <c r="O85" s="784"/>
      <c r="P85" s="784"/>
      <c r="Q85" s="785"/>
      <c r="R85" s="786"/>
      <c r="S85" s="784"/>
      <c r="T85" s="784"/>
      <c r="U85" s="784"/>
      <c r="V85" s="784"/>
      <c r="W85" s="784"/>
      <c r="X85" s="1344"/>
      <c r="Y85" s="517"/>
      <c r="Z85" s="517"/>
      <c r="AA85" s="517"/>
      <c r="AB85" s="517"/>
      <c r="AC85" s="517"/>
      <c r="AD85" s="517"/>
      <c r="AE85" s="517"/>
      <c r="AF85" s="517"/>
      <c r="AG85" s="517"/>
      <c r="AH85" s="517"/>
      <c r="AI85" s="517"/>
      <c r="AJ85" s="517"/>
      <c r="AK85" s="517"/>
      <c r="AL85" s="517"/>
      <c r="AM85" s="517"/>
      <c r="AN85" s="517"/>
      <c r="AO85" s="517"/>
      <c r="AP85" s="517"/>
      <c r="AQ85" s="517"/>
      <c r="AR85" s="517"/>
      <c r="AS85" s="517"/>
      <c r="AT85" s="517"/>
      <c r="AU85" s="517"/>
      <c r="AV85" s="517"/>
      <c r="AW85" s="517"/>
      <c r="AX85" s="517"/>
      <c r="AY85" s="517"/>
      <c r="AZ85" s="208"/>
      <c r="BA85" s="229"/>
      <c r="BB85" s="154"/>
      <c r="BC85" s="308"/>
      <c r="BD85" s="293"/>
      <c r="BE85" s="293"/>
      <c r="BF85" s="293"/>
      <c r="BG85" s="309"/>
      <c r="BH85" s="316"/>
      <c r="BI85" s="293"/>
      <c r="BJ85" s="293"/>
      <c r="BK85" s="293"/>
      <c r="BL85" s="309"/>
      <c r="BM85" s="316"/>
      <c r="BN85" s="293"/>
      <c r="BO85" s="293"/>
      <c r="BP85" s="293"/>
      <c r="BQ85" s="309"/>
      <c r="BR85" s="316"/>
      <c r="BS85" s="293"/>
      <c r="BT85" s="293"/>
      <c r="BU85" s="293"/>
      <c r="BV85" s="293"/>
      <c r="BW85" s="293"/>
      <c r="BX85" s="1385"/>
      <c r="BY85" s="1426"/>
      <c r="BZ85" s="1426"/>
      <c r="CA85" s="1426"/>
      <c r="CB85" s="1426"/>
      <c r="CC85" s="1426"/>
      <c r="CD85" s="1426"/>
      <c r="CE85" s="1426"/>
      <c r="CF85" s="1426"/>
      <c r="CG85" s="1426"/>
      <c r="CH85" s="1426"/>
      <c r="CI85" s="1426"/>
      <c r="CJ85" s="1426"/>
      <c r="CK85" s="1426"/>
      <c r="CL85" s="1426"/>
      <c r="CM85" s="1426"/>
      <c r="CN85" s="1426"/>
      <c r="CO85" s="1426"/>
      <c r="CP85" s="1426"/>
      <c r="CQ85" s="1426"/>
      <c r="CR85" s="1426"/>
      <c r="CS85" s="1426"/>
      <c r="CT85" s="1426"/>
      <c r="CU85" s="1426"/>
      <c r="CV85" s="1426"/>
      <c r="CW85" s="1426"/>
      <c r="CX85" s="1426"/>
      <c r="CY85" s="1426"/>
      <c r="CZ85" s="1426"/>
    </row>
    <row r="86" s="369" customFormat="true" ht="15" customHeight="true" x14ac:dyDescent="0.2">
      <c r="A86" s="682"/>
      <c r="B86" s="706"/>
      <c r="C86" s="783"/>
      <c r="D86" s="784"/>
      <c r="E86" s="784"/>
      <c r="F86" s="784"/>
      <c r="G86" s="785"/>
      <c r="H86" s="786"/>
      <c r="I86" s="784"/>
      <c r="J86" s="784"/>
      <c r="K86" s="784"/>
      <c r="L86" s="787"/>
      <c r="M86" s="788"/>
      <c r="N86" s="784"/>
      <c r="O86" s="784"/>
      <c r="P86" s="784"/>
      <c r="Q86" s="785"/>
      <c r="R86" s="786"/>
      <c r="S86" s="784"/>
      <c r="T86" s="784"/>
      <c r="U86" s="784"/>
      <c r="V86" s="784"/>
      <c r="W86" s="784"/>
      <c r="X86" s="1344"/>
      <c r="Y86" s="517"/>
      <c r="Z86" s="517"/>
      <c r="AA86" s="517"/>
      <c r="AB86" s="517"/>
      <c r="AC86" s="517"/>
      <c r="AD86" s="517"/>
      <c r="AE86" s="517"/>
      <c r="AF86" s="517"/>
      <c r="AG86" s="517"/>
      <c r="AH86" s="517"/>
      <c r="AI86" s="517"/>
      <c r="AJ86" s="517"/>
      <c r="AK86" s="517"/>
      <c r="AL86" s="517"/>
      <c r="AM86" s="517"/>
      <c r="AN86" s="517"/>
      <c r="AO86" s="517"/>
      <c r="AP86" s="517"/>
      <c r="AQ86" s="517"/>
      <c r="AR86" s="517"/>
      <c r="AS86" s="517"/>
      <c r="AT86" s="517"/>
      <c r="AU86" s="517"/>
      <c r="AV86" s="517"/>
      <c r="AW86" s="517"/>
      <c r="AX86" s="517"/>
      <c r="AY86" s="517"/>
      <c r="AZ86" s="208"/>
      <c r="BA86" s="229"/>
      <c r="BB86" s="154"/>
      <c r="BC86" s="308"/>
      <c r="BD86" s="293"/>
      <c r="BE86" s="293"/>
      <c r="BF86" s="293"/>
      <c r="BG86" s="309"/>
      <c r="BH86" s="316"/>
      <c r="BI86" s="293"/>
      <c r="BJ86" s="293"/>
      <c r="BK86" s="293"/>
      <c r="BL86" s="309"/>
      <c r="BM86" s="316"/>
      <c r="BN86" s="293"/>
      <c r="BO86" s="293"/>
      <c r="BP86" s="293"/>
      <c r="BQ86" s="309"/>
      <c r="BR86" s="316"/>
      <c r="BS86" s="293"/>
      <c r="BT86" s="293"/>
      <c r="BU86" s="293"/>
      <c r="BV86" s="293"/>
      <c r="BW86" s="293"/>
      <c r="BX86" s="1385"/>
      <c r="BY86" s="1426"/>
      <c r="BZ86" s="1426"/>
      <c r="CA86" s="1426"/>
      <c r="CB86" s="1426"/>
      <c r="CC86" s="1426"/>
      <c r="CD86" s="1426"/>
      <c r="CE86" s="1426"/>
      <c r="CF86" s="1426"/>
      <c r="CG86" s="1426"/>
      <c r="CH86" s="1426"/>
      <c r="CI86" s="1426"/>
      <c r="CJ86" s="1426"/>
      <c r="CK86" s="1426"/>
      <c r="CL86" s="1426"/>
      <c r="CM86" s="1426"/>
      <c r="CN86" s="1426"/>
      <c r="CO86" s="1426"/>
      <c r="CP86" s="1426"/>
      <c r="CQ86" s="1426"/>
      <c r="CR86" s="1426"/>
      <c r="CS86" s="1426"/>
      <c r="CT86" s="1426"/>
      <c r="CU86" s="1426"/>
      <c r="CV86" s="1426"/>
      <c r="CW86" s="1426"/>
      <c r="CX86" s="1426"/>
      <c r="CY86" s="1426"/>
      <c r="CZ86" s="1426"/>
    </row>
    <row r="87" s="369" customFormat="true" ht="15" customHeight="true" x14ac:dyDescent="0.2">
      <c r="A87" s="682"/>
      <c r="B87" s="706"/>
      <c r="C87" s="783"/>
      <c r="D87" s="784"/>
      <c r="E87" s="784"/>
      <c r="F87" s="784"/>
      <c r="G87" s="785"/>
      <c r="H87" s="786"/>
      <c r="I87" s="784"/>
      <c r="J87" s="784"/>
      <c r="K87" s="784"/>
      <c r="L87" s="787"/>
      <c r="M87" s="788"/>
      <c r="N87" s="784"/>
      <c r="O87" s="784"/>
      <c r="P87" s="784"/>
      <c r="Q87" s="785"/>
      <c r="R87" s="786"/>
      <c r="S87" s="784"/>
      <c r="T87" s="784"/>
      <c r="U87" s="784"/>
      <c r="V87" s="784"/>
      <c r="W87" s="784"/>
      <c r="X87" s="1344"/>
      <c r="Y87" s="517"/>
      <c r="Z87" s="517"/>
      <c r="AA87" s="517"/>
      <c r="AB87" s="517"/>
      <c r="AC87" s="517"/>
      <c r="AD87" s="517"/>
      <c r="AE87" s="517"/>
      <c r="AF87" s="517"/>
      <c r="AG87" s="517"/>
      <c r="AH87" s="517"/>
      <c r="AI87" s="517"/>
      <c r="AJ87" s="517"/>
      <c r="AK87" s="517"/>
      <c r="AL87" s="517"/>
      <c r="AM87" s="517"/>
      <c r="AN87" s="517"/>
      <c r="AO87" s="517"/>
      <c r="AP87" s="517"/>
      <c r="AQ87" s="517"/>
      <c r="AR87" s="517"/>
      <c r="AS87" s="517"/>
      <c r="AT87" s="517"/>
      <c r="AU87" s="517"/>
      <c r="AV87" s="517"/>
      <c r="AW87" s="517"/>
      <c r="AX87" s="517"/>
      <c r="AY87" s="517"/>
      <c r="AZ87" s="208"/>
      <c r="BA87" s="229"/>
      <c r="BB87" s="154"/>
      <c r="BC87" s="308"/>
      <c r="BD87" s="293"/>
      <c r="BE87" s="293"/>
      <c r="BF87" s="293"/>
      <c r="BG87" s="309"/>
      <c r="BH87" s="316"/>
      <c r="BI87" s="293"/>
      <c r="BJ87" s="293"/>
      <c r="BK87" s="293"/>
      <c r="BL87" s="309"/>
      <c r="BM87" s="316"/>
      <c r="BN87" s="293"/>
      <c r="BO87" s="293"/>
      <c r="BP87" s="293"/>
      <c r="BQ87" s="309"/>
      <c r="BR87" s="316"/>
      <c r="BS87" s="293"/>
      <c r="BT87" s="293"/>
      <c r="BU87" s="293"/>
      <c r="BV87" s="293"/>
      <c r="BW87" s="293"/>
      <c r="BX87" s="1385"/>
      <c r="BY87" s="1426"/>
      <c r="BZ87" s="1426"/>
      <c r="CA87" s="1426"/>
      <c r="CB87" s="1426"/>
      <c r="CC87" s="1426"/>
      <c r="CD87" s="1426"/>
      <c r="CE87" s="1426"/>
      <c r="CF87" s="1426"/>
      <c r="CG87" s="1426"/>
      <c r="CH87" s="1426"/>
      <c r="CI87" s="1426"/>
      <c r="CJ87" s="1426"/>
      <c r="CK87" s="1426"/>
      <c r="CL87" s="1426"/>
      <c r="CM87" s="1426"/>
      <c r="CN87" s="1426"/>
      <c r="CO87" s="1426"/>
      <c r="CP87" s="1426"/>
      <c r="CQ87" s="1426"/>
      <c r="CR87" s="1426"/>
      <c r="CS87" s="1426"/>
      <c r="CT87" s="1426"/>
      <c r="CU87" s="1426"/>
      <c r="CV87" s="1426"/>
      <c r="CW87" s="1426"/>
      <c r="CX87" s="1426"/>
      <c r="CY87" s="1426"/>
      <c r="CZ87" s="1426"/>
    </row>
    <row r="88" s="369" customFormat="true" ht="15" customHeight="true" x14ac:dyDescent="0.2">
      <c r="A88" s="682"/>
      <c r="B88" s="706"/>
      <c r="C88" s="783"/>
      <c r="D88" s="784"/>
      <c r="E88" s="784"/>
      <c r="F88" s="784"/>
      <c r="G88" s="785"/>
      <c r="H88" s="786"/>
      <c r="I88" s="784"/>
      <c r="J88" s="784"/>
      <c r="K88" s="784"/>
      <c r="L88" s="787"/>
      <c r="M88" s="788"/>
      <c r="N88" s="784"/>
      <c r="O88" s="784"/>
      <c r="P88" s="784"/>
      <c r="Q88" s="785"/>
      <c r="R88" s="786"/>
      <c r="S88" s="784"/>
      <c r="T88" s="784"/>
      <c r="U88" s="784"/>
      <c r="V88" s="784"/>
      <c r="W88" s="784"/>
      <c r="X88" s="1344"/>
      <c r="Y88" s="517"/>
      <c r="Z88" s="517"/>
      <c r="AA88" s="517"/>
      <c r="AB88" s="517"/>
      <c r="AC88" s="517"/>
      <c r="AD88" s="517"/>
      <c r="AE88" s="517"/>
      <c r="AF88" s="517"/>
      <c r="AG88" s="517"/>
      <c r="AH88" s="517"/>
      <c r="AI88" s="517"/>
      <c r="AJ88" s="517"/>
      <c r="AK88" s="517"/>
      <c r="AL88" s="517"/>
      <c r="AM88" s="517"/>
      <c r="AN88" s="517"/>
      <c r="AO88" s="517"/>
      <c r="AP88" s="517"/>
      <c r="AQ88" s="517"/>
      <c r="AR88" s="517"/>
      <c r="AS88" s="517"/>
      <c r="AT88" s="517"/>
      <c r="AU88" s="517"/>
      <c r="AV88" s="517"/>
      <c r="AW88" s="517"/>
      <c r="AX88" s="517"/>
      <c r="AY88" s="517"/>
      <c r="AZ88" s="208"/>
      <c r="BA88" s="229"/>
      <c r="BB88" s="154"/>
      <c r="BC88" s="308"/>
      <c r="BD88" s="293"/>
      <c r="BE88" s="293"/>
      <c r="BF88" s="293"/>
      <c r="BG88" s="309"/>
      <c r="BH88" s="316"/>
      <c r="BI88" s="293"/>
      <c r="BJ88" s="293"/>
      <c r="BK88" s="293"/>
      <c r="BL88" s="309"/>
      <c r="BM88" s="316"/>
      <c r="BN88" s="293"/>
      <c r="BO88" s="293"/>
      <c r="BP88" s="293"/>
      <c r="BQ88" s="309"/>
      <c r="BR88" s="316"/>
      <c r="BS88" s="293"/>
      <c r="BT88" s="293"/>
      <c r="BU88" s="293"/>
      <c r="BV88" s="293"/>
      <c r="BW88" s="293"/>
      <c r="BX88" s="1385"/>
      <c r="BY88" s="1426"/>
      <c r="BZ88" s="1426"/>
      <c r="CA88" s="1426"/>
      <c r="CB88" s="1426"/>
      <c r="CC88" s="1426"/>
      <c r="CD88" s="1426"/>
      <c r="CE88" s="1426"/>
      <c r="CF88" s="1426"/>
      <c r="CG88" s="1426"/>
      <c r="CH88" s="1426"/>
      <c r="CI88" s="1426"/>
      <c r="CJ88" s="1426"/>
      <c r="CK88" s="1426"/>
      <c r="CL88" s="1426"/>
      <c r="CM88" s="1426"/>
      <c r="CN88" s="1426"/>
      <c r="CO88" s="1426"/>
      <c r="CP88" s="1426"/>
      <c r="CQ88" s="1426"/>
      <c r="CR88" s="1426"/>
      <c r="CS88" s="1426"/>
      <c r="CT88" s="1426"/>
      <c r="CU88" s="1426"/>
      <c r="CV88" s="1426"/>
      <c r="CW88" s="1426"/>
      <c r="CX88" s="1426"/>
      <c r="CY88" s="1426"/>
      <c r="CZ88" s="1426"/>
    </row>
    <row r="89" s="369" customFormat="true" ht="15" customHeight="true" x14ac:dyDescent="0.2">
      <c r="A89" s="682"/>
      <c r="B89" s="706"/>
      <c r="C89" s="783"/>
      <c r="D89" s="784"/>
      <c r="E89" s="784"/>
      <c r="F89" s="784"/>
      <c r="G89" s="785"/>
      <c r="H89" s="786"/>
      <c r="I89" s="784"/>
      <c r="J89" s="784"/>
      <c r="K89" s="784"/>
      <c r="L89" s="787"/>
      <c r="M89" s="788"/>
      <c r="N89" s="784"/>
      <c r="O89" s="784"/>
      <c r="P89" s="784"/>
      <c r="Q89" s="785"/>
      <c r="R89" s="786"/>
      <c r="S89" s="784"/>
      <c r="T89" s="784"/>
      <c r="U89" s="784"/>
      <c r="V89" s="784"/>
      <c r="W89" s="784"/>
      <c r="X89" s="1344"/>
      <c r="Y89" s="517"/>
      <c r="Z89" s="517"/>
      <c r="AA89" s="517"/>
      <c r="AB89" s="517"/>
      <c r="AC89" s="517"/>
      <c r="AD89" s="517"/>
      <c r="AE89" s="517"/>
      <c r="AF89" s="517"/>
      <c r="AG89" s="517"/>
      <c r="AH89" s="517"/>
      <c r="AI89" s="517"/>
      <c r="AJ89" s="517"/>
      <c r="AK89" s="517"/>
      <c r="AL89" s="517"/>
      <c r="AM89" s="517"/>
      <c r="AN89" s="517"/>
      <c r="AO89" s="517"/>
      <c r="AP89" s="517"/>
      <c r="AQ89" s="517"/>
      <c r="AR89" s="517"/>
      <c r="AS89" s="517"/>
      <c r="AT89" s="517"/>
      <c r="AU89" s="517"/>
      <c r="AV89" s="517"/>
      <c r="AW89" s="517"/>
      <c r="AX89" s="517"/>
      <c r="AY89" s="517"/>
      <c r="AZ89" s="208"/>
      <c r="BA89" s="229"/>
      <c r="BB89" s="154"/>
      <c r="BC89" s="308"/>
      <c r="BD89" s="293"/>
      <c r="BE89" s="293"/>
      <c r="BF89" s="293"/>
      <c r="BG89" s="309"/>
      <c r="BH89" s="316"/>
      <c r="BI89" s="293"/>
      <c r="BJ89" s="293"/>
      <c r="BK89" s="293"/>
      <c r="BL89" s="309"/>
      <c r="BM89" s="316"/>
      <c r="BN89" s="293"/>
      <c r="BO89" s="293"/>
      <c r="BP89" s="293"/>
      <c r="BQ89" s="309"/>
      <c r="BR89" s="316"/>
      <c r="BS89" s="293"/>
      <c r="BT89" s="293"/>
      <c r="BU89" s="293"/>
      <c r="BV89" s="293"/>
      <c r="BW89" s="293"/>
      <c r="BX89" s="1385"/>
      <c r="BY89" s="1426"/>
      <c r="BZ89" s="1426"/>
      <c r="CA89" s="1426"/>
      <c r="CB89" s="1426"/>
      <c r="CC89" s="1426"/>
      <c r="CD89" s="1426"/>
      <c r="CE89" s="1426"/>
      <c r="CF89" s="1426"/>
      <c r="CG89" s="1426"/>
      <c r="CH89" s="1426"/>
      <c r="CI89" s="1426"/>
      <c r="CJ89" s="1426"/>
      <c r="CK89" s="1426"/>
      <c r="CL89" s="1426"/>
      <c r="CM89" s="1426"/>
      <c r="CN89" s="1426"/>
      <c r="CO89" s="1426"/>
      <c r="CP89" s="1426"/>
      <c r="CQ89" s="1426"/>
      <c r="CR89" s="1426"/>
      <c r="CS89" s="1426"/>
      <c r="CT89" s="1426"/>
      <c r="CU89" s="1426"/>
      <c r="CV89" s="1426"/>
      <c r="CW89" s="1426"/>
      <c r="CX89" s="1426"/>
      <c r="CY89" s="1426"/>
      <c r="CZ89" s="1426"/>
    </row>
    <row r="90" s="369" customFormat="true" ht="15" customHeight="true" x14ac:dyDescent="0.2">
      <c r="A90" s="683"/>
      <c r="B90" s="707"/>
      <c r="C90" s="789"/>
      <c r="D90" s="790"/>
      <c r="E90" s="790"/>
      <c r="F90" s="790"/>
      <c r="G90" s="791"/>
      <c r="H90" s="792"/>
      <c r="I90" s="790"/>
      <c r="J90" s="790"/>
      <c r="K90" s="790"/>
      <c r="L90" s="793"/>
      <c r="M90" s="794"/>
      <c r="N90" s="790"/>
      <c r="O90" s="790"/>
      <c r="P90" s="790"/>
      <c r="Q90" s="791"/>
      <c r="R90" s="792"/>
      <c r="S90" s="790"/>
      <c r="T90" s="790"/>
      <c r="U90" s="790"/>
      <c r="V90" s="790"/>
      <c r="W90" s="790"/>
      <c r="X90" s="1345"/>
      <c r="Y90" s="517"/>
      <c r="Z90" s="517"/>
      <c r="AA90" s="517"/>
      <c r="AB90" s="517"/>
      <c r="AC90" s="517"/>
      <c r="AD90" s="517"/>
      <c r="AE90" s="517"/>
      <c r="AF90" s="517"/>
      <c r="AG90" s="517"/>
      <c r="AH90" s="517"/>
      <c r="AI90" s="517"/>
      <c r="AJ90" s="517"/>
      <c r="AK90" s="517"/>
      <c r="AL90" s="517"/>
      <c r="AM90" s="517"/>
      <c r="AN90" s="517"/>
      <c r="AO90" s="517"/>
      <c r="AP90" s="517"/>
      <c r="AQ90" s="517"/>
      <c r="AR90" s="517"/>
      <c r="AS90" s="517"/>
      <c r="AT90" s="517"/>
      <c r="AU90" s="517"/>
      <c r="AV90" s="517"/>
      <c r="AW90" s="517"/>
      <c r="AX90" s="517"/>
      <c r="AY90" s="517"/>
      <c r="AZ90" s="208"/>
      <c r="BA90" s="229"/>
      <c r="BB90" s="154"/>
      <c r="BC90" s="308"/>
      <c r="BD90" s="293"/>
      <c r="BE90" s="293"/>
      <c r="BF90" s="293"/>
      <c r="BG90" s="309"/>
      <c r="BH90" s="316"/>
      <c r="BI90" s="293"/>
      <c r="BJ90" s="293"/>
      <c r="BK90" s="293"/>
      <c r="BL90" s="309"/>
      <c r="BM90" s="316"/>
      <c r="BN90" s="293"/>
      <c r="BO90" s="293"/>
      <c r="BP90" s="293"/>
      <c r="BQ90" s="309"/>
      <c r="BR90" s="316"/>
      <c r="BS90" s="293"/>
      <c r="BT90" s="293"/>
      <c r="BU90" s="293"/>
      <c r="BV90" s="293"/>
      <c r="BW90" s="293"/>
      <c r="BX90" s="1385"/>
      <c r="BY90" s="1426"/>
      <c r="BZ90" s="1426"/>
      <c r="CA90" s="1426"/>
      <c r="CB90" s="1426"/>
      <c r="CC90" s="1426"/>
      <c r="CD90" s="1426"/>
      <c r="CE90" s="1426"/>
      <c r="CF90" s="1426"/>
      <c r="CG90" s="1426"/>
      <c r="CH90" s="1426"/>
      <c r="CI90" s="1426"/>
      <c r="CJ90" s="1426"/>
      <c r="CK90" s="1426"/>
      <c r="CL90" s="1426"/>
      <c r="CM90" s="1426"/>
      <c r="CN90" s="1426"/>
      <c r="CO90" s="1426"/>
      <c r="CP90" s="1426"/>
      <c r="CQ90" s="1426"/>
      <c r="CR90" s="1426"/>
      <c r="CS90" s="1426"/>
      <c r="CT90" s="1426"/>
      <c r="CU90" s="1426"/>
      <c r="CV90" s="1426"/>
      <c r="CW90" s="1426"/>
      <c r="CX90" s="1426"/>
      <c r="CY90" s="1426"/>
      <c r="CZ90" s="1426"/>
    </row>
    <row r="91" s="369" customFormat="true" ht="15" customHeight="true" x14ac:dyDescent="0.2">
      <c r="A91" s="603"/>
      <c r="B91" s="708"/>
      <c r="C91" s="795"/>
      <c r="D91" s="757"/>
      <c r="E91" s="757"/>
      <c r="F91" s="757"/>
      <c r="G91" s="758"/>
      <c r="H91" s="796"/>
      <c r="I91" s="757"/>
      <c r="J91" s="757"/>
      <c r="K91" s="757"/>
      <c r="L91" s="797"/>
      <c r="M91" s="795"/>
      <c r="N91" s="757"/>
      <c r="O91" s="757"/>
      <c r="P91" s="757"/>
      <c r="Q91" s="758"/>
      <c r="R91" s="796"/>
      <c r="S91" s="757"/>
      <c r="T91" s="757"/>
      <c r="U91" s="757"/>
      <c r="V91" s="757"/>
      <c r="W91" s="757"/>
      <c r="X91" s="797"/>
      <c r="Y91" s="517"/>
      <c r="Z91" s="517"/>
      <c r="AA91" s="517"/>
      <c r="AB91" s="517"/>
      <c r="AC91" s="517"/>
      <c r="AD91" s="517"/>
      <c r="AE91" s="517"/>
      <c r="AF91" s="517"/>
      <c r="AG91" s="517"/>
      <c r="AH91" s="517"/>
      <c r="AI91" s="517"/>
      <c r="AJ91" s="517"/>
      <c r="AK91" s="517"/>
      <c r="AL91" s="517"/>
      <c r="AM91" s="517"/>
      <c r="AN91" s="517"/>
      <c r="AO91" s="517"/>
      <c r="AP91" s="517"/>
      <c r="AQ91" s="517"/>
      <c r="AR91" s="517"/>
      <c r="AS91" s="517"/>
      <c r="AT91" s="517"/>
      <c r="AU91" s="517"/>
      <c r="AV91" s="517"/>
      <c r="AW91" s="517"/>
      <c r="AX91" s="517"/>
      <c r="AY91" s="517"/>
      <c r="AZ91" s="208"/>
      <c r="BA91" s="229"/>
      <c r="BB91" s="154"/>
      <c r="BC91" s="308"/>
      <c r="BD91" s="293"/>
      <c r="BE91" s="293"/>
      <c r="BF91" s="293"/>
      <c r="BG91" s="309"/>
      <c r="BH91" s="316"/>
      <c r="BI91" s="293"/>
      <c r="BJ91" s="293"/>
      <c r="BK91" s="293"/>
      <c r="BL91" s="309"/>
      <c r="BM91" s="316"/>
      <c r="BN91" s="293"/>
      <c r="BO91" s="293"/>
      <c r="BP91" s="293"/>
      <c r="BQ91" s="309"/>
      <c r="BR91" s="316"/>
      <c r="BS91" s="293"/>
      <c r="BT91" s="293"/>
      <c r="BU91" s="293"/>
      <c r="BV91" s="293"/>
      <c r="BW91" s="293"/>
      <c r="BX91" s="1385"/>
      <c r="BY91" s="1426"/>
      <c r="BZ91" s="1426"/>
      <c r="CA91" s="1426"/>
      <c r="CB91" s="1426"/>
      <c r="CC91" s="1426"/>
      <c r="CD91" s="1426"/>
      <c r="CE91" s="1426"/>
      <c r="CF91" s="1426"/>
      <c r="CG91" s="1426"/>
      <c r="CH91" s="1426"/>
      <c r="CI91" s="1426"/>
      <c r="CJ91" s="1426"/>
      <c r="CK91" s="1426"/>
      <c r="CL91" s="1426"/>
      <c r="CM91" s="1426"/>
      <c r="CN91" s="1426"/>
      <c r="CO91" s="1426"/>
      <c r="CP91" s="1426"/>
      <c r="CQ91" s="1426"/>
      <c r="CR91" s="1426"/>
      <c r="CS91" s="1426"/>
      <c r="CT91" s="1426"/>
      <c r="CU91" s="1426"/>
      <c r="CV91" s="1426"/>
      <c r="CW91" s="1426"/>
      <c r="CX91" s="1426"/>
      <c r="CY91" s="1426"/>
      <c r="CZ91" s="1426"/>
    </row>
    <row r="92" s="369" customFormat="true" ht="15" customHeight="true" x14ac:dyDescent="0.2">
      <c r="A92" s="603"/>
      <c r="B92" s="708"/>
      <c r="C92" s="795"/>
      <c r="D92" s="757"/>
      <c r="E92" s="757"/>
      <c r="F92" s="757"/>
      <c r="G92" s="758"/>
      <c r="H92" s="796"/>
      <c r="I92" s="757"/>
      <c r="J92" s="757"/>
      <c r="K92" s="757"/>
      <c r="L92" s="797"/>
      <c r="M92" s="795"/>
      <c r="N92" s="757"/>
      <c r="O92" s="757"/>
      <c r="P92" s="757"/>
      <c r="Q92" s="758"/>
      <c r="R92" s="796"/>
      <c r="S92" s="757"/>
      <c r="T92" s="757"/>
      <c r="U92" s="757"/>
      <c r="V92" s="757"/>
      <c r="W92" s="757"/>
      <c r="X92" s="797"/>
      <c r="Y92" s="517"/>
      <c r="Z92" s="517"/>
      <c r="AA92" s="517"/>
      <c r="AB92" s="517"/>
      <c r="AC92" s="517"/>
      <c r="AD92" s="517"/>
      <c r="AE92" s="517"/>
      <c r="AF92" s="517"/>
      <c r="AG92" s="517"/>
      <c r="AH92" s="517"/>
      <c r="AI92" s="517"/>
      <c r="AJ92" s="517"/>
      <c r="AK92" s="517"/>
      <c r="AL92" s="517"/>
      <c r="AM92" s="517"/>
      <c r="AN92" s="517"/>
      <c r="AO92" s="517"/>
      <c r="AP92" s="517"/>
      <c r="AQ92" s="517"/>
      <c r="AR92" s="517"/>
      <c r="AS92" s="517"/>
      <c r="AT92" s="517"/>
      <c r="AU92" s="517"/>
      <c r="AV92" s="517"/>
      <c r="AW92" s="517"/>
      <c r="AX92" s="517"/>
      <c r="AY92" s="517"/>
      <c r="AZ92" s="208"/>
      <c r="BA92" s="229"/>
      <c r="BB92" s="154"/>
      <c r="BC92" s="308"/>
      <c r="BD92" s="293"/>
      <c r="BE92" s="293"/>
      <c r="BF92" s="293"/>
      <c r="BG92" s="309"/>
      <c r="BH92" s="316"/>
      <c r="BI92" s="293"/>
      <c r="BJ92" s="293"/>
      <c r="BK92" s="293"/>
      <c r="BL92" s="309"/>
      <c r="BM92" s="316"/>
      <c r="BN92" s="293"/>
      <c r="BO92" s="293"/>
      <c r="BP92" s="293"/>
      <c r="BQ92" s="309"/>
      <c r="BR92" s="316"/>
      <c r="BS92" s="293"/>
      <c r="BT92" s="293"/>
      <c r="BU92" s="293"/>
      <c r="BV92" s="293"/>
      <c r="BW92" s="293"/>
      <c r="BX92" s="1385"/>
      <c r="BY92" s="1426"/>
      <c r="BZ92" s="1426"/>
      <c r="CA92" s="1426"/>
      <c r="CB92" s="1426"/>
      <c r="CC92" s="1426"/>
      <c r="CD92" s="1426"/>
      <c r="CE92" s="1426"/>
      <c r="CF92" s="1426"/>
      <c r="CG92" s="1426"/>
      <c r="CH92" s="1426"/>
      <c r="CI92" s="1426"/>
      <c r="CJ92" s="1426"/>
      <c r="CK92" s="1426"/>
      <c r="CL92" s="1426"/>
      <c r="CM92" s="1426"/>
      <c r="CN92" s="1426"/>
      <c r="CO92" s="1426"/>
      <c r="CP92" s="1426"/>
      <c r="CQ92" s="1426"/>
      <c r="CR92" s="1426"/>
      <c r="CS92" s="1426"/>
      <c r="CT92" s="1426"/>
      <c r="CU92" s="1426"/>
      <c r="CV92" s="1426"/>
      <c r="CW92" s="1426"/>
      <c r="CX92" s="1426"/>
      <c r="CY92" s="1426"/>
      <c r="CZ92" s="1426"/>
    </row>
    <row r="93" s="369" customFormat="true" ht="15" customHeight="true" x14ac:dyDescent="0.2">
      <c r="A93" s="684"/>
      <c r="B93" s="709"/>
      <c r="C93" s="606"/>
      <c r="D93" s="607"/>
      <c r="E93" s="607"/>
      <c r="F93" s="607"/>
      <c r="G93" s="664"/>
      <c r="H93" s="652"/>
      <c r="I93" s="607"/>
      <c r="J93" s="607"/>
      <c r="K93" s="607"/>
      <c r="L93" s="625"/>
      <c r="M93" s="606"/>
      <c r="N93" s="607"/>
      <c r="O93" s="607"/>
      <c r="P93" s="607"/>
      <c r="Q93" s="664"/>
      <c r="R93" s="652"/>
      <c r="S93" s="607"/>
      <c r="T93" s="607"/>
      <c r="U93" s="607"/>
      <c r="V93" s="607"/>
      <c r="W93" s="607"/>
      <c r="X93" s="625"/>
      <c r="Y93" s="517"/>
      <c r="Z93" s="517"/>
      <c r="AA93" s="517"/>
      <c r="AB93" s="517"/>
      <c r="AC93" s="517"/>
      <c r="AD93" s="517"/>
      <c r="AE93" s="517"/>
      <c r="AF93" s="517"/>
      <c r="AG93" s="517"/>
      <c r="AH93" s="517"/>
      <c r="AI93" s="517"/>
      <c r="AJ93" s="517"/>
      <c r="AK93" s="517"/>
      <c r="AL93" s="517"/>
      <c r="AM93" s="517"/>
      <c r="AN93" s="517"/>
      <c r="AO93" s="517"/>
      <c r="AP93" s="517"/>
      <c r="AQ93" s="517"/>
      <c r="AR93" s="517"/>
      <c r="AS93" s="517"/>
      <c r="AT93" s="517"/>
      <c r="AU93" s="517"/>
      <c r="AV93" s="517"/>
      <c r="AW93" s="517"/>
      <c r="AX93" s="517"/>
      <c r="AY93" s="517"/>
      <c r="AZ93" s="208"/>
      <c r="BA93" s="229"/>
      <c r="BB93" s="154"/>
      <c r="BC93" s="308"/>
      <c r="BD93" s="293"/>
      <c r="BE93" s="293"/>
      <c r="BF93" s="293"/>
      <c r="BG93" s="309"/>
      <c r="BH93" s="316"/>
      <c r="BI93" s="293"/>
      <c r="BJ93" s="293"/>
      <c r="BK93" s="293"/>
      <c r="BL93" s="309"/>
      <c r="BM93" s="316"/>
      <c r="BN93" s="293"/>
      <c r="BO93" s="293"/>
      <c r="BP93" s="293"/>
      <c r="BQ93" s="309"/>
      <c r="BR93" s="316"/>
      <c r="BS93" s="293"/>
      <c r="BT93" s="293"/>
      <c r="BU93" s="293"/>
      <c r="BV93" s="293"/>
      <c r="BW93" s="293"/>
      <c r="BX93" s="1385"/>
      <c r="BY93" s="1426"/>
      <c r="BZ93" s="1426"/>
      <c r="CA93" s="1426"/>
      <c r="CB93" s="1426"/>
      <c r="CC93" s="1426"/>
      <c r="CD93" s="1426"/>
      <c r="CE93" s="1426"/>
      <c r="CF93" s="1426"/>
      <c r="CG93" s="1426"/>
      <c r="CH93" s="1426"/>
      <c r="CI93" s="1426"/>
      <c r="CJ93" s="1426"/>
      <c r="CK93" s="1426"/>
      <c r="CL93" s="1426"/>
      <c r="CM93" s="1426"/>
      <c r="CN93" s="1426"/>
      <c r="CO93" s="1426"/>
      <c r="CP93" s="1426"/>
      <c r="CQ93" s="1426"/>
      <c r="CR93" s="1426"/>
      <c r="CS93" s="1426"/>
      <c r="CT93" s="1426"/>
      <c r="CU93" s="1426"/>
      <c r="CV93" s="1426"/>
      <c r="CW93" s="1426"/>
      <c r="CX93" s="1426"/>
      <c r="CY93" s="1426"/>
      <c r="CZ93" s="1426"/>
    </row>
    <row r="94" s="369" customFormat="true" ht="15" customHeight="true" x14ac:dyDescent="0.2">
      <c r="A94" s="929"/>
      <c r="B94" s="709"/>
      <c r="C94" s="606"/>
      <c r="D94" s="608"/>
      <c r="E94" s="608"/>
      <c r="F94" s="608"/>
      <c r="G94" s="665"/>
      <c r="H94" s="652"/>
      <c r="I94" s="608"/>
      <c r="J94" s="608"/>
      <c r="K94" s="608"/>
      <c r="L94" s="626"/>
      <c r="M94" s="606"/>
      <c r="N94" s="608"/>
      <c r="O94" s="608"/>
      <c r="P94" s="608"/>
      <c r="Q94" s="665"/>
      <c r="R94" s="652"/>
      <c r="S94" s="608"/>
      <c r="T94" s="608"/>
      <c r="U94" s="608"/>
      <c r="V94" s="608"/>
      <c r="W94" s="608"/>
      <c r="X94" s="626"/>
      <c r="Y94" s="517"/>
      <c r="Z94" s="517"/>
      <c r="AA94" s="517"/>
      <c r="AB94" s="517"/>
      <c r="AC94" s="517"/>
      <c r="AD94" s="517"/>
      <c r="AE94" s="517"/>
      <c r="AF94" s="517"/>
      <c r="AG94" s="517"/>
      <c r="AH94" s="517"/>
      <c r="AI94" s="517"/>
      <c r="AJ94" s="517"/>
      <c r="AK94" s="517"/>
      <c r="AL94" s="517"/>
      <c r="AM94" s="517"/>
      <c r="AN94" s="517"/>
      <c r="AO94" s="517"/>
      <c r="AP94" s="517"/>
      <c r="AQ94" s="517"/>
      <c r="AR94" s="517"/>
      <c r="AS94" s="517"/>
      <c r="AT94" s="517"/>
      <c r="AU94" s="517"/>
      <c r="AV94" s="517"/>
      <c r="AW94" s="517"/>
      <c r="AX94" s="517"/>
      <c r="AY94" s="517"/>
      <c r="AZ94" s="208"/>
      <c r="BA94" s="229"/>
      <c r="BB94" s="154"/>
      <c r="BC94" s="308"/>
      <c r="BD94" s="293"/>
      <c r="BE94" s="293"/>
      <c r="BF94" s="293"/>
      <c r="BG94" s="309"/>
      <c r="BH94" s="316"/>
      <c r="BI94" s="293"/>
      <c r="BJ94" s="293"/>
      <c r="BK94" s="293"/>
      <c r="BL94" s="309"/>
      <c r="BM94" s="316"/>
      <c r="BN94" s="293"/>
      <c r="BO94" s="293"/>
      <c r="BP94" s="293"/>
      <c r="BQ94" s="309"/>
      <c r="BR94" s="316"/>
      <c r="BS94" s="293"/>
      <c r="BT94" s="293"/>
      <c r="BU94" s="293"/>
      <c r="BV94" s="293"/>
      <c r="BW94" s="293"/>
      <c r="BX94" s="1385"/>
      <c r="BY94" s="1426"/>
      <c r="BZ94" s="1426"/>
      <c r="CA94" s="1426"/>
      <c r="CB94" s="1426"/>
      <c r="CC94" s="1426"/>
      <c r="CD94" s="1426"/>
      <c r="CE94" s="1426"/>
      <c r="CF94" s="1426"/>
      <c r="CG94" s="1426"/>
      <c r="CH94" s="1426"/>
      <c r="CI94" s="1426"/>
      <c r="CJ94" s="1426"/>
      <c r="CK94" s="1426"/>
      <c r="CL94" s="1426"/>
      <c r="CM94" s="1426"/>
      <c r="CN94" s="1426"/>
      <c r="CO94" s="1426"/>
      <c r="CP94" s="1426"/>
      <c r="CQ94" s="1426"/>
      <c r="CR94" s="1426"/>
      <c r="CS94" s="1426"/>
      <c r="CT94" s="1426"/>
      <c r="CU94" s="1426"/>
      <c r="CV94" s="1426"/>
      <c r="CW94" s="1426"/>
      <c r="CX94" s="1426"/>
      <c r="CY94" s="1426"/>
      <c r="CZ94" s="1426"/>
    </row>
    <row r="95" s="369" customFormat="true" ht="15" customHeight="true" x14ac:dyDescent="0.2">
      <c r="A95" s="684"/>
      <c r="B95" s="710"/>
      <c r="C95" s="798"/>
      <c r="D95" s="799"/>
      <c r="E95" s="799"/>
      <c r="F95" s="799"/>
      <c r="G95" s="800"/>
      <c r="H95" s="801"/>
      <c r="I95" s="799"/>
      <c r="J95" s="799"/>
      <c r="K95" s="799"/>
      <c r="L95" s="802"/>
      <c r="M95" s="798"/>
      <c r="N95" s="799"/>
      <c r="O95" s="799"/>
      <c r="P95" s="799"/>
      <c r="Q95" s="800"/>
      <c r="R95" s="801"/>
      <c r="S95" s="799"/>
      <c r="T95" s="799"/>
      <c r="U95" s="799"/>
      <c r="V95" s="799"/>
      <c r="W95" s="799"/>
      <c r="X95" s="802"/>
      <c r="Y95" s="517"/>
      <c r="Z95" s="517"/>
      <c r="AA95" s="517"/>
      <c r="AB95" s="517"/>
      <c r="AC95" s="517"/>
      <c r="AD95" s="517"/>
      <c r="AE95" s="517"/>
      <c r="AF95" s="517"/>
      <c r="AG95" s="517"/>
      <c r="AH95" s="517"/>
      <c r="AI95" s="517"/>
      <c r="AJ95" s="517"/>
      <c r="AK95" s="517"/>
      <c r="AL95" s="517"/>
      <c r="AM95" s="517"/>
      <c r="AN95" s="517"/>
      <c r="AO95" s="517"/>
      <c r="AP95" s="517"/>
      <c r="AQ95" s="517"/>
      <c r="AR95" s="517"/>
      <c r="AS95" s="517"/>
      <c r="AT95" s="517"/>
      <c r="AU95" s="517"/>
      <c r="AV95" s="517"/>
      <c r="AW95" s="517"/>
      <c r="AX95" s="517"/>
      <c r="AY95" s="517"/>
      <c r="AZ95" s="208"/>
      <c r="BA95" s="229"/>
      <c r="BB95" s="154"/>
      <c r="BC95" s="308"/>
      <c r="BD95" s="293"/>
      <c r="BE95" s="293"/>
      <c r="BF95" s="293"/>
      <c r="BG95" s="309"/>
      <c r="BH95" s="316"/>
      <c r="BI95" s="293"/>
      <c r="BJ95" s="293"/>
      <c r="BK95" s="293"/>
      <c r="BL95" s="309"/>
      <c r="BM95" s="316"/>
      <c r="BN95" s="293"/>
      <c r="BO95" s="293"/>
      <c r="BP95" s="293"/>
      <c r="BQ95" s="309"/>
      <c r="BR95" s="316"/>
      <c r="BS95" s="293"/>
      <c r="BT95" s="293"/>
      <c r="BU95" s="293"/>
      <c r="BV95" s="293"/>
      <c r="BW95" s="293"/>
      <c r="BX95" s="1385"/>
      <c r="BY95" s="1426"/>
      <c r="BZ95" s="1426"/>
      <c r="CA95" s="1426"/>
      <c r="CB95" s="1426"/>
      <c r="CC95" s="1426"/>
      <c r="CD95" s="1426"/>
      <c r="CE95" s="1426"/>
      <c r="CF95" s="1426"/>
      <c r="CG95" s="1426"/>
      <c r="CH95" s="1426"/>
      <c r="CI95" s="1426"/>
      <c r="CJ95" s="1426"/>
      <c r="CK95" s="1426"/>
      <c r="CL95" s="1426"/>
      <c r="CM95" s="1426"/>
      <c r="CN95" s="1426"/>
      <c r="CO95" s="1426"/>
      <c r="CP95" s="1426"/>
      <c r="CQ95" s="1426"/>
      <c r="CR95" s="1426"/>
      <c r="CS95" s="1426"/>
      <c r="CT95" s="1426"/>
      <c r="CU95" s="1426"/>
      <c r="CV95" s="1426"/>
      <c r="CW95" s="1426"/>
      <c r="CX95" s="1426"/>
      <c r="CY95" s="1426"/>
      <c r="CZ95" s="1426"/>
    </row>
    <row r="96" s="131" customFormat="true" ht="15" customHeight="true" x14ac:dyDescent="0.2">
      <c r="A96" s="929"/>
      <c r="B96" s="710"/>
      <c r="C96" s="798"/>
      <c r="D96" s="799"/>
      <c r="E96" s="799"/>
      <c r="F96" s="799"/>
      <c r="G96" s="800"/>
      <c r="H96" s="801"/>
      <c r="I96" s="799"/>
      <c r="J96" s="799"/>
      <c r="K96" s="799"/>
      <c r="L96" s="802"/>
      <c r="M96" s="798"/>
      <c r="N96" s="799"/>
      <c r="O96" s="799"/>
      <c r="P96" s="799"/>
      <c r="Q96" s="800"/>
      <c r="R96" s="801"/>
      <c r="S96" s="799"/>
      <c r="T96" s="799"/>
      <c r="U96" s="799"/>
      <c r="V96" s="799"/>
      <c r="W96" s="799"/>
      <c r="X96" s="802"/>
      <c r="Y96" s="517"/>
      <c r="Z96" s="517"/>
      <c r="AA96" s="517"/>
      <c r="AB96" s="517"/>
      <c r="AC96" s="517"/>
      <c r="AD96" s="517"/>
      <c r="AE96" s="517"/>
      <c r="AF96" s="517"/>
      <c r="AG96" s="517"/>
      <c r="AH96" s="517"/>
      <c r="AI96" s="517"/>
      <c r="AJ96" s="517"/>
      <c r="AK96" s="517"/>
      <c r="AL96" s="517"/>
      <c r="AM96" s="517"/>
      <c r="AN96" s="517"/>
      <c r="AO96" s="517"/>
      <c r="AP96" s="517"/>
      <c r="AQ96" s="517"/>
      <c r="AR96" s="517"/>
      <c r="AS96" s="517"/>
      <c r="AT96" s="517"/>
      <c r="AU96" s="517"/>
      <c r="AV96" s="517"/>
      <c r="AW96" s="517"/>
      <c r="AX96" s="517"/>
      <c r="AY96" s="517"/>
      <c r="AZ96" s="208"/>
      <c r="BA96" s="229"/>
      <c r="BB96" s="154"/>
      <c r="BC96" s="308"/>
      <c r="BD96" s="293"/>
      <c r="BE96" s="293"/>
      <c r="BF96" s="293"/>
      <c r="BG96" s="309"/>
      <c r="BH96" s="316"/>
      <c r="BI96" s="293"/>
      <c r="BJ96" s="293"/>
      <c r="BK96" s="293"/>
      <c r="BL96" s="309"/>
      <c r="BM96" s="316"/>
      <c r="BN96" s="293"/>
      <c r="BO96" s="293"/>
      <c r="BP96" s="293"/>
      <c r="BQ96" s="309"/>
      <c r="BR96" s="316"/>
      <c r="BS96" s="293"/>
      <c r="BT96" s="293"/>
      <c r="BU96" s="293"/>
      <c r="BV96" s="293"/>
      <c r="BW96" s="293"/>
      <c r="BX96" s="1385"/>
      <c r="BY96" s="1426"/>
      <c r="BZ96" s="1426"/>
      <c r="CA96" s="1426"/>
      <c r="CB96" s="1426"/>
      <c r="CC96" s="1426"/>
      <c r="CD96" s="1426"/>
      <c r="CE96" s="1426"/>
      <c r="CF96" s="1426"/>
      <c r="CG96" s="1426"/>
      <c r="CH96" s="1426"/>
      <c r="CI96" s="1426"/>
      <c r="CJ96" s="1426"/>
      <c r="CK96" s="1426"/>
      <c r="CL96" s="1426"/>
      <c r="CM96" s="1426"/>
      <c r="CN96" s="1426"/>
      <c r="CO96" s="1426"/>
      <c r="CP96" s="1426"/>
      <c r="CQ96" s="1426"/>
      <c r="CR96" s="1426"/>
      <c r="CS96" s="1426"/>
      <c r="CT96" s="1426"/>
      <c r="CU96" s="1426"/>
      <c r="CV96" s="1426"/>
      <c r="CW96" s="1426"/>
      <c r="CX96" s="1426"/>
      <c r="CY96" s="1426"/>
      <c r="CZ96" s="1426"/>
    </row>
    <row r="97" s="131" customFormat="true" ht="15" customHeight="true" x14ac:dyDescent="0.2">
      <c r="A97" s="684"/>
      <c r="B97" s="710"/>
      <c r="C97" s="798"/>
      <c r="D97" s="799"/>
      <c r="E97" s="799"/>
      <c r="F97" s="799"/>
      <c r="G97" s="800"/>
      <c r="H97" s="801"/>
      <c r="I97" s="799"/>
      <c r="J97" s="799"/>
      <c r="K97" s="799"/>
      <c r="L97" s="802"/>
      <c r="M97" s="798"/>
      <c r="N97" s="799"/>
      <c r="O97" s="799"/>
      <c r="P97" s="799"/>
      <c r="Q97" s="800"/>
      <c r="R97" s="801"/>
      <c r="S97" s="799"/>
      <c r="T97" s="799"/>
      <c r="U97" s="799"/>
      <c r="V97" s="799"/>
      <c r="W97" s="799"/>
      <c r="X97" s="802"/>
      <c r="Y97" s="517"/>
      <c r="Z97" s="517"/>
      <c r="AA97" s="517"/>
      <c r="AB97" s="517"/>
      <c r="AC97" s="517"/>
      <c r="AD97" s="517"/>
      <c r="AE97" s="517"/>
      <c r="AF97" s="517"/>
      <c r="AG97" s="517"/>
      <c r="AH97" s="517"/>
      <c r="AI97" s="517"/>
      <c r="AJ97" s="517"/>
      <c r="AK97" s="517"/>
      <c r="AL97" s="517"/>
      <c r="AM97" s="517"/>
      <c r="AN97" s="517"/>
      <c r="AO97" s="517"/>
      <c r="AP97" s="517"/>
      <c r="AQ97" s="517"/>
      <c r="AR97" s="517"/>
      <c r="AS97" s="517"/>
      <c r="AT97" s="517"/>
      <c r="AU97" s="517"/>
      <c r="AV97" s="517"/>
      <c r="AW97" s="517"/>
      <c r="AX97" s="517"/>
      <c r="AY97" s="517"/>
      <c r="AZ97" s="208"/>
      <c r="BA97" s="229"/>
      <c r="BB97" s="154"/>
      <c r="BC97" s="308"/>
      <c r="BD97" s="293"/>
      <c r="BE97" s="293"/>
      <c r="BF97" s="293"/>
      <c r="BG97" s="309"/>
      <c r="BH97" s="316"/>
      <c r="BI97" s="293"/>
      <c r="BJ97" s="293"/>
      <c r="BK97" s="293"/>
      <c r="BL97" s="309"/>
      <c r="BM97" s="316"/>
      <c r="BN97" s="293"/>
      <c r="BO97" s="293"/>
      <c r="BP97" s="293"/>
      <c r="BQ97" s="309"/>
      <c r="BR97" s="316"/>
      <c r="BS97" s="293"/>
      <c r="BT97" s="293"/>
      <c r="BU97" s="293"/>
      <c r="BV97" s="293"/>
      <c r="BW97" s="293"/>
      <c r="BX97" s="1385"/>
      <c r="BY97" s="1426"/>
      <c r="BZ97" s="1426"/>
      <c r="CA97" s="1426"/>
      <c r="CB97" s="1426"/>
      <c r="CC97" s="1426"/>
      <c r="CD97" s="1426"/>
      <c r="CE97" s="1426"/>
      <c r="CF97" s="1426"/>
      <c r="CG97" s="1426"/>
      <c r="CH97" s="1426"/>
      <c r="CI97" s="1426"/>
      <c r="CJ97" s="1426"/>
      <c r="CK97" s="1426"/>
      <c r="CL97" s="1426"/>
      <c r="CM97" s="1426"/>
      <c r="CN97" s="1426"/>
      <c r="CO97" s="1426"/>
      <c r="CP97" s="1426"/>
      <c r="CQ97" s="1426"/>
      <c r="CR97" s="1426"/>
      <c r="CS97" s="1426"/>
      <c r="CT97" s="1426"/>
      <c r="CU97" s="1426"/>
      <c r="CV97" s="1426"/>
      <c r="CW97" s="1426"/>
      <c r="CX97" s="1426"/>
      <c r="CY97" s="1426"/>
      <c r="CZ97" s="1426"/>
    </row>
    <row r="98" s="131" customFormat="true" ht="15" customHeight="true" x14ac:dyDescent="0.2">
      <c r="A98" s="929"/>
      <c r="B98" s="710"/>
      <c r="C98" s="798"/>
      <c r="D98" s="799"/>
      <c r="E98" s="799"/>
      <c r="F98" s="799"/>
      <c r="G98" s="800"/>
      <c r="H98" s="801"/>
      <c r="I98" s="799"/>
      <c r="J98" s="799"/>
      <c r="K98" s="799"/>
      <c r="L98" s="802"/>
      <c r="M98" s="798"/>
      <c r="N98" s="799"/>
      <c r="O98" s="799"/>
      <c r="P98" s="799"/>
      <c r="Q98" s="800"/>
      <c r="R98" s="801"/>
      <c r="S98" s="799"/>
      <c r="T98" s="799"/>
      <c r="U98" s="799"/>
      <c r="V98" s="799"/>
      <c r="W98" s="799"/>
      <c r="X98" s="802"/>
      <c r="Y98" s="517"/>
      <c r="Z98" s="517"/>
      <c r="AA98" s="517"/>
      <c r="AB98" s="517"/>
      <c r="AC98" s="517"/>
      <c r="AD98" s="517"/>
      <c r="AE98" s="517"/>
      <c r="AF98" s="517"/>
      <c r="AG98" s="517"/>
      <c r="AH98" s="517"/>
      <c r="AI98" s="517"/>
      <c r="AJ98" s="517"/>
      <c r="AK98" s="517"/>
      <c r="AL98" s="517"/>
      <c r="AM98" s="517"/>
      <c r="AN98" s="517"/>
      <c r="AO98" s="517"/>
      <c r="AP98" s="517"/>
      <c r="AQ98" s="517"/>
      <c r="AR98" s="517"/>
      <c r="AS98" s="517"/>
      <c r="AT98" s="517"/>
      <c r="AU98" s="517"/>
      <c r="AV98" s="517"/>
      <c r="AW98" s="517"/>
      <c r="AX98" s="517"/>
      <c r="AY98" s="517"/>
      <c r="AZ98" s="208"/>
      <c r="BA98" s="229"/>
      <c r="BB98" s="154"/>
      <c r="BC98" s="308"/>
      <c r="BD98" s="293"/>
      <c r="BE98" s="293"/>
      <c r="BF98" s="293"/>
      <c r="BG98" s="309"/>
      <c r="BH98" s="316"/>
      <c r="BI98" s="293"/>
      <c r="BJ98" s="293"/>
      <c r="BK98" s="293"/>
      <c r="BL98" s="309"/>
      <c r="BM98" s="316"/>
      <c r="BN98" s="293"/>
      <c r="BO98" s="293"/>
      <c r="BP98" s="293"/>
      <c r="BQ98" s="309"/>
      <c r="BR98" s="316"/>
      <c r="BS98" s="293"/>
      <c r="BT98" s="293"/>
      <c r="BU98" s="293"/>
      <c r="BV98" s="293"/>
      <c r="BW98" s="293"/>
      <c r="BX98" s="1385"/>
      <c r="BY98" s="1426"/>
      <c r="BZ98" s="1426"/>
      <c r="CA98" s="1426"/>
      <c r="CB98" s="1426"/>
      <c r="CC98" s="1426"/>
      <c r="CD98" s="1426"/>
      <c r="CE98" s="1426"/>
      <c r="CF98" s="1426"/>
      <c r="CG98" s="1426"/>
      <c r="CH98" s="1426"/>
      <c r="CI98" s="1426"/>
      <c r="CJ98" s="1426"/>
      <c r="CK98" s="1426"/>
      <c r="CL98" s="1426"/>
      <c r="CM98" s="1426"/>
      <c r="CN98" s="1426"/>
      <c r="CO98" s="1426"/>
      <c r="CP98" s="1426"/>
      <c r="CQ98" s="1426"/>
      <c r="CR98" s="1426"/>
      <c r="CS98" s="1426"/>
      <c r="CT98" s="1426"/>
      <c r="CU98" s="1426"/>
      <c r="CV98" s="1426"/>
      <c r="CW98" s="1426"/>
      <c r="CX98" s="1426"/>
      <c r="CY98" s="1426"/>
      <c r="CZ98" s="1426"/>
    </row>
    <row r="99" s="131" customFormat="true" ht="15" customHeight="true" x14ac:dyDescent="0.2">
      <c r="A99" s="929"/>
      <c r="B99" s="710"/>
      <c r="C99" s="798"/>
      <c r="D99" s="799"/>
      <c r="E99" s="799"/>
      <c r="F99" s="799"/>
      <c r="G99" s="800"/>
      <c r="H99" s="801"/>
      <c r="I99" s="799"/>
      <c r="J99" s="799"/>
      <c r="K99" s="799"/>
      <c r="L99" s="802"/>
      <c r="M99" s="798"/>
      <c r="N99" s="799"/>
      <c r="O99" s="799"/>
      <c r="P99" s="799"/>
      <c r="Q99" s="800"/>
      <c r="R99" s="801"/>
      <c r="S99" s="799"/>
      <c r="T99" s="799"/>
      <c r="U99" s="799"/>
      <c r="V99" s="799"/>
      <c r="W99" s="799"/>
      <c r="X99" s="802"/>
      <c r="Y99" s="517"/>
      <c r="Z99" s="517"/>
      <c r="AA99" s="517"/>
      <c r="AB99" s="517"/>
      <c r="AC99" s="517"/>
      <c r="AD99" s="517"/>
      <c r="AE99" s="517"/>
      <c r="AF99" s="517"/>
      <c r="AG99" s="517"/>
      <c r="AH99" s="517"/>
      <c r="AI99" s="517"/>
      <c r="AJ99" s="517"/>
      <c r="AK99" s="517"/>
      <c r="AL99" s="517"/>
      <c r="AM99" s="517"/>
      <c r="AN99" s="517"/>
      <c r="AO99" s="517"/>
      <c r="AP99" s="517"/>
      <c r="AQ99" s="517"/>
      <c r="AR99" s="517"/>
      <c r="AS99" s="517"/>
      <c r="AT99" s="517"/>
      <c r="AU99" s="517"/>
      <c r="AV99" s="517"/>
      <c r="AW99" s="517"/>
      <c r="AX99" s="517"/>
      <c r="AY99" s="517"/>
      <c r="AZ99" s="208"/>
      <c r="BA99" s="229"/>
      <c r="BB99" s="154"/>
      <c r="BC99" s="308"/>
      <c r="BD99" s="293"/>
      <c r="BE99" s="293"/>
      <c r="BF99" s="293"/>
      <c r="BG99" s="309"/>
      <c r="BH99" s="316"/>
      <c r="BI99" s="293"/>
      <c r="BJ99" s="293"/>
      <c r="BK99" s="293"/>
      <c r="BL99" s="309"/>
      <c r="BM99" s="316"/>
      <c r="BN99" s="293"/>
      <c r="BO99" s="293"/>
      <c r="BP99" s="293"/>
      <c r="BQ99" s="309"/>
      <c r="BR99" s="316"/>
      <c r="BS99" s="293"/>
      <c r="BT99" s="293"/>
      <c r="BU99" s="293"/>
      <c r="BV99" s="293"/>
      <c r="BW99" s="293"/>
      <c r="BX99" s="1385"/>
      <c r="BY99" s="1426"/>
      <c r="BZ99" s="1426"/>
      <c r="CA99" s="1426"/>
      <c r="CB99" s="1426"/>
      <c r="CC99" s="1426"/>
      <c r="CD99" s="1426"/>
      <c r="CE99" s="1426"/>
      <c r="CF99" s="1426"/>
      <c r="CG99" s="1426"/>
      <c r="CH99" s="1426"/>
      <c r="CI99" s="1426"/>
      <c r="CJ99" s="1426"/>
      <c r="CK99" s="1426"/>
      <c r="CL99" s="1426"/>
      <c r="CM99" s="1426"/>
      <c r="CN99" s="1426"/>
      <c r="CO99" s="1426"/>
      <c r="CP99" s="1426"/>
      <c r="CQ99" s="1426"/>
      <c r="CR99" s="1426"/>
      <c r="CS99" s="1426"/>
      <c r="CT99" s="1426"/>
      <c r="CU99" s="1426"/>
      <c r="CV99" s="1426"/>
      <c r="CW99" s="1426"/>
      <c r="CX99" s="1426"/>
      <c r="CY99" s="1426"/>
      <c r="CZ99" s="1426"/>
    </row>
    <row r="100" s="131" customFormat="true" ht="15" customHeight="true" x14ac:dyDescent="0.2">
      <c r="A100" s="929"/>
      <c r="B100" s="710"/>
      <c r="C100" s="798"/>
      <c r="D100" s="799"/>
      <c r="E100" s="799"/>
      <c r="F100" s="799"/>
      <c r="G100" s="800"/>
      <c r="H100" s="801"/>
      <c r="I100" s="799"/>
      <c r="J100" s="799"/>
      <c r="K100" s="799"/>
      <c r="L100" s="802"/>
      <c r="M100" s="798"/>
      <c r="N100" s="799"/>
      <c r="O100" s="799"/>
      <c r="P100" s="799"/>
      <c r="Q100" s="800"/>
      <c r="R100" s="801"/>
      <c r="S100" s="799"/>
      <c r="T100" s="799"/>
      <c r="U100" s="799"/>
      <c r="V100" s="799"/>
      <c r="W100" s="799"/>
      <c r="X100" s="802"/>
      <c r="Y100" s="517"/>
      <c r="Z100" s="517"/>
      <c r="AA100" s="517"/>
      <c r="AB100" s="517"/>
      <c r="AC100" s="517"/>
      <c r="AD100" s="517"/>
      <c r="AE100" s="517"/>
      <c r="AF100" s="517"/>
      <c r="AG100" s="517"/>
      <c r="AH100" s="517"/>
      <c r="AI100" s="517"/>
      <c r="AJ100" s="517"/>
      <c r="AK100" s="517"/>
      <c r="AL100" s="517"/>
      <c r="AM100" s="517"/>
      <c r="AN100" s="517"/>
      <c r="AO100" s="517"/>
      <c r="AP100" s="517"/>
      <c r="AQ100" s="517"/>
      <c r="AR100" s="517"/>
      <c r="AS100" s="517"/>
      <c r="AT100" s="517"/>
      <c r="AU100" s="517"/>
      <c r="AV100" s="517"/>
      <c r="AW100" s="517"/>
      <c r="AX100" s="517"/>
      <c r="AY100" s="517"/>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293"/>
      <c r="BU100" s="293"/>
      <c r="BV100" s="293"/>
      <c r="BW100" s="293"/>
      <c r="BX100" s="1385"/>
      <c r="BY100" s="1426"/>
      <c r="BZ100" s="1426"/>
      <c r="CA100" s="1426"/>
      <c r="CB100" s="1426"/>
      <c r="CC100" s="1426"/>
      <c r="CD100" s="1426"/>
      <c r="CE100" s="1426"/>
      <c r="CF100" s="1426"/>
      <c r="CG100" s="1426"/>
      <c r="CH100" s="1426"/>
      <c r="CI100" s="1426"/>
      <c r="CJ100" s="1426"/>
      <c r="CK100" s="1426"/>
      <c r="CL100" s="1426"/>
      <c r="CM100" s="1426"/>
      <c r="CN100" s="1426"/>
      <c r="CO100" s="1426"/>
      <c r="CP100" s="1426"/>
      <c r="CQ100" s="1426"/>
      <c r="CR100" s="1426"/>
      <c r="CS100" s="1426"/>
      <c r="CT100" s="1426"/>
      <c r="CU100" s="1426"/>
      <c r="CV100" s="1426"/>
      <c r="CW100" s="1426"/>
      <c r="CX100" s="1426"/>
      <c r="CY100" s="1426"/>
      <c r="CZ100" s="1426"/>
    </row>
    <row r="101" s="131" customFormat="true" ht="15" customHeight="true" x14ac:dyDescent="0.2">
      <c r="A101" s="684"/>
      <c r="B101" s="710"/>
      <c r="C101" s="798"/>
      <c r="D101" s="799"/>
      <c r="E101" s="799"/>
      <c r="F101" s="799"/>
      <c r="G101" s="800"/>
      <c r="H101" s="801"/>
      <c r="I101" s="799"/>
      <c r="J101" s="799"/>
      <c r="K101" s="799"/>
      <c r="L101" s="802"/>
      <c r="M101" s="798"/>
      <c r="N101" s="799"/>
      <c r="O101" s="799"/>
      <c r="P101" s="799"/>
      <c r="Q101" s="800"/>
      <c r="R101" s="801"/>
      <c r="S101" s="799"/>
      <c r="T101" s="799"/>
      <c r="U101" s="799"/>
      <c r="V101" s="799"/>
      <c r="W101" s="799"/>
      <c r="X101" s="802"/>
      <c r="Y101" s="517"/>
      <c r="Z101" s="517"/>
      <c r="AA101" s="517"/>
      <c r="AB101" s="517"/>
      <c r="AC101" s="517"/>
      <c r="AD101" s="517"/>
      <c r="AE101" s="517"/>
      <c r="AF101" s="517"/>
      <c r="AG101" s="517"/>
      <c r="AH101" s="517"/>
      <c r="AI101" s="517"/>
      <c r="AJ101" s="517"/>
      <c r="AK101" s="517"/>
      <c r="AL101" s="517"/>
      <c r="AM101" s="517"/>
      <c r="AN101" s="517"/>
      <c r="AO101" s="517"/>
      <c r="AP101" s="517"/>
      <c r="AQ101" s="517"/>
      <c r="AR101" s="517"/>
      <c r="AS101" s="517"/>
      <c r="AT101" s="517"/>
      <c r="AU101" s="517"/>
      <c r="AV101" s="517"/>
      <c r="AW101" s="517"/>
      <c r="AX101" s="517"/>
      <c r="AY101" s="517"/>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293"/>
      <c r="BU101" s="293"/>
      <c r="BV101" s="293"/>
      <c r="BW101" s="293"/>
      <c r="BX101" s="1385"/>
      <c r="BY101" s="1426"/>
      <c r="BZ101" s="1426"/>
      <c r="CA101" s="1426"/>
      <c r="CB101" s="1426"/>
      <c r="CC101" s="1426"/>
      <c r="CD101" s="1426"/>
      <c r="CE101" s="1426"/>
      <c r="CF101" s="1426"/>
      <c r="CG101" s="1426"/>
      <c r="CH101" s="1426"/>
      <c r="CI101" s="1426"/>
      <c r="CJ101" s="1426"/>
      <c r="CK101" s="1426"/>
      <c r="CL101" s="1426"/>
      <c r="CM101" s="1426"/>
      <c r="CN101" s="1426"/>
      <c r="CO101" s="1426"/>
      <c r="CP101" s="1426"/>
      <c r="CQ101" s="1426"/>
      <c r="CR101" s="1426"/>
      <c r="CS101" s="1426"/>
      <c r="CT101" s="1426"/>
      <c r="CU101" s="1426"/>
      <c r="CV101" s="1426"/>
      <c r="CW101" s="1426"/>
      <c r="CX101" s="1426"/>
      <c r="CY101" s="1426"/>
      <c r="CZ101" s="1426"/>
    </row>
    <row r="102" s="131" customFormat="true" ht="15" customHeight="true" x14ac:dyDescent="0.2">
      <c r="A102" s="929"/>
      <c r="B102" s="710"/>
      <c r="C102" s="798"/>
      <c r="D102" s="799"/>
      <c r="E102" s="799"/>
      <c r="F102" s="799"/>
      <c r="G102" s="800"/>
      <c r="H102" s="801"/>
      <c r="I102" s="799"/>
      <c r="J102" s="799"/>
      <c r="K102" s="799"/>
      <c r="L102" s="802"/>
      <c r="M102" s="798"/>
      <c r="N102" s="799"/>
      <c r="O102" s="799"/>
      <c r="P102" s="799"/>
      <c r="Q102" s="800"/>
      <c r="R102" s="801"/>
      <c r="S102" s="799"/>
      <c r="T102" s="799"/>
      <c r="U102" s="799"/>
      <c r="V102" s="799"/>
      <c r="W102" s="799"/>
      <c r="X102" s="802"/>
      <c r="Y102" s="517"/>
      <c r="Z102" s="517"/>
      <c r="AA102" s="517"/>
      <c r="AB102" s="517"/>
      <c r="AC102" s="517"/>
      <c r="AD102" s="517"/>
      <c r="AE102" s="517"/>
      <c r="AF102" s="517"/>
      <c r="AG102" s="517"/>
      <c r="AH102" s="517"/>
      <c r="AI102" s="517"/>
      <c r="AJ102" s="517"/>
      <c r="AK102" s="517"/>
      <c r="AL102" s="517"/>
      <c r="AM102" s="517"/>
      <c r="AN102" s="517"/>
      <c r="AO102" s="517"/>
      <c r="AP102" s="517"/>
      <c r="AQ102" s="517"/>
      <c r="AR102" s="517"/>
      <c r="AS102" s="517"/>
      <c r="AT102" s="517"/>
      <c r="AU102" s="517"/>
      <c r="AV102" s="517"/>
      <c r="AW102" s="517"/>
      <c r="AX102" s="517"/>
      <c r="AY102" s="517"/>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293"/>
      <c r="BU102" s="293"/>
      <c r="BV102" s="293"/>
      <c r="BW102" s="293"/>
      <c r="BX102" s="1385"/>
      <c r="BY102" s="1426"/>
      <c r="BZ102" s="1426"/>
      <c r="CA102" s="1426"/>
      <c r="CB102" s="1426"/>
      <c r="CC102" s="1426"/>
      <c r="CD102" s="1426"/>
      <c r="CE102" s="1426"/>
      <c r="CF102" s="1426"/>
      <c r="CG102" s="1426"/>
      <c r="CH102" s="1426"/>
      <c r="CI102" s="1426"/>
      <c r="CJ102" s="1426"/>
      <c r="CK102" s="1426"/>
      <c r="CL102" s="1426"/>
      <c r="CM102" s="1426"/>
      <c r="CN102" s="1426"/>
      <c r="CO102" s="1426"/>
      <c r="CP102" s="1426"/>
      <c r="CQ102" s="1426"/>
      <c r="CR102" s="1426"/>
      <c r="CS102" s="1426"/>
      <c r="CT102" s="1426"/>
      <c r="CU102" s="1426"/>
      <c r="CV102" s="1426"/>
      <c r="CW102" s="1426"/>
      <c r="CX102" s="1426"/>
      <c r="CY102" s="1426"/>
      <c r="CZ102" s="1426"/>
    </row>
    <row r="103" s="131" customFormat="true" ht="15" customHeight="true" x14ac:dyDescent="0.2">
      <c r="A103" s="929"/>
      <c r="B103" s="710"/>
      <c r="C103" s="798"/>
      <c r="D103" s="799"/>
      <c r="E103" s="799"/>
      <c r="F103" s="799"/>
      <c r="G103" s="800"/>
      <c r="H103" s="801"/>
      <c r="I103" s="799"/>
      <c r="J103" s="799"/>
      <c r="K103" s="799"/>
      <c r="L103" s="802"/>
      <c r="M103" s="798"/>
      <c r="N103" s="799"/>
      <c r="O103" s="799"/>
      <c r="P103" s="799"/>
      <c r="Q103" s="800"/>
      <c r="R103" s="801"/>
      <c r="S103" s="799"/>
      <c r="T103" s="799"/>
      <c r="U103" s="799"/>
      <c r="V103" s="799"/>
      <c r="W103" s="799"/>
      <c r="X103" s="802"/>
      <c r="Y103" s="517"/>
      <c r="Z103" s="517"/>
      <c r="AA103" s="517"/>
      <c r="AB103" s="517"/>
      <c r="AC103" s="517"/>
      <c r="AD103" s="517"/>
      <c r="AE103" s="517"/>
      <c r="AF103" s="517"/>
      <c r="AG103" s="517"/>
      <c r="AH103" s="517"/>
      <c r="AI103" s="517"/>
      <c r="AJ103" s="517"/>
      <c r="AK103" s="517"/>
      <c r="AL103" s="517"/>
      <c r="AM103" s="517"/>
      <c r="AN103" s="517"/>
      <c r="AO103" s="517"/>
      <c r="AP103" s="517"/>
      <c r="AQ103" s="517"/>
      <c r="AR103" s="517"/>
      <c r="AS103" s="517"/>
      <c r="AT103" s="517"/>
      <c r="AU103" s="517"/>
      <c r="AV103" s="517"/>
      <c r="AW103" s="517"/>
      <c r="AX103" s="517"/>
      <c r="AY103" s="517"/>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293"/>
      <c r="BU103" s="293"/>
      <c r="BV103" s="293"/>
      <c r="BW103" s="293"/>
      <c r="BX103" s="1385"/>
      <c r="BY103" s="1426"/>
      <c r="BZ103" s="1426"/>
      <c r="CA103" s="1426"/>
      <c r="CB103" s="1426"/>
      <c r="CC103" s="1426"/>
      <c r="CD103" s="1426"/>
      <c r="CE103" s="1426"/>
      <c r="CF103" s="1426"/>
      <c r="CG103" s="1426"/>
      <c r="CH103" s="1426"/>
      <c r="CI103" s="1426"/>
      <c r="CJ103" s="1426"/>
      <c r="CK103" s="1426"/>
      <c r="CL103" s="1426"/>
      <c r="CM103" s="1426"/>
      <c r="CN103" s="1426"/>
      <c r="CO103" s="1426"/>
      <c r="CP103" s="1426"/>
      <c r="CQ103" s="1426"/>
      <c r="CR103" s="1426"/>
      <c r="CS103" s="1426"/>
      <c r="CT103" s="1426"/>
      <c r="CU103" s="1426"/>
      <c r="CV103" s="1426"/>
      <c r="CW103" s="1426"/>
      <c r="CX103" s="1426"/>
      <c r="CY103" s="1426"/>
      <c r="CZ103" s="1426"/>
    </row>
    <row r="104" s="131" customFormat="true" ht="15" customHeight="true" x14ac:dyDescent="0.2">
      <c r="A104" s="929"/>
      <c r="B104" s="710"/>
      <c r="C104" s="798"/>
      <c r="D104" s="799"/>
      <c r="E104" s="799"/>
      <c r="F104" s="799"/>
      <c r="G104" s="800"/>
      <c r="H104" s="801"/>
      <c r="I104" s="799"/>
      <c r="J104" s="799"/>
      <c r="K104" s="799"/>
      <c r="L104" s="802"/>
      <c r="M104" s="798"/>
      <c r="N104" s="799"/>
      <c r="O104" s="799"/>
      <c r="P104" s="799"/>
      <c r="Q104" s="800"/>
      <c r="R104" s="801"/>
      <c r="S104" s="799"/>
      <c r="T104" s="799"/>
      <c r="U104" s="799"/>
      <c r="V104" s="799"/>
      <c r="W104" s="799"/>
      <c r="X104" s="802"/>
      <c r="Y104" s="517"/>
      <c r="Z104" s="517"/>
      <c r="AA104" s="517"/>
      <c r="AB104" s="517"/>
      <c r="AC104" s="517"/>
      <c r="AD104" s="517"/>
      <c r="AE104" s="517"/>
      <c r="AF104" s="517"/>
      <c r="AG104" s="517"/>
      <c r="AH104" s="517"/>
      <c r="AI104" s="517"/>
      <c r="AJ104" s="517"/>
      <c r="AK104" s="517"/>
      <c r="AL104" s="517"/>
      <c r="AM104" s="517"/>
      <c r="AN104" s="517"/>
      <c r="AO104" s="517"/>
      <c r="AP104" s="517"/>
      <c r="AQ104" s="517"/>
      <c r="AR104" s="517"/>
      <c r="AS104" s="517"/>
      <c r="AT104" s="517"/>
      <c r="AU104" s="517"/>
      <c r="AV104" s="517"/>
      <c r="AW104" s="517"/>
      <c r="AX104" s="517"/>
      <c r="AY104" s="517"/>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293"/>
      <c r="BU104" s="293"/>
      <c r="BV104" s="293"/>
      <c r="BW104" s="293"/>
      <c r="BX104" s="1385"/>
      <c r="BY104" s="1426"/>
      <c r="BZ104" s="1426"/>
      <c r="CA104" s="1426"/>
      <c r="CB104" s="1426"/>
      <c r="CC104" s="1426"/>
      <c r="CD104" s="1426"/>
      <c r="CE104" s="1426"/>
      <c r="CF104" s="1426"/>
      <c r="CG104" s="1426"/>
      <c r="CH104" s="1426"/>
      <c r="CI104" s="1426"/>
      <c r="CJ104" s="1426"/>
      <c r="CK104" s="1426"/>
      <c r="CL104" s="1426"/>
      <c r="CM104" s="1426"/>
      <c r="CN104" s="1426"/>
      <c r="CO104" s="1426"/>
      <c r="CP104" s="1426"/>
      <c r="CQ104" s="1426"/>
      <c r="CR104" s="1426"/>
      <c r="CS104" s="1426"/>
      <c r="CT104" s="1426"/>
      <c r="CU104" s="1426"/>
      <c r="CV104" s="1426"/>
      <c r="CW104" s="1426"/>
      <c r="CX104" s="1426"/>
      <c r="CY104" s="1426"/>
      <c r="CZ104" s="1426"/>
    </row>
    <row r="105" s="131" customFormat="true" ht="15" customHeight="true" x14ac:dyDescent="0.2">
      <c r="A105" s="704"/>
      <c r="B105" s="711"/>
      <c r="C105" s="803"/>
      <c r="D105" s="804"/>
      <c r="E105" s="804"/>
      <c r="F105" s="804"/>
      <c r="G105" s="805"/>
      <c r="H105" s="806"/>
      <c r="I105" s="804"/>
      <c r="J105" s="804"/>
      <c r="K105" s="804"/>
      <c r="L105" s="807"/>
      <c r="M105" s="803"/>
      <c r="N105" s="804"/>
      <c r="O105" s="804"/>
      <c r="P105" s="804"/>
      <c r="Q105" s="805"/>
      <c r="R105" s="806"/>
      <c r="S105" s="804"/>
      <c r="T105" s="804"/>
      <c r="U105" s="804"/>
      <c r="V105" s="804"/>
      <c r="W105" s="804"/>
      <c r="X105" s="807"/>
      <c r="Y105" s="517"/>
      <c r="Z105" s="517"/>
      <c r="AA105" s="517"/>
      <c r="AB105" s="517"/>
      <c r="AC105" s="517"/>
      <c r="AD105" s="517"/>
      <c r="AE105" s="517"/>
      <c r="AF105" s="517"/>
      <c r="AG105" s="517"/>
      <c r="AH105" s="517"/>
      <c r="AI105" s="517"/>
      <c r="AJ105" s="517"/>
      <c r="AK105" s="517"/>
      <c r="AL105" s="517"/>
      <c r="AM105" s="517"/>
      <c r="AN105" s="517"/>
      <c r="AO105" s="517"/>
      <c r="AP105" s="517"/>
      <c r="AQ105" s="517"/>
      <c r="AR105" s="517"/>
      <c r="AS105" s="517"/>
      <c r="AT105" s="517"/>
      <c r="AU105" s="517"/>
      <c r="AV105" s="517"/>
      <c r="AW105" s="517"/>
      <c r="AX105" s="517"/>
      <c r="AY105" s="517"/>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311"/>
      <c r="BU105" s="311"/>
      <c r="BV105" s="311"/>
      <c r="BW105" s="311"/>
      <c r="BX105" s="1386"/>
      <c r="BY105" s="1426"/>
      <c r="BZ105" s="1426"/>
      <c r="CA105" s="1426"/>
      <c r="CB105" s="1426"/>
      <c r="CC105" s="1426"/>
      <c r="CD105" s="1426"/>
      <c r="CE105" s="1426"/>
      <c r="CF105" s="1426"/>
      <c r="CG105" s="1426"/>
      <c r="CH105" s="1426"/>
      <c r="CI105" s="1426"/>
      <c r="CJ105" s="1426"/>
      <c r="CK105" s="1426"/>
      <c r="CL105" s="1426"/>
      <c r="CM105" s="1426"/>
      <c r="CN105" s="1426"/>
      <c r="CO105" s="1426"/>
      <c r="CP105" s="1426"/>
      <c r="CQ105" s="1426"/>
      <c r="CR105" s="1426"/>
      <c r="CS105" s="1426"/>
      <c r="CT105" s="1426"/>
      <c r="CU105" s="1426"/>
      <c r="CV105" s="1426"/>
      <c r="CW105" s="1426"/>
      <c r="CX105" s="1426"/>
      <c r="CY105" s="1426"/>
      <c r="CZ105" s="1426"/>
    </row>
    <row r="106" s="131" customFormat="true" ht="250.15" customHeight="true" x14ac:dyDescent="0.2">
      <c r="A106" s="370"/>
      <c r="B106" s="539"/>
      <c r="C106" s="540"/>
      <c r="D106" s="540"/>
      <c r="E106" s="540"/>
      <c r="F106" s="540"/>
      <c r="G106" s="540"/>
      <c r="H106" s="540"/>
      <c r="I106" s="540"/>
      <c r="J106" s="540"/>
      <c r="K106" s="540"/>
      <c r="L106" s="540"/>
      <c r="M106" s="540"/>
      <c r="N106" s="540"/>
      <c r="O106" s="540"/>
      <c r="P106" s="540"/>
      <c r="Q106" s="540"/>
      <c r="R106" s="540"/>
      <c r="S106" s="540"/>
      <c r="T106" s="540"/>
      <c r="U106" s="540"/>
      <c r="V106" s="540"/>
      <c r="W106" s="540"/>
      <c r="X106" s="540"/>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1"/>
      <c r="BU106" s="291"/>
      <c r="BV106" s="291"/>
      <c r="BW106" s="291"/>
      <c r="BX106" s="290"/>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70"/>
      <c r="B107" s="112"/>
      <c r="C107" s="270"/>
      <c r="D107" s="270"/>
      <c r="E107" s="270"/>
      <c r="F107" s="270"/>
      <c r="G107" s="270"/>
      <c r="H107" s="270"/>
      <c r="I107" s="270"/>
      <c r="J107" s="270"/>
      <c r="K107" s="270"/>
      <c r="L107" s="270"/>
      <c r="M107" s="270"/>
      <c r="N107" s="270"/>
      <c r="O107" s="270"/>
      <c r="P107" s="270"/>
      <c r="Q107" s="270"/>
      <c r="R107" s="270"/>
      <c r="S107" s="270"/>
      <c r="T107" s="270"/>
      <c r="U107" s="270"/>
      <c r="V107" s="270"/>
      <c r="W107" s="270"/>
      <c r="X107" s="270"/>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1618" t="str">
        <f>A1026</f>
        <v>Belarus</v>
      </c>
      <c r="B108" s="1619"/>
      <c r="C108" s="113"/>
      <c r="D108" s="113"/>
      <c r="E108" s="113"/>
      <c r="F108" s="113"/>
      <c r="G108" s="113"/>
      <c r="H108" s="113"/>
      <c r="I108" s="113"/>
      <c r="J108" s="113"/>
      <c r="K108" s="113"/>
      <c r="L108" s="113"/>
      <c r="M108" s="113"/>
      <c r="N108" s="113"/>
      <c r="O108" s="113"/>
      <c r="P108" s="113"/>
      <c r="Q108" s="113"/>
      <c r="R108" s="113"/>
      <c r="S108" s="113"/>
      <c r="T108" s="113"/>
      <c r="U108" s="11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11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65" t="s">
        <v>97</v>
      </c>
      <c r="B112" s="214"/>
      <c r="C112" s="113"/>
      <c r="D112" s="113"/>
      <c r="E112" s="113"/>
      <c r="F112" s="113"/>
      <c r="G112" s="113"/>
      <c r="H112" s="113"/>
      <c r="I112" s="113"/>
      <c r="J112" s="113"/>
      <c r="K112" s="113"/>
      <c r="L112" s="113"/>
      <c r="M112" s="113"/>
      <c r="N112" s="113"/>
      <c r="O112" s="113"/>
      <c r="P112" s="113"/>
      <c r="Q112" s="113"/>
      <c r="R112" s="113"/>
      <c r="S112" s="113"/>
      <c r="T112" s="113"/>
      <c r="U112" s="11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133</v>
      </c>
      <c r="B115" s="213" t="str">
        <f>A1025</f>
        <v>MICS12</v>
      </c>
      <c r="C115" s="113"/>
      <c r="D115" s="113"/>
      <c r="E115" s="113"/>
      <c r="F115" s="113"/>
      <c r="G115" s="113"/>
      <c r="H115" s="113"/>
      <c r="I115" s="113"/>
      <c r="J115" s="113"/>
      <c r="K115" s="113"/>
      <c r="L115" s="113"/>
      <c r="M115" s="113"/>
      <c r="N115" s="113"/>
      <c r="O115" s="113"/>
      <c r="P115" s="113"/>
      <c r="Q115" s="113"/>
      <c r="R115" s="113"/>
      <c r="S115" s="113"/>
      <c r="T115" s="113"/>
      <c r="U115" s="11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533" t="str">
        <f>B1030</f>
        <v/>
      </c>
      <c r="B116" s="534"/>
      <c r="C116" s="113"/>
      <c r="D116" s="113"/>
      <c r="E116" s="113"/>
      <c r="F116" s="113"/>
      <c r="G116" s="113"/>
      <c r="H116" s="113"/>
      <c r="I116" s="113"/>
      <c r="J116" s="113"/>
      <c r="K116" s="113"/>
      <c r="L116" s="113"/>
      <c r="M116" s="113"/>
      <c r="N116" s="113"/>
      <c r="O116" s="113"/>
      <c r="P116" s="113"/>
      <c r="Q116" s="113"/>
      <c r="R116" s="113"/>
      <c r="S116" s="113"/>
      <c r="T116" s="113"/>
      <c r="U116" s="11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533" t="str">
        <f>B1029</f>
        <v/>
      </c>
      <c r="B117" s="535"/>
      <c r="C117" s="113"/>
      <c r="D117" s="113"/>
      <c r="E117" s="113"/>
      <c r="F117" s="113"/>
      <c r="G117" s="113"/>
      <c r="H117" s="113"/>
      <c r="I117" s="113"/>
      <c r="J117" s="113"/>
      <c r="K117" s="113"/>
      <c r="L117" s="113"/>
      <c r="M117" s="113"/>
      <c r="N117" s="113"/>
      <c r="O117" s="113"/>
      <c r="P117" s="113"/>
      <c r="Q117" s="113"/>
      <c r="R117" s="113"/>
      <c r="S117" s="113"/>
      <c r="T117" s="113"/>
      <c r="U117" s="11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536"/>
      <c r="B118" s="534"/>
      <c r="C118" s="113"/>
      <c r="D118" s="113"/>
      <c r="E118" s="113"/>
      <c r="F118" s="113"/>
      <c r="G118" s="113"/>
      <c r="H118" s="113"/>
      <c r="I118" s="113"/>
      <c r="J118" s="113"/>
      <c r="K118" s="113"/>
      <c r="L118" s="113"/>
      <c r="M118" s="113"/>
      <c r="N118" s="113"/>
      <c r="O118" s="113"/>
      <c r="P118" s="113"/>
      <c r="Q118" s="113"/>
      <c r="R118" s="113"/>
      <c r="S118" s="113"/>
      <c r="T118" s="113"/>
      <c r="U118" s="11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537"/>
      <c r="B119" s="538"/>
      <c r="C119" s="113"/>
      <c r="D119" s="113"/>
      <c r="E119" s="113"/>
      <c r="F119" s="113"/>
      <c r="G119" s="113"/>
      <c r="H119" s="113"/>
      <c r="I119" s="113"/>
      <c r="J119" s="113"/>
      <c r="K119" s="113"/>
      <c r="L119" s="113"/>
      <c r="M119" s="113"/>
      <c r="N119" s="113"/>
      <c r="O119" s="113"/>
      <c r="P119" s="113"/>
      <c r="Q119" s="113"/>
      <c r="R119" s="113"/>
      <c r="S119" s="113"/>
      <c r="T119" s="113"/>
      <c r="U119" s="11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369" customFormat="true" ht="15" customHeight="true" x14ac:dyDescent="0.2">
      <c r="A120" s="116" t="s">
        <v>98</v>
      </c>
      <c r="B120" s="199"/>
      <c r="C120" s="1686" t="s">
        <v>114</v>
      </c>
      <c r="D120" s="1687"/>
      <c r="E120" s="1687"/>
      <c r="F120" s="1687"/>
      <c r="G120" s="1688"/>
      <c r="H120" s="1829" t="s">
        <v>38</v>
      </c>
      <c r="I120" s="1830"/>
      <c r="J120" s="1830"/>
      <c r="K120" s="1830"/>
      <c r="L120" s="1831"/>
      <c r="M120" s="1836" t="s">
        <v>37</v>
      </c>
      <c r="N120" s="1837"/>
      <c r="O120" s="1837"/>
      <c r="P120" s="1837"/>
      <c r="Q120" s="1838"/>
      <c r="R120" s="1461" t="s">
        <v>137</v>
      </c>
      <c r="S120" s="1470"/>
      <c r="T120" s="1470"/>
      <c r="U120" s="1470"/>
      <c r="V120" s="1470"/>
      <c r="W120" s="1470"/>
      <c r="X120" s="1471"/>
      <c r="Y120" s="517"/>
      <c r="Z120" s="517"/>
      <c r="AA120" s="517"/>
      <c r="AB120" s="517"/>
      <c r="AC120" s="517"/>
      <c r="AD120" s="517"/>
      <c r="AE120" s="517"/>
      <c r="AF120" s="517"/>
      <c r="AG120" s="517"/>
      <c r="AH120" s="517"/>
      <c r="AI120" s="517"/>
      <c r="AJ120" s="517"/>
      <c r="AK120" s="517"/>
      <c r="AL120" s="517"/>
      <c r="AM120" s="517"/>
      <c r="AN120" s="517"/>
      <c r="AO120" s="517"/>
      <c r="AP120" s="517"/>
      <c r="AQ120" s="517"/>
      <c r="AR120" s="517"/>
      <c r="AS120" s="517"/>
      <c r="AT120" s="517"/>
      <c r="AU120" s="517"/>
      <c r="AV120" s="517"/>
      <c r="AW120" s="517"/>
      <c r="AX120" s="517"/>
      <c r="AY120" s="517"/>
      <c r="AZ120" s="208"/>
      <c r="BA120" s="209" t="s">
        <v>128</v>
      </c>
      <c r="BB120" s="116" t="s">
        <v>98</v>
      </c>
      <c r="BC120" s="1732" t="s">
        <v>114</v>
      </c>
      <c r="BD120" s="1733"/>
      <c r="BE120" s="1733"/>
      <c r="BF120" s="1733"/>
      <c r="BG120" s="1734"/>
      <c r="BH120" s="1735" t="s">
        <v>38</v>
      </c>
      <c r="BI120" s="1733"/>
      <c r="BJ120" s="1733"/>
      <c r="BK120" s="1733"/>
      <c r="BL120" s="1734"/>
      <c r="BM120" s="1735" t="s">
        <v>37</v>
      </c>
      <c r="BN120" s="1733"/>
      <c r="BO120" s="1733"/>
      <c r="BP120" s="1733"/>
      <c r="BQ120" s="1736"/>
      <c r="BR120" s="1310" t="s">
        <v>137</v>
      </c>
      <c r="BS120" s="1311"/>
      <c r="BT120" s="1311"/>
      <c r="BU120" s="1311"/>
      <c r="BV120" s="1311"/>
      <c r="BW120" s="1311"/>
      <c r="BX120" s="1311"/>
      <c r="BY120" s="1427"/>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369" customFormat="true" ht="12.75" x14ac:dyDescent="0.2">
      <c r="A121" s="179" t="s">
        <v>87</v>
      </c>
      <c r="B121" s="237"/>
      <c r="C121" s="271" t="s">
        <v>0</v>
      </c>
      <c r="D121" s="272" t="s">
        <v>1</v>
      </c>
      <c r="E121" s="272" t="s">
        <v>2</v>
      </c>
      <c r="F121" s="272" t="s">
        <v>3</v>
      </c>
      <c r="G121" s="273" t="s">
        <v>4</v>
      </c>
      <c r="H121" s="1121" t="s">
        <v>0</v>
      </c>
      <c r="I121" s="1087" t="s">
        <v>1</v>
      </c>
      <c r="J121" s="1087" t="s">
        <v>2</v>
      </c>
      <c r="K121" s="1087" t="s">
        <v>3</v>
      </c>
      <c r="L121" s="1088" t="s">
        <v>4</v>
      </c>
      <c r="M121" s="1111" t="s">
        <v>0</v>
      </c>
      <c r="N121" s="1087" t="s">
        <v>1</v>
      </c>
      <c r="O121" s="1087" t="s">
        <v>2</v>
      </c>
      <c r="P121" s="1087" t="s">
        <v>3</v>
      </c>
      <c r="Q121" s="1133" t="s">
        <v>4</v>
      </c>
      <c r="R121" s="1121" t="s">
        <v>237</v>
      </c>
      <c r="S121" s="1087" t="s">
        <v>238</v>
      </c>
      <c r="T121" s="1087" t="s">
        <v>239</v>
      </c>
      <c r="U121" s="1087" t="s">
        <v>150</v>
      </c>
      <c r="V121" s="1087" t="s">
        <v>240</v>
      </c>
      <c r="W121" s="1087" t="s">
        <v>241</v>
      </c>
      <c r="X121" s="1089" t="s">
        <v>242</v>
      </c>
      <c r="Y121" s="517"/>
      <c r="Z121" s="517"/>
      <c r="AA121" s="517"/>
      <c r="AB121" s="517"/>
      <c r="AC121" s="517"/>
      <c r="AD121" s="517"/>
      <c r="AE121" s="517"/>
      <c r="AF121" s="517"/>
      <c r="AG121" s="517"/>
      <c r="AH121" s="517"/>
      <c r="AI121" s="517"/>
      <c r="AJ121" s="517"/>
      <c r="AK121" s="517"/>
      <c r="AL121" s="517"/>
      <c r="AM121" s="517"/>
      <c r="AN121" s="517"/>
      <c r="AO121" s="517"/>
      <c r="AP121" s="517"/>
      <c r="AQ121" s="517"/>
      <c r="AR121" s="517"/>
      <c r="AS121" s="517"/>
      <c r="AT121" s="517"/>
      <c r="AU121" s="517"/>
      <c r="AV121" s="517"/>
      <c r="AW121" s="517"/>
      <c r="AX121" s="517"/>
      <c r="AY121" s="517"/>
      <c r="AZ121" s="208"/>
      <c r="BA121" s="190" t="s">
        <v>116</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237</v>
      </c>
      <c r="BS121" s="169" t="s">
        <v>238</v>
      </c>
      <c r="BT121" s="169" t="s">
        <v>239</v>
      </c>
      <c r="BU121" s="169" t="s">
        <v>150</v>
      </c>
      <c r="BV121" s="169" t="s">
        <v>240</v>
      </c>
      <c r="BW121" s="169" t="s">
        <v>241</v>
      </c>
      <c r="BX121" s="1387" t="s">
        <v>242</v>
      </c>
      <c r="BY121" s="1428"/>
      <c r="BZ121" s="1428"/>
      <c r="CA121" s="1428"/>
      <c r="CB121" s="1428"/>
      <c r="CC121" s="1428"/>
      <c r="CD121" s="1428"/>
      <c r="CE121" s="1428"/>
      <c r="CF121" s="1428"/>
      <c r="CG121" s="1428"/>
      <c r="CH121" s="1428"/>
      <c r="CI121" s="1428"/>
      <c r="CJ121" s="1428"/>
      <c r="CK121" s="1428"/>
      <c r="CL121" s="1428"/>
      <c r="CM121" s="1428"/>
      <c r="CN121" s="1428"/>
      <c r="CO121" s="1428"/>
      <c r="CP121" s="1428"/>
      <c r="CQ121" s="1428"/>
      <c r="CR121" s="1428"/>
      <c r="CS121" s="1428"/>
      <c r="CT121" s="1428"/>
      <c r="CU121" s="1428"/>
      <c r="CV121" s="1428"/>
      <c r="CW121" s="1428"/>
      <c r="CX121" s="1428"/>
      <c r="CY121" s="1428"/>
      <c r="CZ121" s="1428"/>
    </row>
    <row r="122" s="369" customFormat="true" ht="15" customHeight="true" x14ac:dyDescent="0.2">
      <c r="A122" s="1839" t="s">
        <v>18</v>
      </c>
      <c r="B122" s="1268" t="s">
        <v>14</v>
      </c>
      <c r="C122" s="1205">
        <v>94.409774493805244</v>
      </c>
      <c r="D122" s="1206">
        <v>98.097487477745673</v>
      </c>
      <c r="E122" s="1206">
        <v>99.599450231672577</v>
      </c>
      <c r="F122" s="1206">
        <v>100</v>
      </c>
      <c r="G122" s="1207">
        <v>100</v>
      </c>
      <c r="H122" s="1208">
        <v>97.544268834531209</v>
      </c>
      <c r="I122" s="1206">
        <v>99.352595620765868</v>
      </c>
      <c r="J122" s="1206">
        <v>100</v>
      </c>
      <c r="K122" s="1206">
        <v>100</v>
      </c>
      <c r="L122" s="1209">
        <v>100</v>
      </c>
      <c r="M122" s="1210">
        <v>91.710819367666844</v>
      </c>
      <c r="N122" s="1206">
        <v>94.309864420185562</v>
      </c>
      <c r="O122" s="1206">
        <v>95.838389953326541</v>
      </c>
      <c r="P122" s="1206">
        <v>97.871155706408132</v>
      </c>
      <c r="Q122" s="1207">
        <v>99.785164358837847</v>
      </c>
      <c r="R122" s="1208">
        <v>99.774718968217257</v>
      </c>
      <c r="S122" s="1206">
        <v>94.704251331452895</v>
      </c>
      <c r="T122" s="1206">
        <v>99.805178332135242</v>
      </c>
      <c r="U122" s="1206">
        <v>100</v>
      </c>
      <c r="V122" s="1206">
        <v>96.797567762501842</v>
      </c>
      <c r="W122" s="1206">
        <v>99.974518161194268</v>
      </c>
      <c r="X122" s="1486">
        <v>98.287426810417614</v>
      </c>
      <c r="Y122" s="517"/>
      <c r="Z122" s="517"/>
      <c r="AA122" s="517"/>
      <c r="AB122" s="517"/>
      <c r="AC122" s="517"/>
      <c r="AD122" s="517"/>
      <c r="AE122" s="517"/>
      <c r="AF122" s="517"/>
      <c r="AG122" s="517"/>
      <c r="AH122" s="517"/>
      <c r="AI122" s="517"/>
      <c r="AJ122" s="517"/>
      <c r="AK122" s="517"/>
      <c r="AL122" s="517"/>
      <c r="AM122" s="517"/>
      <c r="AN122" s="517"/>
      <c r="AO122" s="517"/>
      <c r="AP122" s="517"/>
      <c r="AQ122" s="517"/>
      <c r="AR122" s="517"/>
      <c r="AS122" s="517"/>
      <c r="AT122" s="517"/>
      <c r="AU122" s="517"/>
      <c r="AV122" s="517"/>
      <c r="AW122" s="517"/>
      <c r="AX122" s="517"/>
      <c r="AY122" s="517"/>
      <c r="AZ122" s="208"/>
      <c r="BA122" s="1737" t="s">
        <v>18</v>
      </c>
      <c r="BB122" s="155" t="s">
        <v>14</v>
      </c>
      <c r="BC122" s="350">
        <v>3851.6465420814784</v>
      </c>
      <c r="BD122" s="352">
        <v>4001.7524847354357</v>
      </c>
      <c r="BE122" s="352">
        <v>4063.5939631558131</v>
      </c>
      <c r="BF122" s="352">
        <v>4078.7121987191531</v>
      </c>
      <c r="BG122" s="354">
        <v>4080.4391812656609</v>
      </c>
      <c r="BH122" s="356">
        <v>2885.6085249924608</v>
      </c>
      <c r="BI122" s="352">
        <v>2933.1790469338112</v>
      </c>
      <c r="BJ122" s="352">
        <v>2956.2521160631827</v>
      </c>
      <c r="BK122" s="352">
        <v>2956.6206105066753</v>
      </c>
      <c r="BL122" s="354">
        <v>2954.6541710778224</v>
      </c>
      <c r="BM122" s="356">
        <v>1030.3343342988717</v>
      </c>
      <c r="BN122" s="352">
        <v>1060.5395109453559</v>
      </c>
      <c r="BO122" s="352">
        <v>1077.798443037306</v>
      </c>
      <c r="BP122" s="352">
        <v>1100.1489832408383</v>
      </c>
      <c r="BQ122" s="354">
        <v>1121.0086288612217</v>
      </c>
      <c r="BR122" s="356">
        <v>3112.6794805714144</v>
      </c>
      <c r="BS122" s="352">
        <v>2910.4681105711479</v>
      </c>
      <c r="BT122" s="352">
        <v>2266.1844476287542</v>
      </c>
      <c r="BU122" s="352">
        <v>3720.1317772510456</v>
      </c>
      <c r="BV122" s="352">
        <v>3044.9975059449607</v>
      </c>
      <c r="BW122" s="352">
        <v>2354.3598969070595</v>
      </c>
      <c r="BX122" s="1388">
        <v>2667.3231510831611</v>
      </c>
      <c r="BY122" s="1429"/>
      <c r="BZ122" s="1429"/>
      <c r="CA122" s="1429"/>
      <c r="CB122" s="1429"/>
      <c r="CC122" s="1429"/>
      <c r="CD122" s="1429"/>
      <c r="CE122" s="1429"/>
      <c r="CF122" s="1429"/>
      <c r="CG122" s="1429"/>
      <c r="CH122" s="1429"/>
      <c r="CI122" s="1429"/>
      <c r="CJ122" s="1429"/>
      <c r="CK122" s="1429"/>
      <c r="CL122" s="1429"/>
      <c r="CM122" s="1429"/>
      <c r="CN122" s="1429"/>
      <c r="CO122" s="1429"/>
      <c r="CP122" s="1429"/>
      <c r="CQ122" s="1429"/>
      <c r="CR122" s="1429"/>
      <c r="CS122" s="1429"/>
      <c r="CT122" s="1429"/>
      <c r="CU122" s="1429"/>
      <c r="CV122" s="1429"/>
      <c r="CW122" s="1429"/>
      <c r="CX122" s="1429"/>
      <c r="CY122" s="1429"/>
      <c r="CZ122" s="1430"/>
    </row>
    <row r="123" s="369" customFormat="true" ht="15" customHeight="true" x14ac:dyDescent="0.2">
      <c r="A123" s="1840"/>
      <c r="B123" s="1269" t="s">
        <v>51</v>
      </c>
      <c r="C123" s="1211">
        <v>5.5902255061948045</v>
      </c>
      <c r="D123" s="1212">
        <v>1.9025125222543335</v>
      </c>
      <c r="E123" s="1212">
        <v>0.40054976832745337</v>
      </c>
      <c r="F123" s="1212">
        <v>0</v>
      </c>
      <c r="G123" s="1213">
        <v>0</v>
      </c>
      <c r="H123" s="1214">
        <v>2.4557311654687917</v>
      </c>
      <c r="I123" s="1212">
        <v>0.64740437923413707</v>
      </c>
      <c r="J123" s="1212">
        <v>0</v>
      </c>
      <c r="K123" s="1212">
        <v>0</v>
      </c>
      <c r="L123" s="1215">
        <v>0</v>
      </c>
      <c r="M123" s="1216">
        <v>8.2891806323330659</v>
      </c>
      <c r="N123" s="1212">
        <v>5.6901355798143971</v>
      </c>
      <c r="O123" s="1212">
        <v>4.1616100466734975</v>
      </c>
      <c r="P123" s="1212">
        <v>2.1288442935918948</v>
      </c>
      <c r="Q123" s="1213">
        <v>0.21483564116216436</v>
      </c>
      <c r="R123" s="1214">
        <v>0.22528103178274173</v>
      </c>
      <c r="S123" s="1212">
        <v>5.2957486685470725</v>
      </c>
      <c r="T123" s="1212">
        <v>0.19482166786475622</v>
      </c>
      <c r="U123" s="1212">
        <v>0</v>
      </c>
      <c r="V123" s="1212">
        <v>3.2024322374981802</v>
      </c>
      <c r="W123" s="1212">
        <v>2.5481838805739235E-2</v>
      </c>
      <c r="X123" s="1487">
        <v>1.7125731895824015</v>
      </c>
      <c r="Y123" s="517"/>
      <c r="Z123" s="517"/>
      <c r="AA123" s="517"/>
      <c r="AB123" s="517"/>
      <c r="AC123" s="517"/>
      <c r="AD123" s="517"/>
      <c r="AE123" s="517"/>
      <c r="AF123" s="517"/>
      <c r="AG123" s="517"/>
      <c r="AH123" s="517"/>
      <c r="AI123" s="517"/>
      <c r="AJ123" s="517"/>
      <c r="AK123" s="517"/>
      <c r="AL123" s="517"/>
      <c r="AM123" s="517"/>
      <c r="AN123" s="517"/>
      <c r="AO123" s="517"/>
      <c r="AP123" s="517"/>
      <c r="AQ123" s="517"/>
      <c r="AR123" s="517"/>
      <c r="AS123" s="517"/>
      <c r="AT123" s="517"/>
      <c r="AU123" s="517"/>
      <c r="AV123" s="517"/>
      <c r="AW123" s="517"/>
      <c r="AX123" s="517"/>
      <c r="AY123" s="517"/>
      <c r="AZ123" s="208"/>
      <c r="BA123" s="1738"/>
      <c r="BB123" s="156" t="s">
        <v>51</v>
      </c>
      <c r="BC123" s="351">
        <v>228.06507965765459</v>
      </c>
      <c r="BD123" s="353">
        <v>77.610389510727558</v>
      </c>
      <c r="BE123" s="353">
        <v>16.342174748282901</v>
      </c>
      <c r="BF123" s="353">
        <v>0</v>
      </c>
      <c r="BG123" s="355">
        <v>0</v>
      </c>
      <c r="BH123" s="357">
        <v>72.646797918873062</v>
      </c>
      <c r="BI123" s="353">
        <v>19.11326974597791</v>
      </c>
      <c r="BJ123" s="353">
        <v>0</v>
      </c>
      <c r="BK123" s="353">
        <v>0</v>
      </c>
      <c r="BL123" s="355">
        <v>0</v>
      </c>
      <c r="BM123" s="357">
        <v>93.125625390596326</v>
      </c>
      <c r="BN123" s="353">
        <v>63.987088117767605</v>
      </c>
      <c r="BO123" s="353">
        <v>46.801462660396233</v>
      </c>
      <c r="BP123" s="353">
        <v>23.929888925587068</v>
      </c>
      <c r="BQ123" s="355">
        <v>2.4135111574668571</v>
      </c>
      <c r="BR123" s="357">
        <v>7.0281094473988892</v>
      </c>
      <c r="BS123" s="353">
        <v>162.74990198129484</v>
      </c>
      <c r="BT123" s="353">
        <v>4.4236365402500413</v>
      </c>
      <c r="BU123" s="353">
        <v>0</v>
      </c>
      <c r="BV123" s="353">
        <v>100.74011570275496</v>
      </c>
      <c r="BW123" s="353">
        <v>0.60008710706614188</v>
      </c>
      <c r="BX123" s="1389">
        <v>46.475793137900162</v>
      </c>
      <c r="BY123" s="1431"/>
      <c r="BZ123" s="1431"/>
      <c r="CA123" s="1431"/>
      <c r="CB123" s="1431"/>
      <c r="CC123" s="1431"/>
      <c r="CD123" s="1431"/>
      <c r="CE123" s="1431"/>
      <c r="CF123" s="1431"/>
      <c r="CG123" s="1431"/>
      <c r="CH123" s="1431"/>
      <c r="CI123" s="1431"/>
      <c r="CJ123" s="1431"/>
      <c r="CK123" s="1431"/>
      <c r="CL123" s="1431"/>
      <c r="CM123" s="1431"/>
      <c r="CN123" s="1431"/>
      <c r="CO123" s="1431"/>
      <c r="CP123" s="1431"/>
      <c r="CQ123" s="1431"/>
      <c r="CR123" s="1431"/>
      <c r="CS123" s="1431"/>
      <c r="CT123" s="1431"/>
      <c r="CU123" s="1431"/>
      <c r="CV123" s="1431"/>
      <c r="CW123" s="1431"/>
      <c r="CX123" s="1431"/>
      <c r="CY123" s="1431"/>
      <c r="CZ123" s="1432"/>
    </row>
    <row r="124" s="369" customFormat="true" ht="15" customHeight="true" x14ac:dyDescent="0.2">
      <c r="A124" s="1840" t="s">
        <v>50</v>
      </c>
      <c r="B124" s="1269" t="s">
        <v>15</v>
      </c>
      <c r="C124" s="822">
        <f>C122*C129/100</f>
        <v>90.897229613136531</v>
      </c>
      <c r="D124" s="823">
        <f>D122*D129/100</f>
        <v>94.678493158590285</v>
      </c>
      <c r="E124" s="823">
        <f t="shared" ref="E124:X124" si="3">E122*E129/100</f>
        <v>96.005037073079436</v>
      </c>
      <c r="F124" s="823">
        <f t="shared" si="3"/>
        <v>97.908392398127319</v>
      </c>
      <c r="G124" s="824">
        <f t="shared" si="3"/>
        <v>99.061608512875495</v>
      </c>
      <c r="H124" s="825">
        <f t="shared" si="3"/>
        <v>92.254890241527704</v>
      </c>
      <c r="I124" s="823">
        <f t="shared" si="3"/>
        <v>94.894534453225077</v>
      </c>
      <c r="J124" s="823">
        <f t="shared" si="3"/>
        <v>96.983447678956267</v>
      </c>
      <c r="K124" s="823">
        <f t="shared" si="3"/>
        <v>98.351529948603044</v>
      </c>
      <c r="L124" s="826">
        <f t="shared" si="3"/>
        <v>99.115036721985405</v>
      </c>
      <c r="M124" s="822">
        <f t="shared" si="3"/>
        <v>89.011527567835088</v>
      </c>
      <c r="N124" s="823">
        <f t="shared" si="3"/>
        <v>92.307809438648917</v>
      </c>
      <c r="O124" s="823">
        <f t="shared" si="3"/>
        <v>93.822619283606841</v>
      </c>
      <c r="P124" s="823">
        <f t="shared" si="3"/>
        <v>96.039262294542738</v>
      </c>
      <c r="Q124" s="824">
        <f t="shared" si="3"/>
        <v>99.360249417560894</v>
      </c>
      <c r="R124" s="825">
        <f t="shared" si="3"/>
        <v>97.750852341209196</v>
      </c>
      <c r="S124" s="823">
        <f t="shared" si="3"/>
        <v>93.41724469742681</v>
      </c>
      <c r="T124" s="823">
        <f t="shared" si="3"/>
        <v>98.983041724487563</v>
      </c>
      <c r="U124" s="823">
        <f t="shared" si="3"/>
        <v>96.375047532654705</v>
      </c>
      <c r="V124" s="823">
        <f t="shared" si="3"/>
        <v>94.763206038989395</v>
      </c>
      <c r="W124" s="823">
        <f t="shared" si="3"/>
        <v>92.918823463771773</v>
      </c>
      <c r="X124" s="826">
        <f t="shared" si="3"/>
        <v>95.831107107883795</v>
      </c>
      <c r="Y124" s="517"/>
      <c r="Z124" s="517"/>
      <c r="AA124" s="517"/>
      <c r="AB124" s="517"/>
      <c r="AC124" s="517"/>
      <c r="AD124" s="517"/>
      <c r="AE124" s="517"/>
      <c r="AF124" s="517"/>
      <c r="AG124" s="517"/>
      <c r="AH124" s="517"/>
      <c r="AI124" s="517"/>
      <c r="AJ124" s="517"/>
      <c r="AK124" s="517"/>
      <c r="AL124" s="517"/>
      <c r="AM124" s="517"/>
      <c r="AN124" s="517"/>
      <c r="AO124" s="517"/>
      <c r="AP124" s="517"/>
      <c r="AQ124" s="517"/>
      <c r="AR124" s="517"/>
      <c r="AS124" s="517"/>
      <c r="AT124" s="517"/>
      <c r="AU124" s="517"/>
      <c r="AV124" s="517"/>
      <c r="AW124" s="517"/>
      <c r="AX124" s="517"/>
      <c r="AY124" s="517"/>
      <c r="AZ124" s="208"/>
      <c r="BA124" s="1738" t="s">
        <v>50</v>
      </c>
      <c r="BB124" s="156" t="s">
        <v>15</v>
      </c>
      <c r="BC124" s="351">
        <v>3708.3448403660345</v>
      </c>
      <c r="BD124" s="353">
        <v>3862.279299807225</v>
      </c>
      <c r="BE124" s="353">
        <v>3916.9442017527917</v>
      </c>
      <c r="BF124" s="353">
        <v>3993.4015443122348</v>
      </c>
      <c r="BG124" s="355">
        <v>4042.1486873513718</v>
      </c>
      <c r="BH124" s="357">
        <v>2729.1352012160019</v>
      </c>
      <c r="BI124" s="353">
        <v>2801.5640496116193</v>
      </c>
      <c r="BJ124" s="353">
        <v>2867.0752242401745</v>
      </c>
      <c r="BK124" s="353">
        <v>2907.8816052090428</v>
      </c>
      <c r="BL124" s="355">
        <v>2928.5065666714568</v>
      </c>
      <c r="BM124" s="357">
        <v>1000.0088717325807</v>
      </c>
      <c r="BN124" s="353">
        <v>1038.0258701501079</v>
      </c>
      <c r="BO124" s="353">
        <v>1055.1290879865562</v>
      </c>
      <c r="BP124" s="353">
        <v>1079.5570564374507</v>
      </c>
      <c r="BQ124" s="355">
        <v>1116.2350403346691</v>
      </c>
      <c r="BR124" s="357">
        <v>3049.540759796786</v>
      </c>
      <c r="BS124" s="353">
        <v>2870.9155908715134</v>
      </c>
      <c r="BT124" s="353">
        <v>2247.516947352593</v>
      </c>
      <c r="BU124" s="353">
        <v>3585.278768603087</v>
      </c>
      <c r="BV124" s="353">
        <v>2981.0018238480288</v>
      </c>
      <c r="BW124" s="353">
        <v>2188.2011101885532</v>
      </c>
      <c r="BX124" s="1389">
        <v>2600.6635729291042</v>
      </c>
      <c r="BY124" s="1431"/>
      <c r="BZ124" s="1431"/>
      <c r="CA124" s="1431"/>
      <c r="CB124" s="1431"/>
      <c r="CC124" s="1431"/>
      <c r="CD124" s="1431"/>
      <c r="CE124" s="1431"/>
      <c r="CF124" s="1431"/>
      <c r="CG124" s="1431"/>
      <c r="CH124" s="1431"/>
      <c r="CI124" s="1431"/>
      <c r="CJ124" s="1431"/>
      <c r="CK124" s="1431"/>
      <c r="CL124" s="1431"/>
      <c r="CM124" s="1431"/>
      <c r="CN124" s="1431"/>
      <c r="CO124" s="1431"/>
      <c r="CP124" s="1431"/>
      <c r="CQ124" s="1431"/>
      <c r="CR124" s="1431"/>
      <c r="CS124" s="1431"/>
      <c r="CT124" s="1431"/>
      <c r="CU124" s="1431"/>
      <c r="CV124" s="1431"/>
      <c r="CW124" s="1431"/>
      <c r="CX124" s="1431"/>
      <c r="CY124" s="1431"/>
      <c r="CZ124" s="1432"/>
    </row>
    <row r="125" s="369" customFormat="true" ht="15" customHeight="true" x14ac:dyDescent="0.2">
      <c r="A125" s="1840"/>
      <c r="B125" s="1269" t="s">
        <v>16</v>
      </c>
      <c r="C125" s="822">
        <f>C122*C128/100</f>
        <v>3.5125448806687194</v>
      </c>
      <c r="D125" s="823">
        <f>D122*D128/100</f>
        <v>3.4189943191554484</v>
      </c>
      <c r="E125" s="823">
        <f t="shared" ref="E125:X125" si="4">E122*E128/100</f>
        <v>3.5944131585931278</v>
      </c>
      <c r="F125" s="823">
        <f t="shared" si="4"/>
        <v>2.0916076018726688</v>
      </c>
      <c r="G125" s="824">
        <f t="shared" si="4"/>
        <v>0.93839148712448539</v>
      </c>
      <c r="H125" s="825">
        <f t="shared" si="4"/>
        <v>5.2893785930034927</v>
      </c>
      <c r="I125" s="823">
        <f t="shared" si="4"/>
        <v>4.4580611675407997</v>
      </c>
      <c r="J125" s="823">
        <f t="shared" si="4"/>
        <v>3.016552321043716</v>
      </c>
      <c r="K125" s="823">
        <f t="shared" si="4"/>
        <v>1.6484700513969615</v>
      </c>
      <c r="L125" s="826">
        <f t="shared" si="4"/>
        <v>0.88496327801458952</v>
      </c>
      <c r="M125" s="822">
        <f t="shared" si="4"/>
        <v>2.6992917998317463</v>
      </c>
      <c r="N125" s="823">
        <f t="shared" si="4"/>
        <v>2.0020549815366371</v>
      </c>
      <c r="O125" s="823">
        <f t="shared" si="4"/>
        <v>2.0157706697196995</v>
      </c>
      <c r="P125" s="823">
        <f t="shared" si="4"/>
        <v>1.8318934118654113</v>
      </c>
      <c r="Q125" s="824">
        <f t="shared" si="4"/>
        <v>0.42491494127695156</v>
      </c>
      <c r="R125" s="825">
        <f t="shared" si="4"/>
        <v>2.0238666270080774</v>
      </c>
      <c r="S125" s="823">
        <f t="shared" si="4"/>
        <v>1.2870066340260879</v>
      </c>
      <c r="T125" s="823">
        <f t="shared" si="4"/>
        <v>0.82213660764769214</v>
      </c>
      <c r="U125" s="823">
        <f t="shared" si="4"/>
        <v>3.6249524673454347</v>
      </c>
      <c r="V125" s="823">
        <f t="shared" si="4"/>
        <v>2.0343617235124771</v>
      </c>
      <c r="W125" s="823">
        <f t="shared" si="4"/>
        <v>7.055694697422485</v>
      </c>
      <c r="X125" s="826">
        <f t="shared" si="4"/>
        <v>2.4563197025338708</v>
      </c>
      <c r="Y125" s="517"/>
      <c r="Z125" s="517"/>
      <c r="AA125" s="517"/>
      <c r="AB125" s="517"/>
      <c r="AC125" s="517"/>
      <c r="AD125" s="517"/>
      <c r="AE125" s="517"/>
      <c r="AF125" s="517"/>
      <c r="AG125" s="517"/>
      <c r="AH125" s="517"/>
      <c r="AI125" s="517"/>
      <c r="AJ125" s="517"/>
      <c r="AK125" s="517"/>
      <c r="AL125" s="517"/>
      <c r="AM125" s="517"/>
      <c r="AN125" s="517"/>
      <c r="AO125" s="517"/>
      <c r="AP125" s="517"/>
      <c r="AQ125" s="517"/>
      <c r="AR125" s="517"/>
      <c r="AS125" s="517"/>
      <c r="AT125" s="517"/>
      <c r="AU125" s="517"/>
      <c r="AV125" s="517"/>
      <c r="AW125" s="517"/>
      <c r="AX125" s="517"/>
      <c r="AY125" s="517"/>
      <c r="AZ125" s="208"/>
      <c r="BA125" s="1738"/>
      <c r="BB125" s="156" t="s">
        <v>16</v>
      </c>
      <c r="BC125" s="351">
        <v>143.30170171544464</v>
      </c>
      <c r="BD125" s="353">
        <v>139.47318492821273</v>
      </c>
      <c r="BE125" s="353">
        <v>146.64976140302105</v>
      </c>
      <c r="BF125" s="353">
        <v>85.310654406917678</v>
      </c>
      <c r="BG125" s="355">
        <v>38.290493914289009</v>
      </c>
      <c r="BH125" s="357">
        <v>156.47332377645844</v>
      </c>
      <c r="BI125" s="353">
        <v>131.61499732219232</v>
      </c>
      <c r="BJ125" s="353">
        <v>89.176891823007907</v>
      </c>
      <c r="BK125" s="353">
        <v>48.739005297632538</v>
      </c>
      <c r="BL125" s="355">
        <v>26.147604406365094</v>
      </c>
      <c r="BM125" s="357">
        <v>30.325462566290881</v>
      </c>
      <c r="BN125" s="353">
        <v>22.513640795247799</v>
      </c>
      <c r="BO125" s="353">
        <v>22.669355050749669</v>
      </c>
      <c r="BP125" s="353">
        <v>20.591926803387761</v>
      </c>
      <c r="BQ125" s="355">
        <v>4.7735885265526825</v>
      </c>
      <c r="BR125" s="357">
        <v>63.138720774628737</v>
      </c>
      <c r="BS125" s="353">
        <v>39.552519699634644</v>
      </c>
      <c r="BT125" s="353">
        <v>18.667500276161306</v>
      </c>
      <c r="BU125" s="353">
        <v>134.85300864796335</v>
      </c>
      <c r="BV125" s="353">
        <v>63.995682096932867</v>
      </c>
      <c r="BW125" s="353">
        <v>166.15878671850606</v>
      </c>
      <c r="BX125" s="1389">
        <v>66.659578154058082</v>
      </c>
      <c r="BY125" s="1431"/>
      <c r="BZ125" s="1431"/>
      <c r="CA125" s="1431"/>
      <c r="CB125" s="1431"/>
      <c r="CC125" s="1431"/>
      <c r="CD125" s="1431"/>
      <c r="CE125" s="1431"/>
      <c r="CF125" s="1431"/>
      <c r="CG125" s="1431"/>
      <c r="CH125" s="1431"/>
      <c r="CI125" s="1431"/>
      <c r="CJ125" s="1431"/>
      <c r="CK125" s="1431"/>
      <c r="CL125" s="1431"/>
      <c r="CM125" s="1431"/>
      <c r="CN125" s="1431"/>
      <c r="CO125" s="1431"/>
      <c r="CP125" s="1431"/>
      <c r="CQ125" s="1431"/>
      <c r="CR125" s="1431"/>
      <c r="CS125" s="1431"/>
      <c r="CT125" s="1431"/>
      <c r="CU125" s="1431"/>
      <c r="CV125" s="1431"/>
      <c r="CW125" s="1431"/>
      <c r="CX125" s="1431"/>
      <c r="CY125" s="1431"/>
      <c r="CZ125" s="1432"/>
    </row>
    <row r="126" s="369" customFormat="true" ht="15" customHeight="true" x14ac:dyDescent="0.2">
      <c r="A126" s="1840"/>
      <c r="B126" s="1269" t="s">
        <v>22</v>
      </c>
      <c r="C126" s="822">
        <f>100-C124-C125-C127</f>
        <v>5.5902255061947494</v>
      </c>
      <c r="D126" s="823">
        <f>100-D124-D125-D127</f>
        <v>1.9025125222542663</v>
      </c>
      <c r="E126" s="823">
        <f t="shared" ref="E126:X126" si="5">100-E124-E125-E127</f>
        <v>0.40054976832743661</v>
      </c>
      <c r="F126" s="823">
        <f t="shared" si="5"/>
        <v>1.2434497875801753E-14</v>
      </c>
      <c r="G126" s="824">
        <f t="shared" si="5"/>
        <v>1.9984014443252818E-14</v>
      </c>
      <c r="H126" s="825">
        <f t="shared" si="5"/>
        <v>2.4557311654688032</v>
      </c>
      <c r="I126" s="823">
        <f t="shared" si="5"/>
        <v>0.64740437923412308</v>
      </c>
      <c r="J126" s="823">
        <f t="shared" si="5"/>
        <v>1.6875389974302379E-14</v>
      </c>
      <c r="K126" s="823">
        <f t="shared" si="5"/>
        <v>-5.773159728050814E-15</v>
      </c>
      <c r="L126" s="826">
        <f t="shared" si="5"/>
        <v>5.773159728050814E-15</v>
      </c>
      <c r="M126" s="822">
        <f t="shared" si="5"/>
        <v>8.2891806323331654</v>
      </c>
      <c r="N126" s="823">
        <f t="shared" si="5"/>
        <v>5.690135579814446</v>
      </c>
      <c r="O126" s="823">
        <f t="shared" si="5"/>
        <v>4.1616100466734594</v>
      </c>
      <c r="P126" s="823">
        <f t="shared" si="5"/>
        <v>2.1288442935918512</v>
      </c>
      <c r="Q126" s="824">
        <f t="shared" si="5"/>
        <v>0.21483564116215453</v>
      </c>
      <c r="R126" s="825">
        <f t="shared" si="5"/>
        <v>0.22528103178272652</v>
      </c>
      <c r="S126" s="823">
        <f t="shared" si="5"/>
        <v>5.2957486685471018</v>
      </c>
      <c r="T126" s="823">
        <f t="shared" si="5"/>
        <v>0.19482166786474453</v>
      </c>
      <c r="U126" s="823">
        <f t="shared" si="5"/>
        <v>-1.3944401189291966E-13</v>
      </c>
      <c r="V126" s="823">
        <f t="shared" si="5"/>
        <v>3.2024322374981278</v>
      </c>
      <c r="W126" s="823">
        <f t="shared" si="5"/>
        <v>2.5481838805742285E-2</v>
      </c>
      <c r="X126" s="826">
        <f t="shared" si="5"/>
        <v>1.7125731895823337</v>
      </c>
      <c r="Y126" s="517"/>
      <c r="Z126" s="517"/>
      <c r="AA126" s="517"/>
      <c r="AB126" s="517"/>
      <c r="AC126" s="517"/>
      <c r="AD126" s="517"/>
      <c r="AE126" s="517"/>
      <c r="AF126" s="517"/>
      <c r="AG126" s="517"/>
      <c r="AH126" s="517"/>
      <c r="AI126" s="517"/>
      <c r="AJ126" s="517"/>
      <c r="AK126" s="517"/>
      <c r="AL126" s="517"/>
      <c r="AM126" s="517"/>
      <c r="AN126" s="517"/>
      <c r="AO126" s="517"/>
      <c r="AP126" s="517"/>
      <c r="AQ126" s="517"/>
      <c r="AR126" s="517"/>
      <c r="AS126" s="517"/>
      <c r="AT126" s="517"/>
      <c r="AU126" s="517"/>
      <c r="AV126" s="517"/>
      <c r="AW126" s="517"/>
      <c r="AX126" s="517"/>
      <c r="AY126" s="517"/>
      <c r="AZ126" s="208"/>
      <c r="BA126" s="1738"/>
      <c r="BB126" s="156" t="s">
        <v>22</v>
      </c>
      <c r="BC126" s="351">
        <v>228.06507965765459</v>
      </c>
      <c r="BD126" s="353">
        <v>77.610389510727558</v>
      </c>
      <c r="BE126" s="353">
        <v>16.342174748282901</v>
      </c>
      <c r="BF126" s="353">
        <v>0</v>
      </c>
      <c r="BG126" s="355">
        <v>0</v>
      </c>
      <c r="BH126" s="357">
        <v>72.646797918873062</v>
      </c>
      <c r="BI126" s="353">
        <v>19.11326974597791</v>
      </c>
      <c r="BJ126" s="353">
        <v>0</v>
      </c>
      <c r="BK126" s="353">
        <v>0</v>
      </c>
      <c r="BL126" s="355">
        <v>0</v>
      </c>
      <c r="BM126" s="357">
        <v>93.125625390596326</v>
      </c>
      <c r="BN126" s="353">
        <v>63.987088117767605</v>
      </c>
      <c r="BO126" s="353">
        <v>46.801462660396233</v>
      </c>
      <c r="BP126" s="353">
        <v>23.929888925587068</v>
      </c>
      <c r="BQ126" s="355">
        <v>2.4135111574668571</v>
      </c>
      <c r="BR126" s="357">
        <v>7.0281094473988892</v>
      </c>
      <c r="BS126" s="353">
        <v>162.74990198129484</v>
      </c>
      <c r="BT126" s="353">
        <v>4.4236365402500413</v>
      </c>
      <c r="BU126" s="353">
        <v>0</v>
      </c>
      <c r="BV126" s="353">
        <v>100.74011570275496</v>
      </c>
      <c r="BW126" s="353">
        <v>0.60008710706614188</v>
      </c>
      <c r="BX126" s="1389">
        <v>46.475793137900162</v>
      </c>
      <c r="BY126" s="1431"/>
      <c r="BZ126" s="1431"/>
      <c r="CA126" s="1431"/>
      <c r="CB126" s="1431"/>
      <c r="CC126" s="1431"/>
      <c r="CD126" s="1431"/>
      <c r="CE126" s="1431"/>
      <c r="CF126" s="1431"/>
      <c r="CG126" s="1431"/>
      <c r="CH126" s="1431"/>
      <c r="CI126" s="1431"/>
      <c r="CJ126" s="1431"/>
      <c r="CK126" s="1431"/>
      <c r="CL126" s="1431"/>
      <c r="CM126" s="1431"/>
      <c r="CN126" s="1431"/>
      <c r="CO126" s="1431"/>
      <c r="CP126" s="1431"/>
      <c r="CQ126" s="1431"/>
      <c r="CR126" s="1431"/>
      <c r="CS126" s="1431"/>
      <c r="CT126" s="1431"/>
      <c r="CU126" s="1431"/>
      <c r="CV126" s="1431"/>
      <c r="CW126" s="1431"/>
      <c r="CX126" s="1431"/>
      <c r="CY126" s="1431"/>
      <c r="CZ126" s="1432"/>
    </row>
    <row r="127" s="369" customFormat="true" ht="15" customHeight="true" x14ac:dyDescent="0.2">
      <c r="A127" s="1840"/>
      <c r="B127" s="1269" t="s">
        <v>19</v>
      </c>
      <c r="C127" s="1211">
        <v>0</v>
      </c>
      <c r="D127" s="1212">
        <v>0</v>
      </c>
      <c r="E127" s="1212">
        <v>0</v>
      </c>
      <c r="F127" s="1212">
        <v>0</v>
      </c>
      <c r="G127" s="1213">
        <v>0</v>
      </c>
      <c r="H127" s="1214">
        <v>0</v>
      </c>
      <c r="I127" s="1212">
        <v>0</v>
      </c>
      <c r="J127" s="1212">
        <v>0</v>
      </c>
      <c r="K127" s="1212">
        <v>0</v>
      </c>
      <c r="L127" s="1215">
        <v>0</v>
      </c>
      <c r="M127" s="1216">
        <v>0</v>
      </c>
      <c r="N127" s="1212">
        <v>0</v>
      </c>
      <c r="O127" s="1212">
        <v>0</v>
      </c>
      <c r="P127" s="1212">
        <v>0</v>
      </c>
      <c r="Q127" s="1213">
        <v>0</v>
      </c>
      <c r="R127" s="1214">
        <v>0</v>
      </c>
      <c r="S127" s="1212">
        <v>0</v>
      </c>
      <c r="T127" s="1212">
        <v>0</v>
      </c>
      <c r="U127" s="1212">
        <v>0</v>
      </c>
      <c r="V127" s="1212">
        <v>0</v>
      </c>
      <c r="W127" s="1212">
        <v>0</v>
      </c>
      <c r="X127" s="1487">
        <v>0</v>
      </c>
      <c r="Y127" s="517"/>
      <c r="Z127" s="517"/>
      <c r="AA127" s="517"/>
      <c r="AB127" s="517"/>
      <c r="AC127" s="517"/>
      <c r="AD127" s="517"/>
      <c r="AE127" s="517"/>
      <c r="AF127" s="517"/>
      <c r="AG127" s="517"/>
      <c r="AH127" s="517"/>
      <c r="AI127" s="517"/>
      <c r="AJ127" s="517"/>
      <c r="AK127" s="517"/>
      <c r="AL127" s="517"/>
      <c r="AM127" s="517"/>
      <c r="AN127" s="517"/>
      <c r="AO127" s="517"/>
      <c r="AP127" s="517"/>
      <c r="AQ127" s="517"/>
      <c r="AR127" s="517"/>
      <c r="AS127" s="517"/>
      <c r="AT127" s="517"/>
      <c r="AU127" s="517"/>
      <c r="AV127" s="517"/>
      <c r="AW127" s="517"/>
      <c r="AX127" s="517"/>
      <c r="AY127" s="517"/>
      <c r="AZ127" s="208"/>
      <c r="BA127" s="1738"/>
      <c r="BB127" s="156" t="s">
        <v>19</v>
      </c>
      <c r="BC127" s="351">
        <v>716.20520008728272</v>
      </c>
      <c r="BD127" s="353">
        <v>2112.3233258430678</v>
      </c>
      <c r="BE127" s="353">
        <v>3645.869742773506</v>
      </c>
      <c r="BF127" s="353">
        <v>4017.5742080944447</v>
      </c>
      <c r="BG127" s="355">
        <v>4070.9146748439775</v>
      </c>
      <c r="BH127" s="357">
        <v>1215.3812724469071</v>
      </c>
      <c r="BI127" s="353">
        <v>2676.5140698404493</v>
      </c>
      <c r="BJ127" s="353">
        <v>2924.1248013534018</v>
      </c>
      <c r="BK127" s="353">
        <v>2955.8463821337496</v>
      </c>
      <c r="BL127" s="355">
        <v>2954.6541710778224</v>
      </c>
      <c r="BM127" s="357">
        <v>55.887117907849053</v>
      </c>
      <c r="BN127" s="353">
        <v>179.00413016281163</v>
      </c>
      <c r="BO127" s="353">
        <v>307.82809686591344</v>
      </c>
      <c r="BP127" s="353">
        <v>485.92489887538608</v>
      </c>
      <c r="BQ127" s="355">
        <v>807.72221097798786</v>
      </c>
      <c r="BR127" s="357">
        <v>1988.8710922845917</v>
      </c>
      <c r="BS127" s="353">
        <v>1868.5136258024691</v>
      </c>
      <c r="BT127" s="353">
        <v>1792.8366991626096</v>
      </c>
      <c r="BU127" s="353">
        <v>3708.9545483517613</v>
      </c>
      <c r="BV127" s="353">
        <v>1902.3647488487525</v>
      </c>
      <c r="BW127" s="353">
        <v>1364.7436943424941</v>
      </c>
      <c r="BX127" s="1389">
        <v>1936.6027428496031</v>
      </c>
      <c r="BY127" s="1431"/>
      <c r="BZ127" s="1431"/>
      <c r="CA127" s="1431"/>
      <c r="CB127" s="1431"/>
      <c r="CC127" s="1431"/>
      <c r="CD127" s="1431"/>
      <c r="CE127" s="1431"/>
      <c r="CF127" s="1431"/>
      <c r="CG127" s="1431"/>
      <c r="CH127" s="1431"/>
      <c r="CI127" s="1431"/>
      <c r="CJ127" s="1431"/>
      <c r="CK127" s="1431"/>
      <c r="CL127" s="1431"/>
      <c r="CM127" s="1431"/>
      <c r="CN127" s="1431"/>
      <c r="CO127" s="1431"/>
      <c r="CP127" s="1431"/>
      <c r="CQ127" s="1431"/>
      <c r="CR127" s="1431"/>
      <c r="CS127" s="1431"/>
      <c r="CT127" s="1431"/>
      <c r="CU127" s="1431"/>
      <c r="CV127" s="1431"/>
      <c r="CW127" s="1431"/>
      <c r="CX127" s="1431"/>
      <c r="CY127" s="1431"/>
      <c r="CZ127" s="1432"/>
    </row>
    <row r="128" s="369" customFormat="true" ht="15" customHeight="true" x14ac:dyDescent="0.2">
      <c r="A128" s="1840" t="s">
        <v>161</v>
      </c>
      <c r="B128" s="1269" t="s">
        <v>49</v>
      </c>
      <c r="C128" s="1211">
        <v>3.7205309508489477</v>
      </c>
      <c r="D128" s="1212">
        <v>3.4853026382873251</v>
      </c>
      <c r="E128" s="1212">
        <v>3.6088684729005727</v>
      </c>
      <c r="F128" s="1212">
        <v>2.0916076018726688</v>
      </c>
      <c r="G128" s="1213">
        <v>0.93839148712448528</v>
      </c>
      <c r="H128" s="1214">
        <v>5.4225416379675844</v>
      </c>
      <c r="I128" s="1212">
        <v>4.4871109201388721</v>
      </c>
      <c r="J128" s="1212">
        <v>3.016552321043716</v>
      </c>
      <c r="K128" s="1212">
        <v>1.6484700513969612</v>
      </c>
      <c r="L128" s="1215">
        <v>0.88496327801458952</v>
      </c>
      <c r="M128" s="1216">
        <v>2.9432642936165898</v>
      </c>
      <c r="N128" s="1212">
        <v>2.1228479055136127</v>
      </c>
      <c r="O128" s="1212">
        <v>2.1033018925937541</v>
      </c>
      <c r="P128" s="1212">
        <v>1.8717398386105577</v>
      </c>
      <c r="Q128" s="1213">
        <v>0.42582977540520267</v>
      </c>
      <c r="R128" s="1214">
        <v>2.028436309254622</v>
      </c>
      <c r="S128" s="1212">
        <v>1.3589745084639628</v>
      </c>
      <c r="T128" s="1212">
        <v>0.82374143444917913</v>
      </c>
      <c r="U128" s="1212">
        <v>3.6249524673454347</v>
      </c>
      <c r="V128" s="1212">
        <v>2.1016661580835332</v>
      </c>
      <c r="W128" s="1212">
        <v>7.0574930764319479</v>
      </c>
      <c r="X128" s="1487">
        <v>2.4991189435366539</v>
      </c>
      <c r="Y128" s="517"/>
      <c r="Z128" s="517"/>
      <c r="AA128" s="517"/>
      <c r="AB128" s="517"/>
      <c r="AC128" s="517"/>
      <c r="AD128" s="517"/>
      <c r="AE128" s="517"/>
      <c r="AF128" s="517"/>
      <c r="AG128" s="517"/>
      <c r="AH128" s="517"/>
      <c r="AI128" s="517"/>
      <c r="AJ128" s="517"/>
      <c r="AK128" s="517"/>
      <c r="AL128" s="517"/>
      <c r="AM128" s="517"/>
      <c r="AN128" s="517"/>
      <c r="AO128" s="517"/>
      <c r="AP128" s="517"/>
      <c r="AQ128" s="517"/>
      <c r="AR128" s="517"/>
      <c r="AS128" s="517"/>
      <c r="AT128" s="517"/>
      <c r="AU128" s="517"/>
      <c r="AV128" s="517"/>
      <c r="AW128" s="517"/>
      <c r="AX128" s="517"/>
      <c r="AY128" s="517"/>
      <c r="AZ128" s="208"/>
      <c r="BA128" s="1738" t="s">
        <v>108</v>
      </c>
      <c r="BB128" s="156" t="s">
        <v>49</v>
      </c>
      <c r="BC128" s="1005" t="s">
        <v>35</v>
      </c>
      <c r="BD128" s="1024" t="s">
        <v>35</v>
      </c>
      <c r="BE128" s="1024" t="s">
        <v>35</v>
      </c>
      <c r="BF128" s="1024" t="s">
        <v>35</v>
      </c>
      <c r="BG128" s="1044" t="s">
        <v>35</v>
      </c>
      <c r="BH128" s="1064" t="s">
        <v>35</v>
      </c>
      <c r="BI128" s="1024" t="s">
        <v>35</v>
      </c>
      <c r="BJ128" s="1024" t="s">
        <v>35</v>
      </c>
      <c r="BK128" s="1024" t="s">
        <v>35</v>
      </c>
      <c r="BL128" s="1044" t="s">
        <v>35</v>
      </c>
      <c r="BM128" s="1064" t="s">
        <v>35</v>
      </c>
      <c r="BN128" s="1024" t="s">
        <v>35</v>
      </c>
      <c r="BO128" s="1024" t="s">
        <v>35</v>
      </c>
      <c r="BP128" s="1024" t="s">
        <v>35</v>
      </c>
      <c r="BQ128" s="1044" t="s">
        <v>35</v>
      </c>
      <c r="BR128" s="1064" t="s">
        <v>35</v>
      </c>
      <c r="BS128" s="1024" t="s">
        <v>35</v>
      </c>
      <c r="BT128" s="1024" t="s">
        <v>35</v>
      </c>
      <c r="BU128" s="1024" t="s">
        <v>35</v>
      </c>
      <c r="BV128" s="1024" t="s">
        <v>35</v>
      </c>
      <c r="BW128" s="1024" t="s">
        <v>35</v>
      </c>
      <c r="BX128" s="1390" t="s">
        <v>35</v>
      </c>
      <c r="BY128" s="1432"/>
      <c r="BZ128" s="1432"/>
      <c r="CA128" s="1432"/>
      <c r="CB128" s="1432"/>
      <c r="CC128" s="1432"/>
      <c r="CD128" s="1432"/>
      <c r="CE128" s="1432"/>
      <c r="CF128" s="1432"/>
      <c r="CG128" s="1432"/>
      <c r="CH128" s="1432"/>
      <c r="CI128" s="1432"/>
      <c r="CJ128" s="1432"/>
      <c r="CK128" s="1432"/>
      <c r="CL128" s="1432"/>
      <c r="CM128" s="1432"/>
      <c r="CN128" s="1432"/>
      <c r="CO128" s="1432"/>
      <c r="CP128" s="1432"/>
      <c r="CQ128" s="1432"/>
      <c r="CR128" s="1432"/>
      <c r="CS128" s="1432"/>
      <c r="CT128" s="1432"/>
      <c r="CU128" s="1432"/>
      <c r="CV128" s="1432"/>
      <c r="CW128" s="1432"/>
      <c r="CX128" s="1432"/>
      <c r="CY128" s="1432"/>
      <c r="CZ128" s="1432"/>
    </row>
    <row r="129" s="369" customFormat="true" ht="15" customHeight="true" x14ac:dyDescent="0.2">
      <c r="A129" s="1841"/>
      <c r="B129" s="1270" t="s">
        <v>48</v>
      </c>
      <c r="C129" s="1217">
        <v>96.279469049151061</v>
      </c>
      <c r="D129" s="1218">
        <v>96.514697361712734</v>
      </c>
      <c r="E129" s="1218">
        <v>96.391131527099418</v>
      </c>
      <c r="F129" s="1218">
        <v>97.908392398127319</v>
      </c>
      <c r="G129" s="1219">
        <v>99.061608512875509</v>
      </c>
      <c r="H129" s="1220">
        <v>94.577458362032402</v>
      </c>
      <c r="I129" s="1218">
        <v>95.512889079861139</v>
      </c>
      <c r="J129" s="1218">
        <v>96.983447678956267</v>
      </c>
      <c r="K129" s="1218">
        <v>98.351529948603044</v>
      </c>
      <c r="L129" s="1221">
        <v>99.11503672198539</v>
      </c>
      <c r="M129" s="1222">
        <v>97.056735706383407</v>
      </c>
      <c r="N129" s="1218">
        <v>97.877152094486377</v>
      </c>
      <c r="O129" s="1218">
        <v>97.896698107406237</v>
      </c>
      <c r="P129" s="1218">
        <v>98.128260161389449</v>
      </c>
      <c r="Q129" s="1219">
        <v>99.574170224594809</v>
      </c>
      <c r="R129" s="1220">
        <v>97.971563690745384</v>
      </c>
      <c r="S129" s="1218">
        <v>98.641025491536041</v>
      </c>
      <c r="T129" s="1218">
        <v>99.176258565550825</v>
      </c>
      <c r="U129" s="1218">
        <v>96.37504753265469</v>
      </c>
      <c r="V129" s="1218">
        <v>97.898333841916497</v>
      </c>
      <c r="W129" s="1218">
        <v>92.942506923568047</v>
      </c>
      <c r="X129" s="1488">
        <v>97.500881056463399</v>
      </c>
      <c r="Y129" s="517"/>
      <c r="Z129" s="517"/>
      <c r="AA129" s="517"/>
      <c r="AB129" s="517"/>
      <c r="AC129" s="517"/>
      <c r="AD129" s="517"/>
      <c r="AE129" s="517"/>
      <c r="AF129" s="517"/>
      <c r="AG129" s="517"/>
      <c r="AH129" s="517"/>
      <c r="AI129" s="517"/>
      <c r="AJ129" s="517"/>
      <c r="AK129" s="517"/>
      <c r="AL129" s="517"/>
      <c r="AM129" s="517"/>
      <c r="AN129" s="517"/>
      <c r="AO129" s="517"/>
      <c r="AP129" s="517"/>
      <c r="AQ129" s="517"/>
      <c r="AR129" s="517"/>
      <c r="AS129" s="517"/>
      <c r="AT129" s="517"/>
      <c r="AU129" s="517"/>
      <c r="AV129" s="517"/>
      <c r="AW129" s="517"/>
      <c r="AX129" s="517"/>
      <c r="AY129" s="517"/>
      <c r="AZ129" s="208"/>
      <c r="BA129" s="1739"/>
      <c r="BB129" s="157" t="s">
        <v>48</v>
      </c>
      <c r="BC129" s="1006" t="s">
        <v>35</v>
      </c>
      <c r="BD129" s="1025" t="s">
        <v>35</v>
      </c>
      <c r="BE129" s="1025" t="s">
        <v>35</v>
      </c>
      <c r="BF129" s="1025" t="s">
        <v>35</v>
      </c>
      <c r="BG129" s="1045" t="s">
        <v>35</v>
      </c>
      <c r="BH129" s="1065" t="s">
        <v>35</v>
      </c>
      <c r="BI129" s="1025" t="s">
        <v>35</v>
      </c>
      <c r="BJ129" s="1025" t="s">
        <v>35</v>
      </c>
      <c r="BK129" s="1025" t="s">
        <v>35</v>
      </c>
      <c r="BL129" s="1045" t="s">
        <v>35</v>
      </c>
      <c r="BM129" s="1065" t="s">
        <v>35</v>
      </c>
      <c r="BN129" s="1025" t="s">
        <v>35</v>
      </c>
      <c r="BO129" s="1025" t="s">
        <v>35</v>
      </c>
      <c r="BP129" s="1025" t="s">
        <v>35</v>
      </c>
      <c r="BQ129" s="1045" t="s">
        <v>35</v>
      </c>
      <c r="BR129" s="1065" t="s">
        <v>35</v>
      </c>
      <c r="BS129" s="1025" t="s">
        <v>35</v>
      </c>
      <c r="BT129" s="1025" t="s">
        <v>35</v>
      </c>
      <c r="BU129" s="1025" t="s">
        <v>35</v>
      </c>
      <c r="BV129" s="1025" t="s">
        <v>35</v>
      </c>
      <c r="BW129" s="1025" t="s">
        <v>35</v>
      </c>
      <c r="BX129" s="1391" t="s">
        <v>35</v>
      </c>
      <c r="BY129" s="1433"/>
      <c r="BZ129" s="1433"/>
      <c r="CA129" s="1433"/>
      <c r="CB129" s="1433"/>
      <c r="CC129" s="1433"/>
      <c r="CD129" s="1433"/>
      <c r="CE129" s="1433"/>
      <c r="CF129" s="1433"/>
      <c r="CG129" s="1433"/>
      <c r="CH129" s="1433"/>
      <c r="CI129" s="1433"/>
      <c r="CJ129" s="1433"/>
      <c r="CK129" s="1433"/>
      <c r="CL129" s="1433"/>
      <c r="CM129" s="1433"/>
      <c r="CN129" s="1433"/>
      <c r="CO129" s="1433"/>
      <c r="CP129" s="1433"/>
      <c r="CQ129" s="1433"/>
      <c r="CR129" s="1433"/>
      <c r="CS129" s="1433"/>
      <c r="CT129" s="1433"/>
      <c r="CU129" s="1433"/>
      <c r="CV129" s="1433"/>
      <c r="CW129" s="1433"/>
      <c r="CX129" s="1433"/>
      <c r="CY129" s="1433"/>
      <c r="CZ129" s="1433"/>
    </row>
    <row r="130" s="131" customFormat="true" ht="15" hidden="true" customHeight="true" x14ac:dyDescent="0.2">
      <c r="A130" s="1683" t="s">
        <v>47</v>
      </c>
      <c r="B130" s="240" t="s">
        <v>42</v>
      </c>
      <c r="C130" s="246"/>
      <c r="D130" s="247"/>
      <c r="E130" s="247"/>
      <c r="F130" s="247"/>
      <c r="G130" s="248"/>
      <c r="H130" s="249"/>
      <c r="I130" s="247"/>
      <c r="J130" s="247"/>
      <c r="K130" s="247"/>
      <c r="L130" s="250"/>
      <c r="M130" s="246"/>
      <c r="N130" s="247"/>
      <c r="O130" s="247"/>
      <c r="P130" s="247"/>
      <c r="Q130" s="248"/>
      <c r="R130" s="249"/>
      <c r="S130" s="247"/>
      <c r="T130" s="247"/>
      <c r="U130" s="247"/>
      <c r="V130" s="247"/>
      <c r="W130" s="247"/>
      <c r="X130" s="250"/>
      <c r="Y130" s="517"/>
      <c r="Z130" s="517"/>
      <c r="AA130" s="517"/>
      <c r="AB130" s="517"/>
      <c r="AC130" s="517"/>
      <c r="AD130" s="517"/>
      <c r="AE130" s="517"/>
      <c r="AF130" s="517"/>
      <c r="AG130" s="517"/>
      <c r="AH130" s="517"/>
      <c r="AI130" s="517"/>
      <c r="AJ130" s="517"/>
      <c r="AK130" s="517"/>
      <c r="AL130" s="517"/>
      <c r="AM130" s="517"/>
      <c r="AN130" s="517"/>
      <c r="AO130" s="517"/>
      <c r="AP130" s="517"/>
      <c r="AQ130" s="517"/>
      <c r="AR130" s="517"/>
      <c r="AS130" s="517"/>
      <c r="AT130" s="517"/>
      <c r="AU130" s="517"/>
      <c r="AV130" s="517"/>
      <c r="AW130" s="517"/>
      <c r="AX130" s="517"/>
      <c r="AY130" s="517"/>
      <c r="AZ130" s="208"/>
      <c r="BB130" s="133"/>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1684"/>
      <c r="B131" s="232" t="s">
        <v>46</v>
      </c>
      <c r="C131" s="251"/>
      <c r="D131" s="252"/>
      <c r="E131" s="252"/>
      <c r="F131" s="252"/>
      <c r="G131" s="253"/>
      <c r="H131" s="254"/>
      <c r="I131" s="252"/>
      <c r="J131" s="252"/>
      <c r="K131" s="252"/>
      <c r="L131" s="255"/>
      <c r="M131" s="251"/>
      <c r="N131" s="252"/>
      <c r="O131" s="252"/>
      <c r="P131" s="252"/>
      <c r="Q131" s="253"/>
      <c r="R131" s="254"/>
      <c r="S131" s="252"/>
      <c r="T131" s="252"/>
      <c r="U131" s="252"/>
      <c r="V131" s="252"/>
      <c r="W131" s="252"/>
      <c r="X131" s="255"/>
      <c r="Y131" s="517"/>
      <c r="Z131" s="517"/>
      <c r="AA131" s="517"/>
      <c r="AB131" s="517"/>
      <c r="AC131" s="517"/>
      <c r="AD131" s="517"/>
      <c r="AE131" s="517"/>
      <c r="AF131" s="517"/>
      <c r="AG131" s="517"/>
      <c r="AH131" s="517"/>
      <c r="AI131" s="517"/>
      <c r="AJ131" s="517"/>
      <c r="AK131" s="517"/>
      <c r="AL131" s="517"/>
      <c r="AM131" s="517"/>
      <c r="AN131" s="517"/>
      <c r="AO131" s="517"/>
      <c r="AP131" s="517"/>
      <c r="AQ131" s="517"/>
      <c r="AR131" s="517"/>
      <c r="AS131" s="517"/>
      <c r="AT131" s="517"/>
      <c r="AU131" s="517"/>
      <c r="AV131" s="517"/>
      <c r="AW131" s="517"/>
      <c r="AX131" s="517"/>
      <c r="AY131" s="517"/>
      <c r="AZ131" s="208"/>
      <c r="BB131" s="133"/>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1685"/>
      <c r="B132" s="233" t="s">
        <v>46</v>
      </c>
      <c r="C132" s="256"/>
      <c r="D132" s="257"/>
      <c r="E132" s="257"/>
      <c r="F132" s="257"/>
      <c r="G132" s="258"/>
      <c r="H132" s="259"/>
      <c r="I132" s="257"/>
      <c r="J132" s="257"/>
      <c r="K132" s="257"/>
      <c r="L132" s="260"/>
      <c r="M132" s="256"/>
      <c r="N132" s="257"/>
      <c r="O132" s="257"/>
      <c r="P132" s="257"/>
      <c r="Q132" s="258"/>
      <c r="R132" s="1300"/>
      <c r="S132" s="1301"/>
      <c r="T132" s="1301"/>
      <c r="U132" s="1301"/>
      <c r="V132" s="1301"/>
      <c r="W132" s="1301"/>
      <c r="X132" s="1335"/>
      <c r="Y132" s="517"/>
      <c r="Z132" s="517"/>
      <c r="AA132" s="517"/>
      <c r="AB132" s="517"/>
      <c r="AC132" s="517"/>
      <c r="AD132" s="517"/>
      <c r="AE132" s="517"/>
      <c r="AF132" s="517"/>
      <c r="AG132" s="517"/>
      <c r="AH132" s="517"/>
      <c r="AI132" s="517"/>
      <c r="AJ132" s="517"/>
      <c r="AK132" s="517"/>
      <c r="AL132" s="517"/>
      <c r="AM132" s="517"/>
      <c r="AN132" s="517"/>
      <c r="AO132" s="517"/>
      <c r="AP132" s="517"/>
      <c r="AQ132" s="517"/>
      <c r="AR132" s="517"/>
      <c r="AS132" s="517"/>
      <c r="AT132" s="517"/>
      <c r="AU132" s="517"/>
      <c r="AV132" s="517"/>
      <c r="AW132" s="517"/>
      <c r="AX132" s="517"/>
      <c r="AY132" s="517"/>
      <c r="AZ132" s="208"/>
      <c r="BB132" s="133"/>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369" customFormat="true" ht="15" customHeight="true" x14ac:dyDescent="0.2">
      <c r="A133" s="130"/>
      <c r="B133" s="180"/>
      <c r="C133" s="1622" t="s">
        <v>114</v>
      </c>
      <c r="D133" s="1623"/>
      <c r="E133" s="1623"/>
      <c r="F133" s="1623"/>
      <c r="G133" s="1624"/>
      <c r="H133" s="1815" t="s">
        <v>38</v>
      </c>
      <c r="I133" s="1816"/>
      <c r="J133" s="1816"/>
      <c r="K133" s="1816"/>
      <c r="L133" s="1817"/>
      <c r="M133" s="1834" t="s">
        <v>37</v>
      </c>
      <c r="N133" s="1816"/>
      <c r="O133" s="1816"/>
      <c r="P133" s="1816"/>
      <c r="Q133" s="1817"/>
      <c r="R133" s="1462" t="s">
        <v>137</v>
      </c>
      <c r="S133" s="1472"/>
      <c r="T133" s="1472"/>
      <c r="U133" s="1472"/>
      <c r="V133" s="1472"/>
      <c r="W133" s="1472"/>
      <c r="X133" s="1473"/>
      <c r="Y133" s="517"/>
      <c r="Z133" s="517"/>
      <c r="AA133" s="517"/>
      <c r="AB133" s="517"/>
      <c r="AC133" s="517"/>
      <c r="AD133" s="517"/>
      <c r="AE133" s="517"/>
      <c r="AF133" s="517"/>
      <c r="AG133" s="517"/>
      <c r="AH133" s="517"/>
      <c r="AI133" s="517"/>
      <c r="AJ133" s="517"/>
      <c r="AK133" s="517"/>
      <c r="AL133" s="517"/>
      <c r="AM133" s="517"/>
      <c r="AN133" s="517"/>
      <c r="AO133" s="517"/>
      <c r="AP133" s="517"/>
      <c r="AQ133" s="517"/>
      <c r="AR133" s="517"/>
      <c r="AS133" s="517"/>
      <c r="AT133" s="517"/>
      <c r="AU133" s="517"/>
      <c r="AV133" s="517"/>
      <c r="AW133" s="517"/>
      <c r="AX133" s="517"/>
      <c r="AY133" s="517"/>
      <c r="AZ133" s="208"/>
      <c r="BA133" s="209" t="s">
        <v>128</v>
      </c>
      <c r="BB133" s="116" t="s">
        <v>98</v>
      </c>
      <c r="BC133" s="1740" t="s">
        <v>114</v>
      </c>
      <c r="BD133" s="1741"/>
      <c r="BE133" s="1741"/>
      <c r="BF133" s="1741"/>
      <c r="BG133" s="1742"/>
      <c r="BH133" s="1743" t="s">
        <v>38</v>
      </c>
      <c r="BI133" s="1741"/>
      <c r="BJ133" s="1741"/>
      <c r="BK133" s="1741"/>
      <c r="BL133" s="1742"/>
      <c r="BM133" s="1743" t="s">
        <v>37</v>
      </c>
      <c r="BN133" s="1741"/>
      <c r="BO133" s="1741"/>
      <c r="BP133" s="1741"/>
      <c r="BQ133" s="1744"/>
      <c r="BR133" s="1312" t="s">
        <v>137</v>
      </c>
      <c r="BS133" s="1313"/>
      <c r="BT133" s="1313"/>
      <c r="BU133" s="1313"/>
      <c r="BV133" s="1313"/>
      <c r="BW133" s="1313"/>
      <c r="BX133" s="1313"/>
      <c r="BY133" s="1434"/>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369" customFormat="true" ht="12.75" x14ac:dyDescent="0.2">
      <c r="A134" s="181" t="s">
        <v>69</v>
      </c>
      <c r="B134" s="238"/>
      <c r="C134" s="274" t="s">
        <v>0</v>
      </c>
      <c r="D134" s="275" t="s">
        <v>1</v>
      </c>
      <c r="E134" s="275" t="s">
        <v>2</v>
      </c>
      <c r="F134" s="275" t="s">
        <v>3</v>
      </c>
      <c r="G134" s="276" t="s">
        <v>4</v>
      </c>
      <c r="H134" s="1122" t="s">
        <v>0</v>
      </c>
      <c r="I134" s="1090" t="s">
        <v>1</v>
      </c>
      <c r="J134" s="1090" t="s">
        <v>2</v>
      </c>
      <c r="K134" s="1090" t="s">
        <v>3</v>
      </c>
      <c r="L134" s="1091" t="s">
        <v>4</v>
      </c>
      <c r="M134" s="1112" t="s">
        <v>0</v>
      </c>
      <c r="N134" s="1090" t="s">
        <v>1</v>
      </c>
      <c r="O134" s="1090" t="s">
        <v>2</v>
      </c>
      <c r="P134" s="1090" t="s">
        <v>3</v>
      </c>
      <c r="Q134" s="1134" t="s">
        <v>4</v>
      </c>
      <c r="R134" s="1122" t="s">
        <v>237</v>
      </c>
      <c r="S134" s="1090" t="s">
        <v>238</v>
      </c>
      <c r="T134" s="1090" t="s">
        <v>239</v>
      </c>
      <c r="U134" s="1090" t="s">
        <v>150</v>
      </c>
      <c r="V134" s="1090" t="s">
        <v>240</v>
      </c>
      <c r="W134" s="1090" t="s">
        <v>241</v>
      </c>
      <c r="X134" s="1092" t="s">
        <v>242</v>
      </c>
      <c r="Y134" s="517"/>
      <c r="Z134" s="517"/>
      <c r="AA134" s="517"/>
      <c r="AB134" s="517"/>
      <c r="AC134" s="517"/>
      <c r="AD134" s="517"/>
      <c r="AE134" s="517"/>
      <c r="AF134" s="517"/>
      <c r="AG134" s="517"/>
      <c r="AH134" s="517"/>
      <c r="AI134" s="517"/>
      <c r="AJ134" s="517"/>
      <c r="AK134" s="517"/>
      <c r="AL134" s="517"/>
      <c r="AM134" s="517"/>
      <c r="AN134" s="517"/>
      <c r="AO134" s="517"/>
      <c r="AP134" s="517"/>
      <c r="AQ134" s="517"/>
      <c r="AR134" s="517"/>
      <c r="AS134" s="517"/>
      <c r="AT134" s="517"/>
      <c r="AU134" s="517"/>
      <c r="AV134" s="517"/>
      <c r="AW134" s="517"/>
      <c r="AX134" s="517"/>
      <c r="AY134" s="517"/>
      <c r="AZ134" s="208"/>
      <c r="BA134" s="192" t="s">
        <v>116</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237</v>
      </c>
      <c r="BS134" s="170" t="s">
        <v>238</v>
      </c>
      <c r="BT134" s="170" t="s">
        <v>239</v>
      </c>
      <c r="BU134" s="170" t="s">
        <v>150</v>
      </c>
      <c r="BV134" s="170" t="s">
        <v>240</v>
      </c>
      <c r="BW134" s="170" t="s">
        <v>241</v>
      </c>
      <c r="BX134" s="1392" t="s">
        <v>242</v>
      </c>
      <c r="BY134" s="1435"/>
      <c r="BZ134" s="1435"/>
      <c r="CA134" s="1435"/>
      <c r="CB134" s="1435"/>
      <c r="CC134" s="1435"/>
      <c r="CD134" s="1435"/>
      <c r="CE134" s="1435"/>
      <c r="CF134" s="1435"/>
      <c r="CG134" s="1435"/>
      <c r="CH134" s="1435"/>
      <c r="CI134" s="1435"/>
      <c r="CJ134" s="1435"/>
      <c r="CK134" s="1435"/>
      <c r="CL134" s="1435"/>
      <c r="CM134" s="1435"/>
      <c r="CN134" s="1435"/>
      <c r="CO134" s="1435"/>
      <c r="CP134" s="1435"/>
      <c r="CQ134" s="1435"/>
      <c r="CR134" s="1435"/>
      <c r="CS134" s="1435"/>
      <c r="CT134" s="1435"/>
      <c r="CU134" s="1435"/>
      <c r="CV134" s="1435"/>
      <c r="CW134" s="1435"/>
      <c r="CX134" s="1435"/>
      <c r="CY134" s="1435"/>
      <c r="CZ134" s="1435"/>
    </row>
    <row r="135" s="369" customFormat="true" ht="15" customHeight="true" x14ac:dyDescent="0.2">
      <c r="A135" s="1835" t="s">
        <v>45</v>
      </c>
      <c r="B135" s="1271" t="s">
        <v>44</v>
      </c>
      <c r="C135" s="1223">
        <v>17.555289846245877</v>
      </c>
      <c r="D135" s="1224">
        <v>51.780716522636141</v>
      </c>
      <c r="E135" s="1224">
        <v>89.360951238967843</v>
      </c>
      <c r="F135" s="1224">
        <v>98.501046711657963</v>
      </c>
      <c r="G135" s="1225">
        <v>99.766581340915153</v>
      </c>
      <c r="H135" s="1226">
        <v>41.084394001894445</v>
      </c>
      <c r="I135" s="1224">
        <v>90.658843459326363</v>
      </c>
      <c r="J135" s="1224">
        <v>98.913241717943706</v>
      </c>
      <c r="K135" s="1224">
        <v>99.973813739572321</v>
      </c>
      <c r="L135" s="1227">
        <v>100</v>
      </c>
      <c r="M135" s="1228">
        <v>4.9745536034320779</v>
      </c>
      <c r="N135" s="1224">
        <v>15.918176618671822</v>
      </c>
      <c r="O135" s="1224">
        <v>27.372232142855896</v>
      </c>
      <c r="P135" s="1224">
        <v>43.228719167976912</v>
      </c>
      <c r="Q135" s="1225">
        <v>71.898370363659666</v>
      </c>
      <c r="R135" s="1226">
        <v>63.751843238378555</v>
      </c>
      <c r="S135" s="1224">
        <v>60.799904795904339</v>
      </c>
      <c r="T135" s="1224">
        <v>78.95843900418204</v>
      </c>
      <c r="U135" s="1224">
        <v>99.699547500773107</v>
      </c>
      <c r="V135" s="1224">
        <v>60.474361744521701</v>
      </c>
      <c r="W135" s="1224">
        <v>57.951884686220133</v>
      </c>
      <c r="X135" s="1489">
        <v>71.361319782864925</v>
      </c>
      <c r="Y135" s="517"/>
      <c r="Z135" s="517"/>
      <c r="AA135" s="517"/>
      <c r="AB135" s="517"/>
      <c r="AC135" s="517"/>
      <c r="AD135" s="517"/>
      <c r="AE135" s="517"/>
      <c r="AF135" s="517"/>
      <c r="AG135" s="517"/>
      <c r="AH135" s="517"/>
      <c r="AI135" s="517"/>
      <c r="AJ135" s="517"/>
      <c r="AK135" s="517"/>
      <c r="AL135" s="517"/>
      <c r="AM135" s="517"/>
      <c r="AN135" s="517"/>
      <c r="AO135" s="517"/>
      <c r="AP135" s="517"/>
      <c r="AQ135" s="517"/>
      <c r="AR135" s="517"/>
      <c r="AS135" s="517"/>
      <c r="AT135" s="517"/>
      <c r="AU135" s="517"/>
      <c r="AV135" s="517"/>
      <c r="AW135" s="517"/>
      <c r="AX135" s="517"/>
      <c r="AY135" s="517"/>
      <c r="AZ135" s="208"/>
      <c r="BA135" s="1745" t="s">
        <v>45</v>
      </c>
      <c r="BB135" s="158" t="s">
        <v>44</v>
      </c>
      <c r="BC135" s="1007" t="s">
        <v>35</v>
      </c>
      <c r="BD135" s="1026" t="s">
        <v>35</v>
      </c>
      <c r="BE135" s="1026" t="s">
        <v>35</v>
      </c>
      <c r="BF135" s="1026" t="s">
        <v>35</v>
      </c>
      <c r="BG135" s="1046" t="s">
        <v>35</v>
      </c>
      <c r="BH135" s="1066" t="s">
        <v>35</v>
      </c>
      <c r="BI135" s="1026" t="s">
        <v>35</v>
      </c>
      <c r="BJ135" s="1026" t="s">
        <v>35</v>
      </c>
      <c r="BK135" s="1026" t="s">
        <v>35</v>
      </c>
      <c r="BL135" s="1046" t="s">
        <v>35</v>
      </c>
      <c r="BM135" s="1066" t="s">
        <v>35</v>
      </c>
      <c r="BN135" s="1026" t="s">
        <v>35</v>
      </c>
      <c r="BO135" s="1026" t="s">
        <v>35</v>
      </c>
      <c r="BP135" s="1026" t="s">
        <v>35</v>
      </c>
      <c r="BQ135" s="1046" t="s">
        <v>35</v>
      </c>
      <c r="BR135" s="1066" t="s">
        <v>35</v>
      </c>
      <c r="BS135" s="1026" t="s">
        <v>35</v>
      </c>
      <c r="BT135" s="1026" t="s">
        <v>35</v>
      </c>
      <c r="BU135" s="1026" t="s">
        <v>35</v>
      </c>
      <c r="BV135" s="1026" t="s">
        <v>35</v>
      </c>
      <c r="BW135" s="1026" t="s">
        <v>35</v>
      </c>
      <c r="BX135" s="1393" t="s">
        <v>35</v>
      </c>
      <c r="BY135" s="1436"/>
      <c r="BZ135" s="1436"/>
      <c r="CA135" s="1436"/>
      <c r="CB135" s="1436"/>
      <c r="CC135" s="1436"/>
      <c r="CD135" s="1436"/>
      <c r="CE135" s="1436"/>
      <c r="CF135" s="1436"/>
      <c r="CG135" s="1436"/>
      <c r="CH135" s="1436"/>
      <c r="CI135" s="1436"/>
      <c r="CJ135" s="1436"/>
      <c r="CK135" s="1436"/>
      <c r="CL135" s="1436"/>
      <c r="CM135" s="1436"/>
      <c r="CN135" s="1436"/>
      <c r="CO135" s="1436"/>
      <c r="CP135" s="1436"/>
      <c r="CQ135" s="1436"/>
      <c r="CR135" s="1436"/>
      <c r="CS135" s="1436"/>
      <c r="CT135" s="1436"/>
      <c r="CU135" s="1436"/>
      <c r="CV135" s="1436"/>
      <c r="CW135" s="1436"/>
      <c r="CX135" s="1436"/>
      <c r="CY135" s="1436"/>
      <c r="CZ135" s="1436"/>
    </row>
    <row r="136" s="369" customFormat="true" ht="15" customHeight="true" x14ac:dyDescent="0.2">
      <c r="A136" s="1813"/>
      <c r="B136" s="1272" t="s">
        <v>43</v>
      </c>
      <c r="C136" s="1229">
        <v>7.3683794112313237</v>
      </c>
      <c r="D136" s="1230">
        <v>14.21983693173555</v>
      </c>
      <c r="E136" s="1230">
        <v>3.9815086635002781</v>
      </c>
      <c r="F136" s="1230">
        <v>0.91115157738944175</v>
      </c>
      <c r="G136" s="1231">
        <v>0.23341865908486345</v>
      </c>
      <c r="H136" s="1232">
        <v>8.6832741180906829</v>
      </c>
      <c r="I136" s="1230">
        <v>3.8565828064563963</v>
      </c>
      <c r="J136" s="1230">
        <v>0.79850546915039722</v>
      </c>
      <c r="K136" s="1230">
        <v>2.6186260427669916E-2</v>
      </c>
      <c r="L136" s="1233">
        <v>0</v>
      </c>
      <c r="M136" s="1234">
        <v>0.91831719117177124</v>
      </c>
      <c r="N136" s="1230">
        <v>11.350826609768887</v>
      </c>
      <c r="O136" s="1230">
        <v>16.615740694720685</v>
      </c>
      <c r="P136" s="1230">
        <v>21.36269998346706</v>
      </c>
      <c r="Q136" s="1231">
        <v>11.549788043512253</v>
      </c>
      <c r="R136" s="1232">
        <v>9.9207183933570366</v>
      </c>
      <c r="S136" s="1230">
        <v>3.6143836260595372</v>
      </c>
      <c r="T136" s="1230">
        <v>0.29386006652196561</v>
      </c>
      <c r="U136" s="1230">
        <v>0.12280114250224011</v>
      </c>
      <c r="V136" s="1230">
        <v>11.356798402768014</v>
      </c>
      <c r="W136" s="1230">
        <v>8.273065047436102</v>
      </c>
      <c r="X136" s="1490">
        <v>3.9030020386303335</v>
      </c>
      <c r="Y136" s="517"/>
      <c r="Z136" s="517"/>
      <c r="AA136" s="517"/>
      <c r="AB136" s="517"/>
      <c r="AC136" s="517"/>
      <c r="AD136" s="517"/>
      <c r="AE136" s="517"/>
      <c r="AF136" s="517"/>
      <c r="AG136" s="517"/>
      <c r="AH136" s="517"/>
      <c r="AI136" s="517"/>
      <c r="AJ136" s="517"/>
      <c r="AK136" s="517"/>
      <c r="AL136" s="517"/>
      <c r="AM136" s="517"/>
      <c r="AN136" s="517"/>
      <c r="AO136" s="517"/>
      <c r="AP136" s="517"/>
      <c r="AQ136" s="517"/>
      <c r="AR136" s="517"/>
      <c r="AS136" s="517"/>
      <c r="AT136" s="517"/>
      <c r="AU136" s="517"/>
      <c r="AV136" s="517"/>
      <c r="AW136" s="517"/>
      <c r="AX136" s="517"/>
      <c r="AY136" s="517"/>
      <c r="AZ136" s="208"/>
      <c r="BA136" s="1711"/>
      <c r="BB136" s="159" t="s">
        <v>43</v>
      </c>
      <c r="BC136" s="1008" t="s">
        <v>35</v>
      </c>
      <c r="BD136" s="1027" t="s">
        <v>35</v>
      </c>
      <c r="BE136" s="1027" t="s">
        <v>35</v>
      </c>
      <c r="BF136" s="1027" t="s">
        <v>35</v>
      </c>
      <c r="BG136" s="1047" t="s">
        <v>35</v>
      </c>
      <c r="BH136" s="1067" t="s">
        <v>35</v>
      </c>
      <c r="BI136" s="1027" t="s">
        <v>35</v>
      </c>
      <c r="BJ136" s="1027" t="s">
        <v>35</v>
      </c>
      <c r="BK136" s="1027" t="s">
        <v>35</v>
      </c>
      <c r="BL136" s="1047" t="s">
        <v>35</v>
      </c>
      <c r="BM136" s="1067" t="s">
        <v>35</v>
      </c>
      <c r="BN136" s="1027" t="s">
        <v>35</v>
      </c>
      <c r="BO136" s="1027" t="s">
        <v>35</v>
      </c>
      <c r="BP136" s="1027" t="s">
        <v>35</v>
      </c>
      <c r="BQ136" s="1047" t="s">
        <v>35</v>
      </c>
      <c r="BR136" s="1067" t="s">
        <v>35</v>
      </c>
      <c r="BS136" s="1027" t="s">
        <v>35</v>
      </c>
      <c r="BT136" s="1027" t="s">
        <v>35</v>
      </c>
      <c r="BU136" s="1027" t="s">
        <v>35</v>
      </c>
      <c r="BV136" s="1027" t="s">
        <v>35</v>
      </c>
      <c r="BW136" s="1027" t="s">
        <v>35</v>
      </c>
      <c r="BX136" s="1394" t="s">
        <v>35</v>
      </c>
      <c r="BY136" s="1437"/>
      <c r="BZ136" s="1437"/>
      <c r="CA136" s="1437"/>
      <c r="CB136" s="1437"/>
      <c r="CC136" s="1437"/>
      <c r="CD136" s="1437"/>
      <c r="CE136" s="1437"/>
      <c r="CF136" s="1437"/>
      <c r="CG136" s="1437"/>
      <c r="CH136" s="1437"/>
      <c r="CI136" s="1437"/>
      <c r="CJ136" s="1437"/>
      <c r="CK136" s="1437"/>
      <c r="CL136" s="1437"/>
      <c r="CM136" s="1437"/>
      <c r="CN136" s="1437"/>
      <c r="CO136" s="1437"/>
      <c r="CP136" s="1437"/>
      <c r="CQ136" s="1437"/>
      <c r="CR136" s="1437"/>
      <c r="CS136" s="1437"/>
      <c r="CT136" s="1437"/>
      <c r="CU136" s="1437"/>
      <c r="CV136" s="1437"/>
      <c r="CW136" s="1437"/>
      <c r="CX136" s="1437"/>
      <c r="CY136" s="1437"/>
      <c r="CZ136" s="1437"/>
    </row>
    <row r="137" s="369" customFormat="true" ht="15" customHeight="true" x14ac:dyDescent="0.2">
      <c r="A137" s="1813"/>
      <c r="B137" s="1272" t="s">
        <v>42</v>
      </c>
      <c r="C137" s="1229">
        <v>69.486105236328228</v>
      </c>
      <c r="D137" s="1230">
        <v>32.096934023373954</v>
      </c>
      <c r="E137" s="1230">
        <v>6.2569903292045135</v>
      </c>
      <c r="F137" s="1230">
        <v>0.58780171095260147</v>
      </c>
      <c r="G137" s="1231">
        <v>0</v>
      </c>
      <c r="H137" s="1232">
        <v>47.776600714546142</v>
      </c>
      <c r="I137" s="1230">
        <v>4.8371693549832244</v>
      </c>
      <c r="J137" s="1230">
        <v>0.28825281290590804</v>
      </c>
      <c r="K137" s="1230">
        <v>0</v>
      </c>
      <c r="L137" s="1233">
        <v>0</v>
      </c>
      <c r="M137" s="1234">
        <v>85.817948573062978</v>
      </c>
      <c r="N137" s="1230">
        <v>67.040861191744824</v>
      </c>
      <c r="O137" s="1230">
        <v>51.850417115749948</v>
      </c>
      <c r="P137" s="1230">
        <v>33.279736554964025</v>
      </c>
      <c r="Q137" s="1231">
        <v>16.337005951665876</v>
      </c>
      <c r="R137" s="1232">
        <v>26.10215733648192</v>
      </c>
      <c r="S137" s="1230">
        <v>30.289962909488889</v>
      </c>
      <c r="T137" s="1230">
        <v>20.552879261431318</v>
      </c>
      <c r="U137" s="1230">
        <v>0.17765135672465404</v>
      </c>
      <c r="V137" s="1230">
        <v>24.966407615212262</v>
      </c>
      <c r="W137" s="1230">
        <v>33.749568427538037</v>
      </c>
      <c r="X137" s="1490">
        <v>23.023104988922363</v>
      </c>
      <c r="Y137" s="517"/>
      <c r="Z137" s="517"/>
      <c r="AA137" s="517"/>
      <c r="AB137" s="517"/>
      <c r="AC137" s="517"/>
      <c r="AD137" s="517"/>
      <c r="AE137" s="517"/>
      <c r="AF137" s="517"/>
      <c r="AG137" s="517"/>
      <c r="AH137" s="517"/>
      <c r="AI137" s="517"/>
      <c r="AJ137" s="517"/>
      <c r="AK137" s="517"/>
      <c r="AL137" s="517"/>
      <c r="AM137" s="517"/>
      <c r="AN137" s="517"/>
      <c r="AO137" s="517"/>
      <c r="AP137" s="517"/>
      <c r="AQ137" s="517"/>
      <c r="AR137" s="517"/>
      <c r="AS137" s="517"/>
      <c r="AT137" s="517"/>
      <c r="AU137" s="517"/>
      <c r="AV137" s="517"/>
      <c r="AW137" s="517"/>
      <c r="AX137" s="517"/>
      <c r="AY137" s="517"/>
      <c r="AZ137" s="208"/>
      <c r="BA137" s="1711"/>
      <c r="BB137" s="159" t="s">
        <v>42</v>
      </c>
      <c r="BC137" s="1008" t="s">
        <v>35</v>
      </c>
      <c r="BD137" s="1027" t="s">
        <v>35</v>
      </c>
      <c r="BE137" s="1027" t="s">
        <v>35</v>
      </c>
      <c r="BF137" s="1027" t="s">
        <v>35</v>
      </c>
      <c r="BG137" s="1047" t="s">
        <v>35</v>
      </c>
      <c r="BH137" s="1067" t="s">
        <v>35</v>
      </c>
      <c r="BI137" s="1027" t="s">
        <v>35</v>
      </c>
      <c r="BJ137" s="1027" t="s">
        <v>35</v>
      </c>
      <c r="BK137" s="1027" t="s">
        <v>35</v>
      </c>
      <c r="BL137" s="1047" t="s">
        <v>35</v>
      </c>
      <c r="BM137" s="1067" t="s">
        <v>35</v>
      </c>
      <c r="BN137" s="1027" t="s">
        <v>35</v>
      </c>
      <c r="BO137" s="1027" t="s">
        <v>35</v>
      </c>
      <c r="BP137" s="1027" t="s">
        <v>35</v>
      </c>
      <c r="BQ137" s="1047" t="s">
        <v>35</v>
      </c>
      <c r="BR137" s="1067" t="s">
        <v>35</v>
      </c>
      <c r="BS137" s="1027" t="s">
        <v>35</v>
      </c>
      <c r="BT137" s="1027" t="s">
        <v>35</v>
      </c>
      <c r="BU137" s="1027" t="s">
        <v>35</v>
      </c>
      <c r="BV137" s="1027" t="s">
        <v>35</v>
      </c>
      <c r="BW137" s="1027" t="s">
        <v>35</v>
      </c>
      <c r="BX137" s="1394" t="s">
        <v>35</v>
      </c>
      <c r="BY137" s="1437"/>
      <c r="BZ137" s="1437"/>
      <c r="CA137" s="1437"/>
      <c r="CB137" s="1437"/>
      <c r="CC137" s="1437"/>
      <c r="CD137" s="1437"/>
      <c r="CE137" s="1437"/>
      <c r="CF137" s="1437"/>
      <c r="CG137" s="1437"/>
      <c r="CH137" s="1437"/>
      <c r="CI137" s="1437"/>
      <c r="CJ137" s="1437"/>
      <c r="CK137" s="1437"/>
      <c r="CL137" s="1437"/>
      <c r="CM137" s="1437"/>
      <c r="CN137" s="1437"/>
      <c r="CO137" s="1437"/>
      <c r="CP137" s="1437"/>
      <c r="CQ137" s="1437"/>
      <c r="CR137" s="1437"/>
      <c r="CS137" s="1437"/>
      <c r="CT137" s="1437"/>
      <c r="CU137" s="1437"/>
      <c r="CV137" s="1437"/>
      <c r="CW137" s="1437"/>
      <c r="CX137" s="1437"/>
      <c r="CY137" s="1437"/>
      <c r="CZ137" s="1437"/>
    </row>
    <row r="138" s="369" customFormat="true" ht="15" customHeight="true" x14ac:dyDescent="0.2">
      <c r="A138" s="1813"/>
      <c r="B138" s="1272" t="s">
        <v>41</v>
      </c>
      <c r="C138" s="1229">
        <v>5.5902255061948045</v>
      </c>
      <c r="D138" s="1230">
        <v>1.9025125222543335</v>
      </c>
      <c r="E138" s="1230">
        <v>0.40054976832745337</v>
      </c>
      <c r="F138" s="1230">
        <v>0</v>
      </c>
      <c r="G138" s="1231">
        <v>0</v>
      </c>
      <c r="H138" s="1232">
        <v>2.4557311654687917</v>
      </c>
      <c r="I138" s="1230">
        <v>0.64740437923413707</v>
      </c>
      <c r="J138" s="1230">
        <v>0</v>
      </c>
      <c r="K138" s="1230">
        <v>0</v>
      </c>
      <c r="L138" s="1233">
        <v>0</v>
      </c>
      <c r="M138" s="1234">
        <v>8.2891806323330659</v>
      </c>
      <c r="N138" s="1230">
        <v>5.6901355798143971</v>
      </c>
      <c r="O138" s="1230">
        <v>4.1616100466734975</v>
      </c>
      <c r="P138" s="1230">
        <v>2.1288442935918948</v>
      </c>
      <c r="Q138" s="1231">
        <v>0.21483564116216436</v>
      </c>
      <c r="R138" s="1232">
        <v>0.22528103178274173</v>
      </c>
      <c r="S138" s="1230">
        <v>5.2957486685470725</v>
      </c>
      <c r="T138" s="1230">
        <v>0.19482166786475622</v>
      </c>
      <c r="U138" s="1230">
        <v>0</v>
      </c>
      <c r="V138" s="1230">
        <v>3.2024322374981802</v>
      </c>
      <c r="W138" s="1230">
        <v>2.5481838805739235E-2</v>
      </c>
      <c r="X138" s="1490">
        <v>1.7125731895824015</v>
      </c>
      <c r="Y138" s="517"/>
      <c r="Z138" s="517"/>
      <c r="AA138" s="517"/>
      <c r="AB138" s="517"/>
      <c r="AC138" s="517"/>
      <c r="AD138" s="517"/>
      <c r="AE138" s="517"/>
      <c r="AF138" s="517"/>
      <c r="AG138" s="517"/>
      <c r="AH138" s="517"/>
      <c r="AI138" s="517"/>
      <c r="AJ138" s="517"/>
      <c r="AK138" s="517"/>
      <c r="AL138" s="517"/>
      <c r="AM138" s="517"/>
      <c r="AN138" s="517"/>
      <c r="AO138" s="517"/>
      <c r="AP138" s="517"/>
      <c r="AQ138" s="517"/>
      <c r="AR138" s="517"/>
      <c r="AS138" s="517"/>
      <c r="AT138" s="517"/>
      <c r="AU138" s="517"/>
      <c r="AV138" s="517"/>
      <c r="AW138" s="517"/>
      <c r="AX138" s="517"/>
      <c r="AY138" s="517"/>
      <c r="AZ138" s="208"/>
      <c r="BA138" s="1711"/>
      <c r="BB138" s="159" t="s">
        <v>41</v>
      </c>
      <c r="BC138" s="1008" t="s">
        <v>35</v>
      </c>
      <c r="BD138" s="1027" t="s">
        <v>35</v>
      </c>
      <c r="BE138" s="1027" t="s">
        <v>35</v>
      </c>
      <c r="BF138" s="1027" t="s">
        <v>35</v>
      </c>
      <c r="BG138" s="1047" t="s">
        <v>35</v>
      </c>
      <c r="BH138" s="1067" t="s">
        <v>35</v>
      </c>
      <c r="BI138" s="1027" t="s">
        <v>35</v>
      </c>
      <c r="BJ138" s="1027" t="s">
        <v>35</v>
      </c>
      <c r="BK138" s="1027" t="s">
        <v>35</v>
      </c>
      <c r="BL138" s="1047" t="s">
        <v>35</v>
      </c>
      <c r="BM138" s="1067" t="s">
        <v>35</v>
      </c>
      <c r="BN138" s="1027" t="s">
        <v>35</v>
      </c>
      <c r="BO138" s="1027" t="s">
        <v>35</v>
      </c>
      <c r="BP138" s="1027" t="s">
        <v>35</v>
      </c>
      <c r="BQ138" s="1047" t="s">
        <v>35</v>
      </c>
      <c r="BR138" s="1067" t="s">
        <v>35</v>
      </c>
      <c r="BS138" s="1027" t="s">
        <v>35</v>
      </c>
      <c r="BT138" s="1027" t="s">
        <v>35</v>
      </c>
      <c r="BU138" s="1027" t="s">
        <v>35</v>
      </c>
      <c r="BV138" s="1027" t="s">
        <v>35</v>
      </c>
      <c r="BW138" s="1027" t="s">
        <v>35</v>
      </c>
      <c r="BX138" s="1394" t="s">
        <v>35</v>
      </c>
      <c r="BY138" s="1437"/>
      <c r="BZ138" s="1437"/>
      <c r="CA138" s="1437"/>
      <c r="CB138" s="1437"/>
      <c r="CC138" s="1437"/>
      <c r="CD138" s="1437"/>
      <c r="CE138" s="1437"/>
      <c r="CF138" s="1437"/>
      <c r="CG138" s="1437"/>
      <c r="CH138" s="1437"/>
      <c r="CI138" s="1437"/>
      <c r="CJ138" s="1437"/>
      <c r="CK138" s="1437"/>
      <c r="CL138" s="1437"/>
      <c r="CM138" s="1437"/>
      <c r="CN138" s="1437"/>
      <c r="CO138" s="1437"/>
      <c r="CP138" s="1437"/>
      <c r="CQ138" s="1437"/>
      <c r="CR138" s="1437"/>
      <c r="CS138" s="1437"/>
      <c r="CT138" s="1437"/>
      <c r="CU138" s="1437"/>
      <c r="CV138" s="1437"/>
      <c r="CW138" s="1437"/>
      <c r="CX138" s="1437"/>
      <c r="CY138" s="1437"/>
      <c r="CZ138" s="1437"/>
    </row>
    <row r="139" s="369" customFormat="true" ht="15" customHeight="true" x14ac:dyDescent="0.2">
      <c r="A139" s="1813"/>
      <c r="B139" s="1272" t="s">
        <v>19</v>
      </c>
      <c r="C139" s="1229">
        <v>0</v>
      </c>
      <c r="D139" s="1230">
        <v>0</v>
      </c>
      <c r="E139" s="1230">
        <v>0</v>
      </c>
      <c r="F139" s="1230">
        <v>0</v>
      </c>
      <c r="G139" s="1231">
        <v>0</v>
      </c>
      <c r="H139" s="1232">
        <v>0</v>
      </c>
      <c r="I139" s="1230">
        <v>0</v>
      </c>
      <c r="J139" s="1230">
        <v>0</v>
      </c>
      <c r="K139" s="1230">
        <v>0</v>
      </c>
      <c r="L139" s="1233">
        <v>0</v>
      </c>
      <c r="M139" s="1234">
        <v>0</v>
      </c>
      <c r="N139" s="1230">
        <v>0</v>
      </c>
      <c r="O139" s="1230">
        <v>0</v>
      </c>
      <c r="P139" s="1230">
        <v>0</v>
      </c>
      <c r="Q139" s="1231">
        <v>0</v>
      </c>
      <c r="R139" s="1232">
        <v>0</v>
      </c>
      <c r="S139" s="1230">
        <v>0</v>
      </c>
      <c r="T139" s="1230">
        <v>0</v>
      </c>
      <c r="U139" s="1230">
        <v>0</v>
      </c>
      <c r="V139" s="1230">
        <v>0</v>
      </c>
      <c r="W139" s="1230">
        <v>0</v>
      </c>
      <c r="X139" s="1490">
        <v>0</v>
      </c>
      <c r="Y139" s="517"/>
      <c r="Z139" s="517"/>
      <c r="AA139" s="517"/>
      <c r="AB139" s="517"/>
      <c r="AC139" s="517"/>
      <c r="AD139" s="517"/>
      <c r="AE139" s="517"/>
      <c r="AF139" s="517"/>
      <c r="AG139" s="517"/>
      <c r="AH139" s="517"/>
      <c r="AI139" s="517"/>
      <c r="AJ139" s="517"/>
      <c r="AK139" s="517"/>
      <c r="AL139" s="517"/>
      <c r="AM139" s="517"/>
      <c r="AN139" s="517"/>
      <c r="AO139" s="517"/>
      <c r="AP139" s="517"/>
      <c r="AQ139" s="517"/>
      <c r="AR139" s="517"/>
      <c r="AS139" s="517"/>
      <c r="AT139" s="517"/>
      <c r="AU139" s="517"/>
      <c r="AV139" s="517"/>
      <c r="AW139" s="517"/>
      <c r="AX139" s="517"/>
      <c r="AY139" s="517"/>
      <c r="AZ139" s="208"/>
      <c r="BA139" s="1711"/>
      <c r="BB139" s="159" t="s">
        <v>19</v>
      </c>
      <c r="BC139" s="1008" t="s">
        <v>35</v>
      </c>
      <c r="BD139" s="1027" t="s">
        <v>35</v>
      </c>
      <c r="BE139" s="1027" t="s">
        <v>35</v>
      </c>
      <c r="BF139" s="1027" t="s">
        <v>35</v>
      </c>
      <c r="BG139" s="1047" t="s">
        <v>35</v>
      </c>
      <c r="BH139" s="1067" t="s">
        <v>35</v>
      </c>
      <c r="BI139" s="1027" t="s">
        <v>35</v>
      </c>
      <c r="BJ139" s="1027" t="s">
        <v>35</v>
      </c>
      <c r="BK139" s="1027" t="s">
        <v>35</v>
      </c>
      <c r="BL139" s="1047" t="s">
        <v>35</v>
      </c>
      <c r="BM139" s="1067" t="s">
        <v>35</v>
      </c>
      <c r="BN139" s="1027" t="s">
        <v>35</v>
      </c>
      <c r="BO139" s="1027" t="s">
        <v>35</v>
      </c>
      <c r="BP139" s="1027" t="s">
        <v>35</v>
      </c>
      <c r="BQ139" s="1047" t="s">
        <v>35</v>
      </c>
      <c r="BR139" s="1067" t="s">
        <v>35</v>
      </c>
      <c r="BS139" s="1027" t="s">
        <v>35</v>
      </c>
      <c r="BT139" s="1027" t="s">
        <v>35</v>
      </c>
      <c r="BU139" s="1027" t="s">
        <v>35</v>
      </c>
      <c r="BV139" s="1027" t="s">
        <v>35</v>
      </c>
      <c r="BW139" s="1027" t="s">
        <v>35</v>
      </c>
      <c r="BX139" s="1394" t="s">
        <v>35</v>
      </c>
      <c r="BY139" s="1437"/>
      <c r="BZ139" s="1437"/>
      <c r="CA139" s="1437"/>
      <c r="CB139" s="1437"/>
      <c r="CC139" s="1437"/>
      <c r="CD139" s="1437"/>
      <c r="CE139" s="1437"/>
      <c r="CF139" s="1437"/>
      <c r="CG139" s="1437"/>
      <c r="CH139" s="1437"/>
      <c r="CI139" s="1437"/>
      <c r="CJ139" s="1437"/>
      <c r="CK139" s="1437"/>
      <c r="CL139" s="1437"/>
      <c r="CM139" s="1437"/>
      <c r="CN139" s="1437"/>
      <c r="CO139" s="1437"/>
      <c r="CP139" s="1437"/>
      <c r="CQ139" s="1437"/>
      <c r="CR139" s="1437"/>
      <c r="CS139" s="1437"/>
      <c r="CT139" s="1437"/>
      <c r="CU139" s="1437"/>
      <c r="CV139" s="1437"/>
      <c r="CW139" s="1437"/>
      <c r="CX139" s="1437"/>
      <c r="CY139" s="1437"/>
      <c r="CZ139" s="1437"/>
    </row>
    <row r="140" s="130" customFormat="true" ht="15" customHeight="true" x14ac:dyDescent="0.2">
      <c r="A140" s="1676" t="s">
        <v>106</v>
      </c>
      <c r="B140" s="244" t="s">
        <v>64</v>
      </c>
      <c r="C140" s="964" t="s">
        <v>35</v>
      </c>
      <c r="D140" s="971" t="s">
        <v>35</v>
      </c>
      <c r="E140" s="971" t="s">
        <v>35</v>
      </c>
      <c r="F140" s="971" t="s">
        <v>35</v>
      </c>
      <c r="G140" s="978" t="s">
        <v>35</v>
      </c>
      <c r="H140" s="985" t="s">
        <v>35</v>
      </c>
      <c r="I140" s="971" t="s">
        <v>35</v>
      </c>
      <c r="J140" s="971" t="s">
        <v>35</v>
      </c>
      <c r="K140" s="971" t="s">
        <v>35</v>
      </c>
      <c r="L140" s="992" t="s">
        <v>35</v>
      </c>
      <c r="M140" s="998" t="s">
        <v>35</v>
      </c>
      <c r="N140" s="971" t="s">
        <v>35</v>
      </c>
      <c r="O140" s="971" t="s">
        <v>35</v>
      </c>
      <c r="P140" s="971" t="s">
        <v>35</v>
      </c>
      <c r="Q140" s="978" t="s">
        <v>35</v>
      </c>
      <c r="R140" s="985" t="s">
        <v>35</v>
      </c>
      <c r="S140" s="971" t="s">
        <v>35</v>
      </c>
      <c r="T140" s="971" t="s">
        <v>35</v>
      </c>
      <c r="U140" s="971" t="s">
        <v>35</v>
      </c>
      <c r="V140" s="971" t="s">
        <v>35</v>
      </c>
      <c r="W140" s="971" t="s">
        <v>35</v>
      </c>
      <c r="X140" s="1351" t="s">
        <v>35</v>
      </c>
      <c r="Y140" s="1373"/>
      <c r="Z140" s="1373"/>
      <c r="AA140" s="1373"/>
      <c r="AB140" s="1373"/>
      <c r="AC140" s="1373"/>
      <c r="AD140" s="1373"/>
      <c r="AE140" s="1373"/>
      <c r="AF140" s="1373"/>
      <c r="AG140" s="1373"/>
      <c r="AH140" s="1373"/>
      <c r="AI140" s="1373"/>
      <c r="AJ140" s="1373"/>
      <c r="AK140" s="1373"/>
      <c r="AL140" s="1373"/>
      <c r="AM140" s="1373"/>
      <c r="AN140" s="1373"/>
      <c r="AO140" s="1373"/>
      <c r="AP140" s="1373"/>
      <c r="AQ140" s="1373"/>
      <c r="AR140" s="1373"/>
      <c r="AS140" s="1373"/>
      <c r="AT140" s="1373"/>
      <c r="AU140" s="1373"/>
      <c r="AV140" s="1373"/>
      <c r="AW140" s="1373"/>
      <c r="AX140" s="1373"/>
      <c r="AY140" s="1373"/>
      <c r="AZ140" s="207"/>
      <c r="BA140" s="1711" t="s">
        <v>106</v>
      </c>
      <c r="BB140" s="159" t="s">
        <v>64</v>
      </c>
      <c r="BC140" s="1008" t="s">
        <v>35</v>
      </c>
      <c r="BD140" s="1027" t="s">
        <v>35</v>
      </c>
      <c r="BE140" s="1027" t="s">
        <v>35</v>
      </c>
      <c r="BF140" s="1027" t="s">
        <v>35</v>
      </c>
      <c r="BG140" s="1047" t="s">
        <v>35</v>
      </c>
      <c r="BH140" s="1067" t="s">
        <v>35</v>
      </c>
      <c r="BI140" s="1027" t="s">
        <v>35</v>
      </c>
      <c r="BJ140" s="1027" t="s">
        <v>35</v>
      </c>
      <c r="BK140" s="1027" t="s">
        <v>35</v>
      </c>
      <c r="BL140" s="1047" t="s">
        <v>35</v>
      </c>
      <c r="BM140" s="1067" t="s">
        <v>35</v>
      </c>
      <c r="BN140" s="1027" t="s">
        <v>35</v>
      </c>
      <c r="BO140" s="1027" t="s">
        <v>35</v>
      </c>
      <c r="BP140" s="1027" t="s">
        <v>35</v>
      </c>
      <c r="BQ140" s="1047" t="s">
        <v>35</v>
      </c>
      <c r="BR140" s="1067" t="s">
        <v>35</v>
      </c>
      <c r="BS140" s="1027" t="s">
        <v>35</v>
      </c>
      <c r="BT140" s="1027" t="s">
        <v>35</v>
      </c>
      <c r="BU140" s="1027" t="s">
        <v>35</v>
      </c>
      <c r="BV140" s="1027" t="s">
        <v>35</v>
      </c>
      <c r="BW140" s="1027" t="s">
        <v>35</v>
      </c>
      <c r="BX140" s="1394" t="s">
        <v>35</v>
      </c>
      <c r="BY140" s="1437"/>
      <c r="BZ140" s="1437"/>
      <c r="CA140" s="1437"/>
      <c r="CB140" s="1437"/>
      <c r="CC140" s="1437"/>
      <c r="CD140" s="1437"/>
      <c r="CE140" s="1437"/>
      <c r="CF140" s="1437"/>
      <c r="CG140" s="1437"/>
      <c r="CH140" s="1437"/>
      <c r="CI140" s="1437"/>
      <c r="CJ140" s="1437"/>
      <c r="CK140" s="1437"/>
      <c r="CL140" s="1437"/>
      <c r="CM140" s="1437"/>
      <c r="CN140" s="1437"/>
      <c r="CO140" s="1437"/>
      <c r="CP140" s="1437"/>
      <c r="CQ140" s="1437"/>
      <c r="CR140" s="1437"/>
      <c r="CS140" s="1437"/>
      <c r="CT140" s="1437"/>
      <c r="CU140" s="1437"/>
      <c r="CV140" s="1437"/>
      <c r="CW140" s="1437"/>
      <c r="CX140" s="1437"/>
      <c r="CY140" s="1437"/>
      <c r="CZ140" s="1437"/>
    </row>
    <row r="141" s="130" customFormat="true" ht="15" customHeight="true" x14ac:dyDescent="0.2">
      <c r="A141" s="1676"/>
      <c r="B141" s="244" t="s">
        <v>65</v>
      </c>
      <c r="C141" s="964" t="s">
        <v>35</v>
      </c>
      <c r="D141" s="971" t="s">
        <v>35</v>
      </c>
      <c r="E141" s="971" t="s">
        <v>35</v>
      </c>
      <c r="F141" s="971" t="s">
        <v>35</v>
      </c>
      <c r="G141" s="978" t="s">
        <v>35</v>
      </c>
      <c r="H141" s="985" t="s">
        <v>35</v>
      </c>
      <c r="I141" s="971" t="s">
        <v>35</v>
      </c>
      <c r="J141" s="971" t="s">
        <v>35</v>
      </c>
      <c r="K141" s="971" t="s">
        <v>35</v>
      </c>
      <c r="L141" s="992" t="s">
        <v>35</v>
      </c>
      <c r="M141" s="998" t="s">
        <v>35</v>
      </c>
      <c r="N141" s="971" t="s">
        <v>35</v>
      </c>
      <c r="O141" s="971" t="s">
        <v>35</v>
      </c>
      <c r="P141" s="971" t="s">
        <v>35</v>
      </c>
      <c r="Q141" s="978" t="s">
        <v>35</v>
      </c>
      <c r="R141" s="985" t="s">
        <v>35</v>
      </c>
      <c r="S141" s="971" t="s">
        <v>35</v>
      </c>
      <c r="T141" s="971" t="s">
        <v>35</v>
      </c>
      <c r="U141" s="971" t="s">
        <v>35</v>
      </c>
      <c r="V141" s="971" t="s">
        <v>35</v>
      </c>
      <c r="W141" s="971" t="s">
        <v>35</v>
      </c>
      <c r="X141" s="1351" t="s">
        <v>35</v>
      </c>
      <c r="Y141" s="1373"/>
      <c r="Z141" s="1373"/>
      <c r="AA141" s="1373"/>
      <c r="AB141" s="1373"/>
      <c r="AC141" s="1373"/>
      <c r="AD141" s="1373"/>
      <c r="AE141" s="1373"/>
      <c r="AF141" s="1373"/>
      <c r="AG141" s="1373"/>
      <c r="AH141" s="1373"/>
      <c r="AI141" s="1373"/>
      <c r="AJ141" s="1373"/>
      <c r="AK141" s="1373"/>
      <c r="AL141" s="1373"/>
      <c r="AM141" s="1373"/>
      <c r="AN141" s="1373"/>
      <c r="AO141" s="1373"/>
      <c r="AP141" s="1373"/>
      <c r="AQ141" s="1373"/>
      <c r="AR141" s="1373"/>
      <c r="AS141" s="1373"/>
      <c r="AT141" s="1373"/>
      <c r="AU141" s="1373"/>
      <c r="AV141" s="1373"/>
      <c r="AW141" s="1373"/>
      <c r="AX141" s="1373"/>
      <c r="AY141" s="1373"/>
      <c r="AZ141" s="207"/>
      <c r="BA141" s="1711"/>
      <c r="BB141" s="159" t="s">
        <v>65</v>
      </c>
      <c r="BC141" s="1008" t="s">
        <v>35</v>
      </c>
      <c r="BD141" s="1027" t="s">
        <v>35</v>
      </c>
      <c r="BE141" s="1027" t="s">
        <v>35</v>
      </c>
      <c r="BF141" s="1027" t="s">
        <v>35</v>
      </c>
      <c r="BG141" s="1047" t="s">
        <v>35</v>
      </c>
      <c r="BH141" s="1067" t="s">
        <v>35</v>
      </c>
      <c r="BI141" s="1027" t="s">
        <v>35</v>
      </c>
      <c r="BJ141" s="1027" t="s">
        <v>35</v>
      </c>
      <c r="BK141" s="1027" t="s">
        <v>35</v>
      </c>
      <c r="BL141" s="1047" t="s">
        <v>35</v>
      </c>
      <c r="BM141" s="1067" t="s">
        <v>35</v>
      </c>
      <c r="BN141" s="1027" t="s">
        <v>35</v>
      </c>
      <c r="BO141" s="1027" t="s">
        <v>35</v>
      </c>
      <c r="BP141" s="1027" t="s">
        <v>35</v>
      </c>
      <c r="BQ141" s="1047" t="s">
        <v>35</v>
      </c>
      <c r="BR141" s="1067" t="s">
        <v>35</v>
      </c>
      <c r="BS141" s="1027" t="s">
        <v>35</v>
      </c>
      <c r="BT141" s="1027" t="s">
        <v>35</v>
      </c>
      <c r="BU141" s="1027" t="s">
        <v>35</v>
      </c>
      <c r="BV141" s="1027" t="s">
        <v>35</v>
      </c>
      <c r="BW141" s="1027" t="s">
        <v>35</v>
      </c>
      <c r="BX141" s="1394" t="s">
        <v>35</v>
      </c>
      <c r="BY141" s="1437"/>
      <c r="BZ141" s="1437"/>
      <c r="CA141" s="1437"/>
      <c r="CB141" s="1437"/>
      <c r="CC141" s="1437"/>
      <c r="CD141" s="1437"/>
      <c r="CE141" s="1437"/>
      <c r="CF141" s="1437"/>
      <c r="CG141" s="1437"/>
      <c r="CH141" s="1437"/>
      <c r="CI141" s="1437"/>
      <c r="CJ141" s="1437"/>
      <c r="CK141" s="1437"/>
      <c r="CL141" s="1437"/>
      <c r="CM141" s="1437"/>
      <c r="CN141" s="1437"/>
      <c r="CO141" s="1437"/>
      <c r="CP141" s="1437"/>
      <c r="CQ141" s="1437"/>
      <c r="CR141" s="1437"/>
      <c r="CS141" s="1437"/>
      <c r="CT141" s="1437"/>
      <c r="CU141" s="1437"/>
      <c r="CV141" s="1437"/>
      <c r="CW141" s="1437"/>
      <c r="CX141" s="1437"/>
      <c r="CY141" s="1437"/>
      <c r="CZ141" s="1437"/>
    </row>
    <row r="142" s="130" customFormat="true" ht="15" customHeight="true" x14ac:dyDescent="0.2">
      <c r="A142" s="1676"/>
      <c r="B142" s="244" t="s">
        <v>66</v>
      </c>
      <c r="C142" s="964" t="s">
        <v>35</v>
      </c>
      <c r="D142" s="971" t="s">
        <v>35</v>
      </c>
      <c r="E142" s="971" t="s">
        <v>35</v>
      </c>
      <c r="F142" s="971" t="s">
        <v>35</v>
      </c>
      <c r="G142" s="978" t="s">
        <v>35</v>
      </c>
      <c r="H142" s="985" t="s">
        <v>35</v>
      </c>
      <c r="I142" s="971" t="s">
        <v>35</v>
      </c>
      <c r="J142" s="971" t="s">
        <v>35</v>
      </c>
      <c r="K142" s="971" t="s">
        <v>35</v>
      </c>
      <c r="L142" s="992" t="s">
        <v>35</v>
      </c>
      <c r="M142" s="998" t="s">
        <v>35</v>
      </c>
      <c r="N142" s="971" t="s">
        <v>35</v>
      </c>
      <c r="O142" s="971" t="s">
        <v>35</v>
      </c>
      <c r="P142" s="971" t="s">
        <v>35</v>
      </c>
      <c r="Q142" s="978" t="s">
        <v>35</v>
      </c>
      <c r="R142" s="985" t="s">
        <v>35</v>
      </c>
      <c r="S142" s="971" t="s">
        <v>35</v>
      </c>
      <c r="T142" s="971" t="s">
        <v>35</v>
      </c>
      <c r="U142" s="971" t="s">
        <v>35</v>
      </c>
      <c r="V142" s="971" t="s">
        <v>35</v>
      </c>
      <c r="W142" s="971" t="s">
        <v>35</v>
      </c>
      <c r="X142" s="1351" t="s">
        <v>35</v>
      </c>
      <c r="Y142" s="1373"/>
      <c r="Z142" s="1373"/>
      <c r="AA142" s="1373"/>
      <c r="AB142" s="1373"/>
      <c r="AC142" s="1373"/>
      <c r="AD142" s="1373"/>
      <c r="AE142" s="1373"/>
      <c r="AF142" s="1373"/>
      <c r="AG142" s="1373"/>
      <c r="AH142" s="1373"/>
      <c r="AI142" s="1373"/>
      <c r="AJ142" s="1373"/>
      <c r="AK142" s="1373"/>
      <c r="AL142" s="1373"/>
      <c r="AM142" s="1373"/>
      <c r="AN142" s="1373"/>
      <c r="AO142" s="1373"/>
      <c r="AP142" s="1373"/>
      <c r="AQ142" s="1373"/>
      <c r="AR142" s="1373"/>
      <c r="AS142" s="1373"/>
      <c r="AT142" s="1373"/>
      <c r="AU142" s="1373"/>
      <c r="AV142" s="1373"/>
      <c r="AW142" s="1373"/>
      <c r="AX142" s="1373"/>
      <c r="AY142" s="1373"/>
      <c r="AZ142" s="207"/>
      <c r="BA142" s="1711"/>
      <c r="BB142" s="159" t="s">
        <v>66</v>
      </c>
      <c r="BC142" s="1008" t="s">
        <v>35</v>
      </c>
      <c r="BD142" s="1027" t="s">
        <v>35</v>
      </c>
      <c r="BE142" s="1027" t="s">
        <v>35</v>
      </c>
      <c r="BF142" s="1027" t="s">
        <v>35</v>
      </c>
      <c r="BG142" s="1047" t="s">
        <v>35</v>
      </c>
      <c r="BH142" s="1067" t="s">
        <v>35</v>
      </c>
      <c r="BI142" s="1027" t="s">
        <v>35</v>
      </c>
      <c r="BJ142" s="1027" t="s">
        <v>35</v>
      </c>
      <c r="BK142" s="1027" t="s">
        <v>35</v>
      </c>
      <c r="BL142" s="1047" t="s">
        <v>35</v>
      </c>
      <c r="BM142" s="1067" t="s">
        <v>35</v>
      </c>
      <c r="BN142" s="1027" t="s">
        <v>35</v>
      </c>
      <c r="BO142" s="1027" t="s">
        <v>35</v>
      </c>
      <c r="BP142" s="1027" t="s">
        <v>35</v>
      </c>
      <c r="BQ142" s="1047" t="s">
        <v>35</v>
      </c>
      <c r="BR142" s="1067" t="s">
        <v>35</v>
      </c>
      <c r="BS142" s="1027" t="s">
        <v>35</v>
      </c>
      <c r="BT142" s="1027" t="s">
        <v>35</v>
      </c>
      <c r="BU142" s="1027" t="s">
        <v>35</v>
      </c>
      <c r="BV142" s="1027" t="s">
        <v>35</v>
      </c>
      <c r="BW142" s="1027" t="s">
        <v>35</v>
      </c>
      <c r="BX142" s="1394" t="s">
        <v>35</v>
      </c>
      <c r="BY142" s="1437"/>
      <c r="BZ142" s="1437"/>
      <c r="CA142" s="1437"/>
      <c r="CB142" s="1437"/>
      <c r="CC142" s="1437"/>
      <c r="CD142" s="1437"/>
      <c r="CE142" s="1437"/>
      <c r="CF142" s="1437"/>
      <c r="CG142" s="1437"/>
      <c r="CH142" s="1437"/>
      <c r="CI142" s="1437"/>
      <c r="CJ142" s="1437"/>
      <c r="CK142" s="1437"/>
      <c r="CL142" s="1437"/>
      <c r="CM142" s="1437"/>
      <c r="CN142" s="1437"/>
      <c r="CO142" s="1437"/>
      <c r="CP142" s="1437"/>
      <c r="CQ142" s="1437"/>
      <c r="CR142" s="1437"/>
      <c r="CS142" s="1437"/>
      <c r="CT142" s="1437"/>
      <c r="CU142" s="1437"/>
      <c r="CV142" s="1437"/>
      <c r="CW142" s="1437"/>
      <c r="CX142" s="1437"/>
      <c r="CY142" s="1437"/>
      <c r="CZ142" s="1437"/>
    </row>
    <row r="143" s="130" customFormat="true" ht="15" customHeight="true" x14ac:dyDescent="0.2">
      <c r="A143" s="1676"/>
      <c r="B143" s="244" t="s">
        <v>67</v>
      </c>
      <c r="C143" s="964" t="s">
        <v>35</v>
      </c>
      <c r="D143" s="971" t="s">
        <v>35</v>
      </c>
      <c r="E143" s="971" t="s">
        <v>35</v>
      </c>
      <c r="F143" s="971" t="s">
        <v>35</v>
      </c>
      <c r="G143" s="978" t="s">
        <v>35</v>
      </c>
      <c r="H143" s="985" t="s">
        <v>35</v>
      </c>
      <c r="I143" s="971" t="s">
        <v>35</v>
      </c>
      <c r="J143" s="971" t="s">
        <v>35</v>
      </c>
      <c r="K143" s="971" t="s">
        <v>35</v>
      </c>
      <c r="L143" s="992" t="s">
        <v>35</v>
      </c>
      <c r="M143" s="998" t="s">
        <v>35</v>
      </c>
      <c r="N143" s="971" t="s">
        <v>35</v>
      </c>
      <c r="O143" s="971" t="s">
        <v>35</v>
      </c>
      <c r="P143" s="971" t="s">
        <v>35</v>
      </c>
      <c r="Q143" s="978" t="s">
        <v>35</v>
      </c>
      <c r="R143" s="985" t="s">
        <v>35</v>
      </c>
      <c r="S143" s="971" t="s">
        <v>35</v>
      </c>
      <c r="T143" s="971" t="s">
        <v>35</v>
      </c>
      <c r="U143" s="971" t="s">
        <v>35</v>
      </c>
      <c r="V143" s="971" t="s">
        <v>35</v>
      </c>
      <c r="W143" s="971" t="s">
        <v>35</v>
      </c>
      <c r="X143" s="1351" t="s">
        <v>35</v>
      </c>
      <c r="Y143" s="1373"/>
      <c r="Z143" s="1373"/>
      <c r="AA143" s="1373"/>
      <c r="AB143" s="1373"/>
      <c r="AC143" s="1373"/>
      <c r="AD143" s="1373"/>
      <c r="AE143" s="1373"/>
      <c r="AF143" s="1373"/>
      <c r="AG143" s="1373"/>
      <c r="AH143" s="1373"/>
      <c r="AI143" s="1373"/>
      <c r="AJ143" s="1373"/>
      <c r="AK143" s="1373"/>
      <c r="AL143" s="1373"/>
      <c r="AM143" s="1373"/>
      <c r="AN143" s="1373"/>
      <c r="AO143" s="1373"/>
      <c r="AP143" s="1373"/>
      <c r="AQ143" s="1373"/>
      <c r="AR143" s="1373"/>
      <c r="AS143" s="1373"/>
      <c r="AT143" s="1373"/>
      <c r="AU143" s="1373"/>
      <c r="AV143" s="1373"/>
      <c r="AW143" s="1373"/>
      <c r="AX143" s="1373"/>
      <c r="AY143" s="1373"/>
      <c r="AZ143" s="207"/>
      <c r="BA143" s="1711"/>
      <c r="BB143" s="159" t="s">
        <v>67</v>
      </c>
      <c r="BC143" s="1008" t="s">
        <v>35</v>
      </c>
      <c r="BD143" s="1027" t="s">
        <v>35</v>
      </c>
      <c r="BE143" s="1027" t="s">
        <v>35</v>
      </c>
      <c r="BF143" s="1027" t="s">
        <v>35</v>
      </c>
      <c r="BG143" s="1047" t="s">
        <v>35</v>
      </c>
      <c r="BH143" s="1067" t="s">
        <v>35</v>
      </c>
      <c r="BI143" s="1027" t="s">
        <v>35</v>
      </c>
      <c r="BJ143" s="1027" t="s">
        <v>35</v>
      </c>
      <c r="BK143" s="1027" t="s">
        <v>35</v>
      </c>
      <c r="BL143" s="1047" t="s">
        <v>35</v>
      </c>
      <c r="BM143" s="1067" t="s">
        <v>35</v>
      </c>
      <c r="BN143" s="1027" t="s">
        <v>35</v>
      </c>
      <c r="BO143" s="1027" t="s">
        <v>35</v>
      </c>
      <c r="BP143" s="1027" t="s">
        <v>35</v>
      </c>
      <c r="BQ143" s="1047" t="s">
        <v>35</v>
      </c>
      <c r="BR143" s="1067" t="s">
        <v>35</v>
      </c>
      <c r="BS143" s="1027" t="s">
        <v>35</v>
      </c>
      <c r="BT143" s="1027" t="s">
        <v>35</v>
      </c>
      <c r="BU143" s="1027" t="s">
        <v>35</v>
      </c>
      <c r="BV143" s="1027" t="s">
        <v>35</v>
      </c>
      <c r="BW143" s="1027" t="s">
        <v>35</v>
      </c>
      <c r="BX143" s="1394" t="s">
        <v>35</v>
      </c>
      <c r="BY143" s="1437"/>
      <c r="BZ143" s="1437"/>
      <c r="CA143" s="1437"/>
      <c r="CB143" s="1437"/>
      <c r="CC143" s="1437"/>
      <c r="CD143" s="1437"/>
      <c r="CE143" s="1437"/>
      <c r="CF143" s="1437"/>
      <c r="CG143" s="1437"/>
      <c r="CH143" s="1437"/>
      <c r="CI143" s="1437"/>
      <c r="CJ143" s="1437"/>
      <c r="CK143" s="1437"/>
      <c r="CL143" s="1437"/>
      <c r="CM143" s="1437"/>
      <c r="CN143" s="1437"/>
      <c r="CO143" s="1437"/>
      <c r="CP143" s="1437"/>
      <c r="CQ143" s="1437"/>
      <c r="CR143" s="1437"/>
      <c r="CS143" s="1437"/>
      <c r="CT143" s="1437"/>
      <c r="CU143" s="1437"/>
      <c r="CV143" s="1437"/>
      <c r="CW143" s="1437"/>
      <c r="CX143" s="1437"/>
      <c r="CY143" s="1437"/>
      <c r="CZ143" s="1437"/>
    </row>
    <row r="144" s="130" customFormat="true" ht="15" customHeight="true" x14ac:dyDescent="0.2">
      <c r="A144" s="1676" t="s">
        <v>107</v>
      </c>
      <c r="B144" s="244" t="s">
        <v>64</v>
      </c>
      <c r="C144" s="964" t="s">
        <v>35</v>
      </c>
      <c r="D144" s="971" t="s">
        <v>35</v>
      </c>
      <c r="E144" s="971" t="s">
        <v>35</v>
      </c>
      <c r="F144" s="971" t="s">
        <v>35</v>
      </c>
      <c r="G144" s="978" t="s">
        <v>35</v>
      </c>
      <c r="H144" s="985" t="s">
        <v>35</v>
      </c>
      <c r="I144" s="971" t="s">
        <v>35</v>
      </c>
      <c r="J144" s="971" t="s">
        <v>35</v>
      </c>
      <c r="K144" s="971" t="s">
        <v>35</v>
      </c>
      <c r="L144" s="992" t="s">
        <v>35</v>
      </c>
      <c r="M144" s="998" t="s">
        <v>35</v>
      </c>
      <c r="N144" s="971" t="s">
        <v>35</v>
      </c>
      <c r="O144" s="971" t="s">
        <v>35</v>
      </c>
      <c r="P144" s="971" t="s">
        <v>35</v>
      </c>
      <c r="Q144" s="978" t="s">
        <v>35</v>
      </c>
      <c r="R144" s="985" t="s">
        <v>35</v>
      </c>
      <c r="S144" s="971" t="s">
        <v>35</v>
      </c>
      <c r="T144" s="971" t="s">
        <v>35</v>
      </c>
      <c r="U144" s="971" t="s">
        <v>35</v>
      </c>
      <c r="V144" s="971" t="s">
        <v>35</v>
      </c>
      <c r="W144" s="971" t="s">
        <v>35</v>
      </c>
      <c r="X144" s="1351" t="s">
        <v>35</v>
      </c>
      <c r="Y144" s="1373"/>
      <c r="Z144" s="1373"/>
      <c r="AA144" s="1373"/>
      <c r="AB144" s="1373"/>
      <c r="AC144" s="1373"/>
      <c r="AD144" s="1373"/>
      <c r="AE144" s="1373"/>
      <c r="AF144" s="1373"/>
      <c r="AG144" s="1373"/>
      <c r="AH144" s="1373"/>
      <c r="AI144" s="1373"/>
      <c r="AJ144" s="1373"/>
      <c r="AK144" s="1373"/>
      <c r="AL144" s="1373"/>
      <c r="AM144" s="1373"/>
      <c r="AN144" s="1373"/>
      <c r="AO144" s="1373"/>
      <c r="AP144" s="1373"/>
      <c r="AQ144" s="1373"/>
      <c r="AR144" s="1373"/>
      <c r="AS144" s="1373"/>
      <c r="AT144" s="1373"/>
      <c r="AU144" s="1373"/>
      <c r="AV144" s="1373"/>
      <c r="AW144" s="1373"/>
      <c r="AX144" s="1373"/>
      <c r="AY144" s="1373"/>
      <c r="AZ144" s="207"/>
      <c r="BA144" s="1711" t="s">
        <v>107</v>
      </c>
      <c r="BB144" s="159" t="s">
        <v>64</v>
      </c>
      <c r="BC144" s="1008" t="s">
        <v>35</v>
      </c>
      <c r="BD144" s="1027" t="s">
        <v>35</v>
      </c>
      <c r="BE144" s="1027" t="s">
        <v>35</v>
      </c>
      <c r="BF144" s="1027" t="s">
        <v>35</v>
      </c>
      <c r="BG144" s="1047" t="s">
        <v>35</v>
      </c>
      <c r="BH144" s="1067" t="s">
        <v>35</v>
      </c>
      <c r="BI144" s="1027" t="s">
        <v>35</v>
      </c>
      <c r="BJ144" s="1027" t="s">
        <v>35</v>
      </c>
      <c r="BK144" s="1027" t="s">
        <v>35</v>
      </c>
      <c r="BL144" s="1047" t="s">
        <v>35</v>
      </c>
      <c r="BM144" s="1067" t="s">
        <v>35</v>
      </c>
      <c r="BN144" s="1027" t="s">
        <v>35</v>
      </c>
      <c r="BO144" s="1027" t="s">
        <v>35</v>
      </c>
      <c r="BP144" s="1027" t="s">
        <v>35</v>
      </c>
      <c r="BQ144" s="1047" t="s">
        <v>35</v>
      </c>
      <c r="BR144" s="1067" t="s">
        <v>35</v>
      </c>
      <c r="BS144" s="1027" t="s">
        <v>35</v>
      </c>
      <c r="BT144" s="1027" t="s">
        <v>35</v>
      </c>
      <c r="BU144" s="1027" t="s">
        <v>35</v>
      </c>
      <c r="BV144" s="1027" t="s">
        <v>35</v>
      </c>
      <c r="BW144" s="1027" t="s">
        <v>35</v>
      </c>
      <c r="BX144" s="1394" t="s">
        <v>35</v>
      </c>
      <c r="BY144" s="1437"/>
      <c r="BZ144" s="1437"/>
      <c r="CA144" s="1437"/>
      <c r="CB144" s="1437"/>
      <c r="CC144" s="1437"/>
      <c r="CD144" s="1437"/>
      <c r="CE144" s="1437"/>
      <c r="CF144" s="1437"/>
      <c r="CG144" s="1437"/>
      <c r="CH144" s="1437"/>
      <c r="CI144" s="1437"/>
      <c r="CJ144" s="1437"/>
      <c r="CK144" s="1437"/>
      <c r="CL144" s="1437"/>
      <c r="CM144" s="1437"/>
      <c r="CN144" s="1437"/>
      <c r="CO144" s="1437"/>
      <c r="CP144" s="1437"/>
      <c r="CQ144" s="1437"/>
      <c r="CR144" s="1437"/>
      <c r="CS144" s="1437"/>
      <c r="CT144" s="1437"/>
      <c r="CU144" s="1437"/>
      <c r="CV144" s="1437"/>
      <c r="CW144" s="1437"/>
      <c r="CX144" s="1437"/>
      <c r="CY144" s="1437"/>
      <c r="CZ144" s="1437"/>
    </row>
    <row r="145" s="130" customFormat="true" ht="15" customHeight="true" x14ac:dyDescent="0.2">
      <c r="A145" s="1676"/>
      <c r="B145" s="244" t="s">
        <v>65</v>
      </c>
      <c r="C145" s="964" t="s">
        <v>35</v>
      </c>
      <c r="D145" s="971" t="s">
        <v>35</v>
      </c>
      <c r="E145" s="971" t="s">
        <v>35</v>
      </c>
      <c r="F145" s="971" t="s">
        <v>35</v>
      </c>
      <c r="G145" s="978" t="s">
        <v>35</v>
      </c>
      <c r="H145" s="985" t="s">
        <v>35</v>
      </c>
      <c r="I145" s="971" t="s">
        <v>35</v>
      </c>
      <c r="J145" s="971" t="s">
        <v>35</v>
      </c>
      <c r="K145" s="971" t="s">
        <v>35</v>
      </c>
      <c r="L145" s="992" t="s">
        <v>35</v>
      </c>
      <c r="M145" s="998" t="s">
        <v>35</v>
      </c>
      <c r="N145" s="971" t="s">
        <v>35</v>
      </c>
      <c r="O145" s="971" t="s">
        <v>35</v>
      </c>
      <c r="P145" s="971" t="s">
        <v>35</v>
      </c>
      <c r="Q145" s="978" t="s">
        <v>35</v>
      </c>
      <c r="R145" s="985" t="s">
        <v>35</v>
      </c>
      <c r="S145" s="971" t="s">
        <v>35</v>
      </c>
      <c r="T145" s="971" t="s">
        <v>35</v>
      </c>
      <c r="U145" s="971" t="s">
        <v>35</v>
      </c>
      <c r="V145" s="971" t="s">
        <v>35</v>
      </c>
      <c r="W145" s="971" t="s">
        <v>35</v>
      </c>
      <c r="X145" s="1351" t="s">
        <v>35</v>
      </c>
      <c r="Y145" s="1373"/>
      <c r="Z145" s="1373"/>
      <c r="AA145" s="1373"/>
      <c r="AB145" s="1373"/>
      <c r="AC145" s="1373"/>
      <c r="AD145" s="1373"/>
      <c r="AE145" s="1373"/>
      <c r="AF145" s="1373"/>
      <c r="AG145" s="1373"/>
      <c r="AH145" s="1373"/>
      <c r="AI145" s="1373"/>
      <c r="AJ145" s="1373"/>
      <c r="AK145" s="1373"/>
      <c r="AL145" s="1373"/>
      <c r="AM145" s="1373"/>
      <c r="AN145" s="1373"/>
      <c r="AO145" s="1373"/>
      <c r="AP145" s="1373"/>
      <c r="AQ145" s="1373"/>
      <c r="AR145" s="1373"/>
      <c r="AS145" s="1373"/>
      <c r="AT145" s="1373"/>
      <c r="AU145" s="1373"/>
      <c r="AV145" s="1373"/>
      <c r="AW145" s="1373"/>
      <c r="AX145" s="1373"/>
      <c r="AY145" s="1373"/>
      <c r="AZ145" s="207"/>
      <c r="BA145" s="1711"/>
      <c r="BB145" s="159" t="s">
        <v>65</v>
      </c>
      <c r="BC145" s="1008" t="s">
        <v>35</v>
      </c>
      <c r="BD145" s="1027" t="s">
        <v>35</v>
      </c>
      <c r="BE145" s="1027" t="s">
        <v>35</v>
      </c>
      <c r="BF145" s="1027" t="s">
        <v>35</v>
      </c>
      <c r="BG145" s="1047" t="s">
        <v>35</v>
      </c>
      <c r="BH145" s="1067" t="s">
        <v>35</v>
      </c>
      <c r="BI145" s="1027" t="s">
        <v>35</v>
      </c>
      <c r="BJ145" s="1027" t="s">
        <v>35</v>
      </c>
      <c r="BK145" s="1027" t="s">
        <v>35</v>
      </c>
      <c r="BL145" s="1047" t="s">
        <v>35</v>
      </c>
      <c r="BM145" s="1067" t="s">
        <v>35</v>
      </c>
      <c r="BN145" s="1027" t="s">
        <v>35</v>
      </c>
      <c r="BO145" s="1027" t="s">
        <v>35</v>
      </c>
      <c r="BP145" s="1027" t="s">
        <v>35</v>
      </c>
      <c r="BQ145" s="1047" t="s">
        <v>35</v>
      </c>
      <c r="BR145" s="1067" t="s">
        <v>35</v>
      </c>
      <c r="BS145" s="1027" t="s">
        <v>35</v>
      </c>
      <c r="BT145" s="1027" t="s">
        <v>35</v>
      </c>
      <c r="BU145" s="1027" t="s">
        <v>35</v>
      </c>
      <c r="BV145" s="1027" t="s">
        <v>35</v>
      </c>
      <c r="BW145" s="1027" t="s">
        <v>35</v>
      </c>
      <c r="BX145" s="1394" t="s">
        <v>35</v>
      </c>
      <c r="BY145" s="1437"/>
      <c r="BZ145" s="1437"/>
      <c r="CA145" s="1437"/>
      <c r="CB145" s="1437"/>
      <c r="CC145" s="1437"/>
      <c r="CD145" s="1437"/>
      <c r="CE145" s="1437"/>
      <c r="CF145" s="1437"/>
      <c r="CG145" s="1437"/>
      <c r="CH145" s="1437"/>
      <c r="CI145" s="1437"/>
      <c r="CJ145" s="1437"/>
      <c r="CK145" s="1437"/>
      <c r="CL145" s="1437"/>
      <c r="CM145" s="1437"/>
      <c r="CN145" s="1437"/>
      <c r="CO145" s="1437"/>
      <c r="CP145" s="1437"/>
      <c r="CQ145" s="1437"/>
      <c r="CR145" s="1437"/>
      <c r="CS145" s="1437"/>
      <c r="CT145" s="1437"/>
      <c r="CU145" s="1437"/>
      <c r="CV145" s="1437"/>
      <c r="CW145" s="1437"/>
      <c r="CX145" s="1437"/>
      <c r="CY145" s="1437"/>
      <c r="CZ145" s="1437"/>
    </row>
    <row r="146" s="130" customFormat="true" ht="15" customHeight="true" x14ac:dyDescent="0.2">
      <c r="A146" s="1676"/>
      <c r="B146" s="244" t="s">
        <v>66</v>
      </c>
      <c r="C146" s="964" t="s">
        <v>35</v>
      </c>
      <c r="D146" s="971" t="s">
        <v>35</v>
      </c>
      <c r="E146" s="971" t="s">
        <v>35</v>
      </c>
      <c r="F146" s="971" t="s">
        <v>35</v>
      </c>
      <c r="G146" s="978" t="s">
        <v>35</v>
      </c>
      <c r="H146" s="985" t="s">
        <v>35</v>
      </c>
      <c r="I146" s="971" t="s">
        <v>35</v>
      </c>
      <c r="J146" s="971" t="s">
        <v>35</v>
      </c>
      <c r="K146" s="971" t="s">
        <v>35</v>
      </c>
      <c r="L146" s="992" t="s">
        <v>35</v>
      </c>
      <c r="M146" s="998" t="s">
        <v>35</v>
      </c>
      <c r="N146" s="971" t="s">
        <v>35</v>
      </c>
      <c r="O146" s="971" t="s">
        <v>35</v>
      </c>
      <c r="P146" s="971" t="s">
        <v>35</v>
      </c>
      <c r="Q146" s="978" t="s">
        <v>35</v>
      </c>
      <c r="R146" s="985" t="s">
        <v>35</v>
      </c>
      <c r="S146" s="971" t="s">
        <v>35</v>
      </c>
      <c r="T146" s="971" t="s">
        <v>35</v>
      </c>
      <c r="U146" s="971" t="s">
        <v>35</v>
      </c>
      <c r="V146" s="971" t="s">
        <v>35</v>
      </c>
      <c r="W146" s="971" t="s">
        <v>35</v>
      </c>
      <c r="X146" s="1351" t="s">
        <v>35</v>
      </c>
      <c r="Y146" s="1373"/>
      <c r="Z146" s="1373"/>
      <c r="AA146" s="1373"/>
      <c r="AB146" s="1373"/>
      <c r="AC146" s="1373"/>
      <c r="AD146" s="1373"/>
      <c r="AE146" s="1373"/>
      <c r="AF146" s="1373"/>
      <c r="AG146" s="1373"/>
      <c r="AH146" s="1373"/>
      <c r="AI146" s="1373"/>
      <c r="AJ146" s="1373"/>
      <c r="AK146" s="1373"/>
      <c r="AL146" s="1373"/>
      <c r="AM146" s="1373"/>
      <c r="AN146" s="1373"/>
      <c r="AO146" s="1373"/>
      <c r="AP146" s="1373"/>
      <c r="AQ146" s="1373"/>
      <c r="AR146" s="1373"/>
      <c r="AS146" s="1373"/>
      <c r="AT146" s="1373"/>
      <c r="AU146" s="1373"/>
      <c r="AV146" s="1373"/>
      <c r="AW146" s="1373"/>
      <c r="AX146" s="1373"/>
      <c r="AY146" s="1373"/>
      <c r="AZ146" s="207"/>
      <c r="BA146" s="1711"/>
      <c r="BB146" s="159" t="s">
        <v>66</v>
      </c>
      <c r="BC146" s="1008" t="s">
        <v>35</v>
      </c>
      <c r="BD146" s="1027" t="s">
        <v>35</v>
      </c>
      <c r="BE146" s="1027" t="s">
        <v>35</v>
      </c>
      <c r="BF146" s="1027" t="s">
        <v>35</v>
      </c>
      <c r="BG146" s="1047" t="s">
        <v>35</v>
      </c>
      <c r="BH146" s="1067" t="s">
        <v>35</v>
      </c>
      <c r="BI146" s="1027" t="s">
        <v>35</v>
      </c>
      <c r="BJ146" s="1027" t="s">
        <v>35</v>
      </c>
      <c r="BK146" s="1027" t="s">
        <v>35</v>
      </c>
      <c r="BL146" s="1047" t="s">
        <v>35</v>
      </c>
      <c r="BM146" s="1067" t="s">
        <v>35</v>
      </c>
      <c r="BN146" s="1027" t="s">
        <v>35</v>
      </c>
      <c r="BO146" s="1027" t="s">
        <v>35</v>
      </c>
      <c r="BP146" s="1027" t="s">
        <v>35</v>
      </c>
      <c r="BQ146" s="1047" t="s">
        <v>35</v>
      </c>
      <c r="BR146" s="1067" t="s">
        <v>35</v>
      </c>
      <c r="BS146" s="1027" t="s">
        <v>35</v>
      </c>
      <c r="BT146" s="1027" t="s">
        <v>35</v>
      </c>
      <c r="BU146" s="1027" t="s">
        <v>35</v>
      </c>
      <c r="BV146" s="1027" t="s">
        <v>35</v>
      </c>
      <c r="BW146" s="1027" t="s">
        <v>35</v>
      </c>
      <c r="BX146" s="1394" t="s">
        <v>35</v>
      </c>
      <c r="BY146" s="1437"/>
      <c r="BZ146" s="1437"/>
      <c r="CA146" s="1437"/>
      <c r="CB146" s="1437"/>
      <c r="CC146" s="1437"/>
      <c r="CD146" s="1437"/>
      <c r="CE146" s="1437"/>
      <c r="CF146" s="1437"/>
      <c r="CG146" s="1437"/>
      <c r="CH146" s="1437"/>
      <c r="CI146" s="1437"/>
      <c r="CJ146" s="1437"/>
      <c r="CK146" s="1437"/>
      <c r="CL146" s="1437"/>
      <c r="CM146" s="1437"/>
      <c r="CN146" s="1437"/>
      <c r="CO146" s="1437"/>
      <c r="CP146" s="1437"/>
      <c r="CQ146" s="1437"/>
      <c r="CR146" s="1437"/>
      <c r="CS146" s="1437"/>
      <c r="CT146" s="1437"/>
      <c r="CU146" s="1437"/>
      <c r="CV146" s="1437"/>
      <c r="CW146" s="1437"/>
      <c r="CX146" s="1437"/>
      <c r="CY146" s="1437"/>
      <c r="CZ146" s="1437"/>
    </row>
    <row r="147" s="130" customFormat="true" ht="15" customHeight="true" x14ac:dyDescent="0.2">
      <c r="A147" s="1676"/>
      <c r="B147" s="244" t="s">
        <v>67</v>
      </c>
      <c r="C147" s="964" t="s">
        <v>35</v>
      </c>
      <c r="D147" s="971" t="s">
        <v>35</v>
      </c>
      <c r="E147" s="971" t="s">
        <v>35</v>
      </c>
      <c r="F147" s="971" t="s">
        <v>35</v>
      </c>
      <c r="G147" s="978" t="s">
        <v>35</v>
      </c>
      <c r="H147" s="985" t="s">
        <v>35</v>
      </c>
      <c r="I147" s="971" t="s">
        <v>35</v>
      </c>
      <c r="J147" s="971" t="s">
        <v>35</v>
      </c>
      <c r="K147" s="971" t="s">
        <v>35</v>
      </c>
      <c r="L147" s="992" t="s">
        <v>35</v>
      </c>
      <c r="M147" s="998" t="s">
        <v>35</v>
      </c>
      <c r="N147" s="971" t="s">
        <v>35</v>
      </c>
      <c r="O147" s="971" t="s">
        <v>35</v>
      </c>
      <c r="P147" s="971" t="s">
        <v>35</v>
      </c>
      <c r="Q147" s="978" t="s">
        <v>35</v>
      </c>
      <c r="R147" s="985" t="s">
        <v>35</v>
      </c>
      <c r="S147" s="971" t="s">
        <v>35</v>
      </c>
      <c r="T147" s="971" t="s">
        <v>35</v>
      </c>
      <c r="U147" s="971" t="s">
        <v>35</v>
      </c>
      <c r="V147" s="971" t="s">
        <v>35</v>
      </c>
      <c r="W147" s="971" t="s">
        <v>35</v>
      </c>
      <c r="X147" s="1351" t="s">
        <v>35</v>
      </c>
      <c r="Y147" s="1373"/>
      <c r="Z147" s="1373"/>
      <c r="AA147" s="1373"/>
      <c r="AB147" s="1373"/>
      <c r="AC147" s="1373"/>
      <c r="AD147" s="1373"/>
      <c r="AE147" s="1373"/>
      <c r="AF147" s="1373"/>
      <c r="AG147" s="1373"/>
      <c r="AH147" s="1373"/>
      <c r="AI147" s="1373"/>
      <c r="AJ147" s="1373"/>
      <c r="AK147" s="1373"/>
      <c r="AL147" s="1373"/>
      <c r="AM147" s="1373"/>
      <c r="AN147" s="1373"/>
      <c r="AO147" s="1373"/>
      <c r="AP147" s="1373"/>
      <c r="AQ147" s="1373"/>
      <c r="AR147" s="1373"/>
      <c r="AS147" s="1373"/>
      <c r="AT147" s="1373"/>
      <c r="AU147" s="1373"/>
      <c r="AV147" s="1373"/>
      <c r="AW147" s="1373"/>
      <c r="AX147" s="1373"/>
      <c r="AY147" s="1373"/>
      <c r="AZ147" s="207"/>
      <c r="BA147" s="1711"/>
      <c r="BB147" s="159" t="s">
        <v>67</v>
      </c>
      <c r="BC147" s="1008" t="s">
        <v>35</v>
      </c>
      <c r="BD147" s="1027" t="s">
        <v>35</v>
      </c>
      <c r="BE147" s="1027" t="s">
        <v>35</v>
      </c>
      <c r="BF147" s="1027" t="s">
        <v>35</v>
      </c>
      <c r="BG147" s="1047" t="s">
        <v>35</v>
      </c>
      <c r="BH147" s="1067" t="s">
        <v>35</v>
      </c>
      <c r="BI147" s="1027" t="s">
        <v>35</v>
      </c>
      <c r="BJ147" s="1027" t="s">
        <v>35</v>
      </c>
      <c r="BK147" s="1027" t="s">
        <v>35</v>
      </c>
      <c r="BL147" s="1047" t="s">
        <v>35</v>
      </c>
      <c r="BM147" s="1067" t="s">
        <v>35</v>
      </c>
      <c r="BN147" s="1027" t="s">
        <v>35</v>
      </c>
      <c r="BO147" s="1027" t="s">
        <v>35</v>
      </c>
      <c r="BP147" s="1027" t="s">
        <v>35</v>
      </c>
      <c r="BQ147" s="1047" t="s">
        <v>35</v>
      </c>
      <c r="BR147" s="1067" t="s">
        <v>35</v>
      </c>
      <c r="BS147" s="1027" t="s">
        <v>35</v>
      </c>
      <c r="BT147" s="1027" t="s">
        <v>35</v>
      </c>
      <c r="BU147" s="1027" t="s">
        <v>35</v>
      </c>
      <c r="BV147" s="1027" t="s">
        <v>35</v>
      </c>
      <c r="BW147" s="1027" t="s">
        <v>35</v>
      </c>
      <c r="BX147" s="1394" t="s">
        <v>35</v>
      </c>
      <c r="BY147" s="1437"/>
      <c r="BZ147" s="1437"/>
      <c r="CA147" s="1437"/>
      <c r="CB147" s="1437"/>
      <c r="CC147" s="1437"/>
      <c r="CD147" s="1437"/>
      <c r="CE147" s="1437"/>
      <c r="CF147" s="1437"/>
      <c r="CG147" s="1437"/>
      <c r="CH147" s="1437"/>
      <c r="CI147" s="1437"/>
      <c r="CJ147" s="1437"/>
      <c r="CK147" s="1437"/>
      <c r="CL147" s="1437"/>
      <c r="CM147" s="1437"/>
      <c r="CN147" s="1437"/>
      <c r="CO147" s="1437"/>
      <c r="CP147" s="1437"/>
      <c r="CQ147" s="1437"/>
      <c r="CR147" s="1437"/>
      <c r="CS147" s="1437"/>
      <c r="CT147" s="1437"/>
      <c r="CU147" s="1437"/>
      <c r="CV147" s="1437"/>
      <c r="CW147" s="1437"/>
      <c r="CX147" s="1437"/>
      <c r="CY147" s="1437"/>
      <c r="CZ147" s="1437"/>
    </row>
    <row r="148" s="130" customFormat="true" ht="15" customHeight="true" x14ac:dyDescent="0.2">
      <c r="A148" s="1676" t="s">
        <v>108</v>
      </c>
      <c r="B148" s="244" t="s">
        <v>49</v>
      </c>
      <c r="C148" s="609">
        <v>3.5125448806687194</v>
      </c>
      <c r="D148" s="610">
        <v>3.4189943191554479</v>
      </c>
      <c r="E148" s="610">
        <v>3.5944131585931278</v>
      </c>
      <c r="F148" s="610">
        <v>2.0916076018726688</v>
      </c>
      <c r="G148" s="669">
        <v>0.93839148712448528</v>
      </c>
      <c r="H148" s="655">
        <v>5.2893785930034927</v>
      </c>
      <c r="I148" s="610">
        <v>4.4580611675407997</v>
      </c>
      <c r="J148" s="610">
        <v>3.016552321043716</v>
      </c>
      <c r="K148" s="610">
        <v>1.6484700513969612</v>
      </c>
      <c r="L148" s="627">
        <v>0.88496327801458952</v>
      </c>
      <c r="M148" s="640">
        <v>2.6992917998317463</v>
      </c>
      <c r="N148" s="610">
        <v>2.0020549815366371</v>
      </c>
      <c r="O148" s="610">
        <v>2.0157706697196991</v>
      </c>
      <c r="P148" s="610">
        <v>1.8318934118654113</v>
      </c>
      <c r="Q148" s="669">
        <v>0.42491494127695156</v>
      </c>
      <c r="R148" s="655">
        <v>2.0238666270080774</v>
      </c>
      <c r="S148" s="610">
        <v>1.2870066340260879</v>
      </c>
      <c r="T148" s="610">
        <v>0.82213660764769225</v>
      </c>
      <c r="U148" s="610">
        <v>3.6249524673454347</v>
      </c>
      <c r="V148" s="610">
        <v>2.0343617235124771</v>
      </c>
      <c r="W148" s="610">
        <v>7.0556946974224859</v>
      </c>
      <c r="X148" s="1352">
        <v>2.4563197025338703</v>
      </c>
      <c r="Y148" s="1374"/>
      <c r="Z148" s="1374"/>
      <c r="AA148" s="1374"/>
      <c r="AB148" s="1374"/>
      <c r="AC148" s="1374"/>
      <c r="AD148" s="1374"/>
      <c r="AE148" s="1374"/>
      <c r="AF148" s="1374"/>
      <c r="AG148" s="1374"/>
      <c r="AH148" s="1374"/>
      <c r="AI148" s="1374"/>
      <c r="AJ148" s="1374"/>
      <c r="AK148" s="1374"/>
      <c r="AL148" s="1374"/>
      <c r="AM148" s="1374"/>
      <c r="AN148" s="1374"/>
      <c r="AO148" s="1374"/>
      <c r="AP148" s="1374"/>
      <c r="AQ148" s="1374"/>
      <c r="AR148" s="1374"/>
      <c r="AS148" s="1374"/>
      <c r="AT148" s="1374"/>
      <c r="AU148" s="1374"/>
      <c r="AV148" s="1374"/>
      <c r="AW148" s="1374"/>
      <c r="AX148" s="1374"/>
      <c r="AY148" s="1374"/>
      <c r="AZ148" s="207"/>
      <c r="BA148" s="1711" t="s">
        <v>108</v>
      </c>
      <c r="BB148" s="159" t="s">
        <v>49</v>
      </c>
      <c r="BC148" s="1008" t="s">
        <v>35</v>
      </c>
      <c r="BD148" s="1027" t="s">
        <v>35</v>
      </c>
      <c r="BE148" s="1027" t="s">
        <v>35</v>
      </c>
      <c r="BF148" s="1027" t="s">
        <v>35</v>
      </c>
      <c r="BG148" s="1047" t="s">
        <v>35</v>
      </c>
      <c r="BH148" s="1067" t="s">
        <v>35</v>
      </c>
      <c r="BI148" s="1027" t="s">
        <v>35</v>
      </c>
      <c r="BJ148" s="1027" t="s">
        <v>35</v>
      </c>
      <c r="BK148" s="1027" t="s">
        <v>35</v>
      </c>
      <c r="BL148" s="1047" t="s">
        <v>35</v>
      </c>
      <c r="BM148" s="1067" t="s">
        <v>35</v>
      </c>
      <c r="BN148" s="1027" t="s">
        <v>35</v>
      </c>
      <c r="BO148" s="1027" t="s">
        <v>35</v>
      </c>
      <c r="BP148" s="1027" t="s">
        <v>35</v>
      </c>
      <c r="BQ148" s="1047" t="s">
        <v>35</v>
      </c>
      <c r="BR148" s="1067" t="s">
        <v>35</v>
      </c>
      <c r="BS148" s="1027" t="s">
        <v>35</v>
      </c>
      <c r="BT148" s="1027" t="s">
        <v>35</v>
      </c>
      <c r="BU148" s="1027" t="s">
        <v>35</v>
      </c>
      <c r="BV148" s="1027" t="s">
        <v>35</v>
      </c>
      <c r="BW148" s="1027" t="s">
        <v>35</v>
      </c>
      <c r="BX148" s="1394" t="s">
        <v>35</v>
      </c>
      <c r="BY148" s="1437"/>
      <c r="BZ148" s="1437"/>
      <c r="CA148" s="1437"/>
      <c r="CB148" s="1437"/>
      <c r="CC148" s="1437"/>
      <c r="CD148" s="1437"/>
      <c r="CE148" s="1437"/>
      <c r="CF148" s="1437"/>
      <c r="CG148" s="1437"/>
      <c r="CH148" s="1437"/>
      <c r="CI148" s="1437"/>
      <c r="CJ148" s="1437"/>
      <c r="CK148" s="1437"/>
      <c r="CL148" s="1437"/>
      <c r="CM148" s="1437"/>
      <c r="CN148" s="1437"/>
      <c r="CO148" s="1437"/>
      <c r="CP148" s="1437"/>
      <c r="CQ148" s="1437"/>
      <c r="CR148" s="1437"/>
      <c r="CS148" s="1437"/>
      <c r="CT148" s="1437"/>
      <c r="CU148" s="1437"/>
      <c r="CV148" s="1437"/>
      <c r="CW148" s="1437"/>
      <c r="CX148" s="1437"/>
      <c r="CY148" s="1437"/>
      <c r="CZ148" s="1437"/>
    </row>
    <row r="149" s="130" customFormat="true" ht="15" customHeight="true" x14ac:dyDescent="0.2">
      <c r="A149" s="1676"/>
      <c r="B149" s="244" t="s">
        <v>48</v>
      </c>
      <c r="C149" s="609">
        <v>90.897229613136545</v>
      </c>
      <c r="D149" s="610">
        <v>94.678493158590271</v>
      </c>
      <c r="E149" s="610">
        <v>96.00503707307945</v>
      </c>
      <c r="F149" s="610">
        <v>97.908392398127319</v>
      </c>
      <c r="G149" s="669">
        <v>99.061608512875509</v>
      </c>
      <c r="H149" s="655">
        <v>92.254890241527704</v>
      </c>
      <c r="I149" s="610">
        <v>94.894534453225106</v>
      </c>
      <c r="J149" s="610">
        <v>96.983447678956267</v>
      </c>
      <c r="K149" s="610">
        <v>98.351529948603044</v>
      </c>
      <c r="L149" s="627">
        <v>99.11503672198539</v>
      </c>
      <c r="M149" s="640">
        <v>89.011527567835074</v>
      </c>
      <c r="N149" s="610">
        <v>92.307809438648917</v>
      </c>
      <c r="O149" s="610">
        <v>93.822619283606826</v>
      </c>
      <c r="P149" s="610">
        <v>96.039262294542738</v>
      </c>
      <c r="Q149" s="669">
        <v>99.360249417560894</v>
      </c>
      <c r="R149" s="655">
        <v>97.750852341209196</v>
      </c>
      <c r="S149" s="610">
        <v>93.41724469742681</v>
      </c>
      <c r="T149" s="610">
        <v>98.983041724487563</v>
      </c>
      <c r="U149" s="610">
        <v>96.37504753265469</v>
      </c>
      <c r="V149" s="610">
        <v>94.763206038989395</v>
      </c>
      <c r="W149" s="610">
        <v>92.918823463771773</v>
      </c>
      <c r="X149" s="1352">
        <v>95.831107107883781</v>
      </c>
      <c r="Y149" s="1374"/>
      <c r="Z149" s="1374"/>
      <c r="AA149" s="1374"/>
      <c r="AB149" s="1374"/>
      <c r="AC149" s="1374"/>
      <c r="AD149" s="1374"/>
      <c r="AE149" s="1374"/>
      <c r="AF149" s="1374"/>
      <c r="AG149" s="1374"/>
      <c r="AH149" s="1374"/>
      <c r="AI149" s="1374"/>
      <c r="AJ149" s="1374"/>
      <c r="AK149" s="1374"/>
      <c r="AL149" s="1374"/>
      <c r="AM149" s="1374"/>
      <c r="AN149" s="1374"/>
      <c r="AO149" s="1374"/>
      <c r="AP149" s="1374"/>
      <c r="AQ149" s="1374"/>
      <c r="AR149" s="1374"/>
      <c r="AS149" s="1374"/>
      <c r="AT149" s="1374"/>
      <c r="AU149" s="1374"/>
      <c r="AV149" s="1374"/>
      <c r="AW149" s="1374"/>
      <c r="AX149" s="1374"/>
      <c r="AY149" s="1374"/>
      <c r="AZ149" s="207"/>
      <c r="BA149" s="1711"/>
      <c r="BB149" s="159" t="s">
        <v>48</v>
      </c>
      <c r="BC149" s="1008" t="s">
        <v>35</v>
      </c>
      <c r="BD149" s="1027" t="s">
        <v>35</v>
      </c>
      <c r="BE149" s="1027" t="s">
        <v>35</v>
      </c>
      <c r="BF149" s="1027" t="s">
        <v>35</v>
      </c>
      <c r="BG149" s="1047" t="s">
        <v>35</v>
      </c>
      <c r="BH149" s="1067" t="s">
        <v>35</v>
      </c>
      <c r="BI149" s="1027" t="s">
        <v>35</v>
      </c>
      <c r="BJ149" s="1027" t="s">
        <v>35</v>
      </c>
      <c r="BK149" s="1027" t="s">
        <v>35</v>
      </c>
      <c r="BL149" s="1047" t="s">
        <v>35</v>
      </c>
      <c r="BM149" s="1067" t="s">
        <v>35</v>
      </c>
      <c r="BN149" s="1027" t="s">
        <v>35</v>
      </c>
      <c r="BO149" s="1027" t="s">
        <v>35</v>
      </c>
      <c r="BP149" s="1027" t="s">
        <v>35</v>
      </c>
      <c r="BQ149" s="1047" t="s">
        <v>35</v>
      </c>
      <c r="BR149" s="1067" t="s">
        <v>35</v>
      </c>
      <c r="BS149" s="1027" t="s">
        <v>35</v>
      </c>
      <c r="BT149" s="1027" t="s">
        <v>35</v>
      </c>
      <c r="BU149" s="1027" t="s">
        <v>35</v>
      </c>
      <c r="BV149" s="1027" t="s">
        <v>35</v>
      </c>
      <c r="BW149" s="1027" t="s">
        <v>35</v>
      </c>
      <c r="BX149" s="1394" t="s">
        <v>35</v>
      </c>
      <c r="BY149" s="1437"/>
      <c r="BZ149" s="1437"/>
      <c r="CA149" s="1437"/>
      <c r="CB149" s="1437"/>
      <c r="CC149" s="1437"/>
      <c r="CD149" s="1437"/>
      <c r="CE149" s="1437"/>
      <c r="CF149" s="1437"/>
      <c r="CG149" s="1437"/>
      <c r="CH149" s="1437"/>
      <c r="CI149" s="1437"/>
      <c r="CJ149" s="1437"/>
      <c r="CK149" s="1437"/>
      <c r="CL149" s="1437"/>
      <c r="CM149" s="1437"/>
      <c r="CN149" s="1437"/>
      <c r="CO149" s="1437"/>
      <c r="CP149" s="1437"/>
      <c r="CQ149" s="1437"/>
      <c r="CR149" s="1437"/>
      <c r="CS149" s="1437"/>
      <c r="CT149" s="1437"/>
      <c r="CU149" s="1437"/>
      <c r="CV149" s="1437"/>
      <c r="CW149" s="1437"/>
      <c r="CX149" s="1437"/>
      <c r="CY149" s="1437"/>
      <c r="CZ149" s="1437"/>
    </row>
    <row r="150" s="130" customFormat="true" ht="15" customHeight="true" x14ac:dyDescent="0.2">
      <c r="A150" s="1676"/>
      <c r="B150" s="244" t="s">
        <v>110</v>
      </c>
      <c r="C150" s="609">
        <v>5.5902255061948045</v>
      </c>
      <c r="D150" s="610">
        <v>1.9025125222543335</v>
      </c>
      <c r="E150" s="610">
        <v>0.40054976832745337</v>
      </c>
      <c r="F150" s="610">
        <v>0</v>
      </c>
      <c r="G150" s="669">
        <v>0</v>
      </c>
      <c r="H150" s="655">
        <v>2.4557311654687917</v>
      </c>
      <c r="I150" s="610">
        <v>0.64740437923413707</v>
      </c>
      <c r="J150" s="610">
        <v>0</v>
      </c>
      <c r="K150" s="610">
        <v>0</v>
      </c>
      <c r="L150" s="627">
        <v>0</v>
      </c>
      <c r="M150" s="640">
        <v>8.2891806323330659</v>
      </c>
      <c r="N150" s="610">
        <v>5.6901355798143971</v>
      </c>
      <c r="O150" s="610">
        <v>4.1616100466734975</v>
      </c>
      <c r="P150" s="610">
        <v>2.1288442935918948</v>
      </c>
      <c r="Q150" s="669">
        <v>0.21483564116216436</v>
      </c>
      <c r="R150" s="655">
        <v>0.22528103178274173</v>
      </c>
      <c r="S150" s="610">
        <v>5.2957486685470725</v>
      </c>
      <c r="T150" s="610">
        <v>0.19482166786475622</v>
      </c>
      <c r="U150" s="610">
        <v>0</v>
      </c>
      <c r="V150" s="610">
        <v>3.2024322374981802</v>
      </c>
      <c r="W150" s="610">
        <v>2.5481838805739235E-2</v>
      </c>
      <c r="X150" s="1352">
        <v>1.7125731895824015</v>
      </c>
      <c r="Y150" s="1374"/>
      <c r="Z150" s="1374"/>
      <c r="AA150" s="1374"/>
      <c r="AB150" s="1374"/>
      <c r="AC150" s="1374"/>
      <c r="AD150" s="1374"/>
      <c r="AE150" s="1374"/>
      <c r="AF150" s="1374"/>
      <c r="AG150" s="1374"/>
      <c r="AH150" s="1374"/>
      <c r="AI150" s="1374"/>
      <c r="AJ150" s="1374"/>
      <c r="AK150" s="1374"/>
      <c r="AL150" s="1374"/>
      <c r="AM150" s="1374"/>
      <c r="AN150" s="1374"/>
      <c r="AO150" s="1374"/>
      <c r="AP150" s="1374"/>
      <c r="AQ150" s="1374"/>
      <c r="AR150" s="1374"/>
      <c r="AS150" s="1374"/>
      <c r="AT150" s="1374"/>
      <c r="AU150" s="1374"/>
      <c r="AV150" s="1374"/>
      <c r="AW150" s="1374"/>
      <c r="AX150" s="1374"/>
      <c r="AY150" s="1374"/>
      <c r="AZ150" s="207"/>
      <c r="BA150" s="1711"/>
      <c r="BB150" s="159" t="s">
        <v>110</v>
      </c>
      <c r="BC150" s="1008" t="s">
        <v>35</v>
      </c>
      <c r="BD150" s="1027" t="s">
        <v>35</v>
      </c>
      <c r="BE150" s="1027" t="s">
        <v>35</v>
      </c>
      <c r="BF150" s="1027" t="s">
        <v>35</v>
      </c>
      <c r="BG150" s="1047" t="s">
        <v>35</v>
      </c>
      <c r="BH150" s="1067" t="s">
        <v>35</v>
      </c>
      <c r="BI150" s="1027" t="s">
        <v>35</v>
      </c>
      <c r="BJ150" s="1027" t="s">
        <v>35</v>
      </c>
      <c r="BK150" s="1027" t="s">
        <v>35</v>
      </c>
      <c r="BL150" s="1047" t="s">
        <v>35</v>
      </c>
      <c r="BM150" s="1067" t="s">
        <v>35</v>
      </c>
      <c r="BN150" s="1027" t="s">
        <v>35</v>
      </c>
      <c r="BO150" s="1027" t="s">
        <v>35</v>
      </c>
      <c r="BP150" s="1027" t="s">
        <v>35</v>
      </c>
      <c r="BQ150" s="1047" t="s">
        <v>35</v>
      </c>
      <c r="BR150" s="1067" t="s">
        <v>35</v>
      </c>
      <c r="BS150" s="1027" t="s">
        <v>35</v>
      </c>
      <c r="BT150" s="1027" t="s">
        <v>35</v>
      </c>
      <c r="BU150" s="1027" t="s">
        <v>35</v>
      </c>
      <c r="BV150" s="1027" t="s">
        <v>35</v>
      </c>
      <c r="BW150" s="1027" t="s">
        <v>35</v>
      </c>
      <c r="BX150" s="1394" t="s">
        <v>35</v>
      </c>
      <c r="BY150" s="1437"/>
      <c r="BZ150" s="1437"/>
      <c r="CA150" s="1437"/>
      <c r="CB150" s="1437"/>
      <c r="CC150" s="1437"/>
      <c r="CD150" s="1437"/>
      <c r="CE150" s="1437"/>
      <c r="CF150" s="1437"/>
      <c r="CG150" s="1437"/>
      <c r="CH150" s="1437"/>
      <c r="CI150" s="1437"/>
      <c r="CJ150" s="1437"/>
      <c r="CK150" s="1437"/>
      <c r="CL150" s="1437"/>
      <c r="CM150" s="1437"/>
      <c r="CN150" s="1437"/>
      <c r="CO150" s="1437"/>
      <c r="CP150" s="1437"/>
      <c r="CQ150" s="1437"/>
      <c r="CR150" s="1437"/>
      <c r="CS150" s="1437"/>
      <c r="CT150" s="1437"/>
      <c r="CU150" s="1437"/>
      <c r="CV150" s="1437"/>
      <c r="CW150" s="1437"/>
      <c r="CX150" s="1437"/>
      <c r="CY150" s="1437"/>
      <c r="CZ150" s="1437"/>
    </row>
    <row r="151" s="130" customFormat="true" ht="15" customHeight="true" x14ac:dyDescent="0.2">
      <c r="A151" s="1676" t="s">
        <v>109</v>
      </c>
      <c r="B151" s="244" t="s">
        <v>49</v>
      </c>
      <c r="C151" s="609">
        <v>4.2536534258142504</v>
      </c>
      <c r="D151" s="610">
        <v>3.6709533938926397</v>
      </c>
      <c r="E151" s="610">
        <v>3.5944131585931278</v>
      </c>
      <c r="F151" s="610">
        <v>2.0916076018726688</v>
      </c>
      <c r="G151" s="669">
        <v>0.93839148712448528</v>
      </c>
      <c r="H151" s="655">
        <v>6.0674865941969216</v>
      </c>
      <c r="I151" s="610">
        <v>4.4890286949576277</v>
      </c>
      <c r="J151" s="610">
        <v>3.016552321043716</v>
      </c>
      <c r="K151" s="610">
        <v>1.6484700513969612</v>
      </c>
      <c r="L151" s="627">
        <v>0.88496327801458952</v>
      </c>
      <c r="M151" s="640">
        <v>2.8100264292614132</v>
      </c>
      <c r="N151" s="610">
        <v>2.9576805905862718</v>
      </c>
      <c r="O151" s="610">
        <v>2.2754076751175618</v>
      </c>
      <c r="P151" s="610">
        <v>1.980507734432968</v>
      </c>
      <c r="Q151" s="669">
        <v>0.42491494127695156</v>
      </c>
      <c r="R151" s="655">
        <v>2.0238666270080774</v>
      </c>
      <c r="S151" s="610">
        <v>1.5631129376715465</v>
      </c>
      <c r="T151" s="610">
        <v>0.82213660764769225</v>
      </c>
      <c r="U151" s="610">
        <v>3.6249524673454347</v>
      </c>
      <c r="V151" s="610">
        <v>2.7859618737440561</v>
      </c>
      <c r="W151" s="610">
        <v>7.0556946974224859</v>
      </c>
      <c r="X151" s="1352">
        <v>2.7652850763085786</v>
      </c>
      <c r="Y151" s="1374"/>
      <c r="Z151" s="1374"/>
      <c r="AA151" s="1374"/>
      <c r="AB151" s="1374"/>
      <c r="AC151" s="1374"/>
      <c r="AD151" s="1374"/>
      <c r="AE151" s="1374"/>
      <c r="AF151" s="1374"/>
      <c r="AG151" s="1374"/>
      <c r="AH151" s="1374"/>
      <c r="AI151" s="1374"/>
      <c r="AJ151" s="1374"/>
      <c r="AK151" s="1374"/>
      <c r="AL151" s="1374"/>
      <c r="AM151" s="1374"/>
      <c r="AN151" s="1374"/>
      <c r="AO151" s="1374"/>
      <c r="AP151" s="1374"/>
      <c r="AQ151" s="1374"/>
      <c r="AR151" s="1374"/>
      <c r="AS151" s="1374"/>
      <c r="AT151" s="1374"/>
      <c r="AU151" s="1374"/>
      <c r="AV151" s="1374"/>
      <c r="AW151" s="1374"/>
      <c r="AX151" s="1374"/>
      <c r="AY151" s="1374"/>
      <c r="AZ151" s="207"/>
      <c r="BA151" s="1711" t="s">
        <v>109</v>
      </c>
      <c r="BB151" s="159" t="s">
        <v>49</v>
      </c>
      <c r="BC151" s="1008" t="s">
        <v>35</v>
      </c>
      <c r="BD151" s="1027" t="s">
        <v>35</v>
      </c>
      <c r="BE151" s="1027" t="s">
        <v>35</v>
      </c>
      <c r="BF151" s="1027" t="s">
        <v>35</v>
      </c>
      <c r="BG151" s="1047" t="s">
        <v>35</v>
      </c>
      <c r="BH151" s="1067" t="s">
        <v>35</v>
      </c>
      <c r="BI151" s="1027" t="s">
        <v>35</v>
      </c>
      <c r="BJ151" s="1027" t="s">
        <v>35</v>
      </c>
      <c r="BK151" s="1027" t="s">
        <v>35</v>
      </c>
      <c r="BL151" s="1047" t="s">
        <v>35</v>
      </c>
      <c r="BM151" s="1067" t="s">
        <v>35</v>
      </c>
      <c r="BN151" s="1027" t="s">
        <v>35</v>
      </c>
      <c r="BO151" s="1027" t="s">
        <v>35</v>
      </c>
      <c r="BP151" s="1027" t="s">
        <v>35</v>
      </c>
      <c r="BQ151" s="1047" t="s">
        <v>35</v>
      </c>
      <c r="BR151" s="1067" t="s">
        <v>35</v>
      </c>
      <c r="BS151" s="1027" t="s">
        <v>35</v>
      </c>
      <c r="BT151" s="1027" t="s">
        <v>35</v>
      </c>
      <c r="BU151" s="1027" t="s">
        <v>35</v>
      </c>
      <c r="BV151" s="1027" t="s">
        <v>35</v>
      </c>
      <c r="BW151" s="1027" t="s">
        <v>35</v>
      </c>
      <c r="BX151" s="1394" t="s">
        <v>35</v>
      </c>
      <c r="BY151" s="1437"/>
      <c r="BZ151" s="1437"/>
      <c r="CA151" s="1437"/>
      <c r="CB151" s="1437"/>
      <c r="CC151" s="1437"/>
      <c r="CD151" s="1437"/>
      <c r="CE151" s="1437"/>
      <c r="CF151" s="1437"/>
      <c r="CG151" s="1437"/>
      <c r="CH151" s="1437"/>
      <c r="CI151" s="1437"/>
      <c r="CJ151" s="1437"/>
      <c r="CK151" s="1437"/>
      <c r="CL151" s="1437"/>
      <c r="CM151" s="1437"/>
      <c r="CN151" s="1437"/>
      <c r="CO151" s="1437"/>
      <c r="CP151" s="1437"/>
      <c r="CQ151" s="1437"/>
      <c r="CR151" s="1437"/>
      <c r="CS151" s="1437"/>
      <c r="CT151" s="1437"/>
      <c r="CU151" s="1437"/>
      <c r="CV151" s="1437"/>
      <c r="CW151" s="1437"/>
      <c r="CX151" s="1437"/>
      <c r="CY151" s="1437"/>
      <c r="CZ151" s="1437"/>
    </row>
    <row r="152" s="130" customFormat="true" ht="15" customHeight="true" x14ac:dyDescent="0.2">
      <c r="A152" s="1712"/>
      <c r="B152" s="245" t="s">
        <v>48</v>
      </c>
      <c r="C152" s="611">
        <v>95.746346574185765</v>
      </c>
      <c r="D152" s="612">
        <v>96.329046606107397</v>
      </c>
      <c r="E152" s="612">
        <v>96.405586841406887</v>
      </c>
      <c r="F152" s="612">
        <v>97.908392398127319</v>
      </c>
      <c r="G152" s="670">
        <v>99.061608512875509</v>
      </c>
      <c r="H152" s="656">
        <v>93.932513405803093</v>
      </c>
      <c r="I152" s="612">
        <v>95.510971305042403</v>
      </c>
      <c r="J152" s="612">
        <v>96.983447678956267</v>
      </c>
      <c r="K152" s="612">
        <v>98.351529948603044</v>
      </c>
      <c r="L152" s="628">
        <v>99.11503672198539</v>
      </c>
      <c r="M152" s="641">
        <v>97.189973570738573</v>
      </c>
      <c r="N152" s="612">
        <v>97.042319409413707</v>
      </c>
      <c r="O152" s="612">
        <v>97.724592324882451</v>
      </c>
      <c r="P152" s="612">
        <v>98.019492265567038</v>
      </c>
      <c r="Q152" s="670">
        <v>99.575085058723062</v>
      </c>
      <c r="R152" s="656">
        <v>97.976133372991939</v>
      </c>
      <c r="S152" s="612">
        <v>98.436887062328438</v>
      </c>
      <c r="T152" s="612">
        <v>99.177863392352307</v>
      </c>
      <c r="U152" s="612">
        <v>96.37504753265469</v>
      </c>
      <c r="V152" s="612">
        <v>97.214038126255943</v>
      </c>
      <c r="W152" s="612">
        <v>92.944305302577519</v>
      </c>
      <c r="X152" s="1353">
        <v>97.23471492369147</v>
      </c>
      <c r="Y152" s="1375"/>
      <c r="Z152" s="1375"/>
      <c r="AA152" s="1375"/>
      <c r="AB152" s="1375"/>
      <c r="AC152" s="1375"/>
      <c r="AD152" s="1375"/>
      <c r="AE152" s="1375"/>
      <c r="AF152" s="1375"/>
      <c r="AG152" s="1375"/>
      <c r="AH152" s="1375"/>
      <c r="AI152" s="1375"/>
      <c r="AJ152" s="1375"/>
      <c r="AK152" s="1375"/>
      <c r="AL152" s="1375"/>
      <c r="AM152" s="1375"/>
      <c r="AN152" s="1375"/>
      <c r="AO152" s="1375"/>
      <c r="AP152" s="1375"/>
      <c r="AQ152" s="1375"/>
      <c r="AR152" s="1375"/>
      <c r="AS152" s="1375"/>
      <c r="AT152" s="1375"/>
      <c r="AU152" s="1375"/>
      <c r="AV152" s="1375"/>
      <c r="AW152" s="1375"/>
      <c r="AX152" s="1375"/>
      <c r="AY152" s="1375"/>
      <c r="AZ152" s="207"/>
      <c r="BA152" s="1713"/>
      <c r="BB152" s="227" t="s">
        <v>48</v>
      </c>
      <c r="BC152" s="1009" t="s">
        <v>35</v>
      </c>
      <c r="BD152" s="1028" t="s">
        <v>35</v>
      </c>
      <c r="BE152" s="1028" t="s">
        <v>35</v>
      </c>
      <c r="BF152" s="1028" t="s">
        <v>35</v>
      </c>
      <c r="BG152" s="1048" t="s">
        <v>35</v>
      </c>
      <c r="BH152" s="1068" t="s">
        <v>35</v>
      </c>
      <c r="BI152" s="1028" t="s">
        <v>35</v>
      </c>
      <c r="BJ152" s="1028" t="s">
        <v>35</v>
      </c>
      <c r="BK152" s="1028" t="s">
        <v>35</v>
      </c>
      <c r="BL152" s="1048" t="s">
        <v>35</v>
      </c>
      <c r="BM152" s="1068" t="s">
        <v>35</v>
      </c>
      <c r="BN152" s="1028" t="s">
        <v>35</v>
      </c>
      <c r="BO152" s="1028" t="s">
        <v>35</v>
      </c>
      <c r="BP152" s="1028" t="s">
        <v>35</v>
      </c>
      <c r="BQ152" s="1048" t="s">
        <v>35</v>
      </c>
      <c r="BR152" s="1068" t="s">
        <v>35</v>
      </c>
      <c r="BS152" s="1028" t="s">
        <v>35</v>
      </c>
      <c r="BT152" s="1028" t="s">
        <v>35</v>
      </c>
      <c r="BU152" s="1028" t="s">
        <v>35</v>
      </c>
      <c r="BV152" s="1028" t="s">
        <v>35</v>
      </c>
      <c r="BW152" s="1028" t="s">
        <v>35</v>
      </c>
      <c r="BX152" s="1395" t="s">
        <v>35</v>
      </c>
      <c r="BY152" s="1438"/>
      <c r="BZ152" s="1438"/>
      <c r="CA152" s="1438"/>
      <c r="CB152" s="1438"/>
      <c r="CC152" s="1438"/>
      <c r="CD152" s="1438"/>
      <c r="CE152" s="1438"/>
      <c r="CF152" s="1438"/>
      <c r="CG152" s="1438"/>
      <c r="CH152" s="1438"/>
      <c r="CI152" s="1438"/>
      <c r="CJ152" s="1438"/>
      <c r="CK152" s="1438"/>
      <c r="CL152" s="1438"/>
      <c r="CM152" s="1438"/>
      <c r="CN152" s="1438"/>
      <c r="CO152" s="1438"/>
      <c r="CP152" s="1438"/>
      <c r="CQ152" s="1438"/>
      <c r="CR152" s="1438"/>
      <c r="CS152" s="1438"/>
      <c r="CT152" s="1438"/>
      <c r="CU152" s="1438"/>
      <c r="CV152" s="1438"/>
      <c r="CW152" s="1438"/>
      <c r="CX152" s="1438"/>
      <c r="CY152" s="1438"/>
      <c r="CZ152" s="1438"/>
    </row>
    <row r="153" s="369" customFormat="true" ht="15" customHeight="true" x14ac:dyDescent="0.2">
      <c r="A153" s="1813" t="s">
        <v>62</v>
      </c>
      <c r="B153" s="1272" t="s">
        <v>163</v>
      </c>
      <c r="C153" s="1229">
        <v>17.555289846245877</v>
      </c>
      <c r="D153" s="1230">
        <v>51.780716522636141</v>
      </c>
      <c r="E153" s="1230">
        <v>89.360951238967843</v>
      </c>
      <c r="F153" s="1230">
        <v>98.501046711657963</v>
      </c>
      <c r="G153" s="1231">
        <v>99.766581340915153</v>
      </c>
      <c r="H153" s="1232">
        <v>41.084394001894445</v>
      </c>
      <c r="I153" s="1230">
        <v>90.658843459326363</v>
      </c>
      <c r="J153" s="1230">
        <v>98.913241717943706</v>
      </c>
      <c r="K153" s="1230">
        <v>99.973813739572321</v>
      </c>
      <c r="L153" s="1233">
        <v>100</v>
      </c>
      <c r="M153" s="1234">
        <v>4.9745536034320779</v>
      </c>
      <c r="N153" s="1230">
        <v>15.918176618671822</v>
      </c>
      <c r="O153" s="1230">
        <v>27.372232142855896</v>
      </c>
      <c r="P153" s="1230">
        <v>43.228719167976912</v>
      </c>
      <c r="Q153" s="1231">
        <v>71.898370363659666</v>
      </c>
      <c r="R153" s="1232">
        <v>63.751843238378555</v>
      </c>
      <c r="S153" s="1230">
        <v>60.799904795904339</v>
      </c>
      <c r="T153" s="1230">
        <v>78.95843900418204</v>
      </c>
      <c r="U153" s="1230">
        <v>99.699547500773107</v>
      </c>
      <c r="V153" s="1230">
        <v>60.474361744521701</v>
      </c>
      <c r="W153" s="1230">
        <v>57.951884686220133</v>
      </c>
      <c r="X153" s="1490">
        <v>71.361319782864925</v>
      </c>
      <c r="Y153" s="517"/>
      <c r="Z153" s="517"/>
      <c r="AA153" s="517"/>
      <c r="AB153" s="517"/>
      <c r="AC153" s="517"/>
      <c r="AD153" s="517"/>
      <c r="AE153" s="517"/>
      <c r="AF153" s="517"/>
      <c r="AG153" s="517"/>
      <c r="AH153" s="517"/>
      <c r="AI153" s="517"/>
      <c r="AJ153" s="517"/>
      <c r="AK153" s="517"/>
      <c r="AL153" s="517"/>
      <c r="AM153" s="517"/>
      <c r="AN153" s="517"/>
      <c r="AO153" s="517"/>
      <c r="AP153" s="517"/>
      <c r="AQ153" s="517"/>
      <c r="AR153" s="517"/>
      <c r="AS153" s="517"/>
      <c r="AT153" s="517"/>
      <c r="AU153" s="517"/>
      <c r="AV153" s="517"/>
      <c r="AW153" s="517"/>
      <c r="AX153" s="517"/>
      <c r="AY153" s="517"/>
      <c r="AZ153" s="208"/>
      <c r="BA153" s="1861" t="s">
        <v>62</v>
      </c>
      <c r="BB153" s="226" t="s">
        <v>163</v>
      </c>
      <c r="BC153" s="323">
        <v>716.20520008728272</v>
      </c>
      <c r="BD153" s="294">
        <v>2112.3233258430678</v>
      </c>
      <c r="BE153" s="294">
        <v>3645.869742773506</v>
      </c>
      <c r="BF153" s="294">
        <v>4017.5742080944447</v>
      </c>
      <c r="BG153" s="324">
        <v>4070.9146748439775</v>
      </c>
      <c r="BH153" s="335">
        <v>1215.3812724469071</v>
      </c>
      <c r="BI153" s="294">
        <v>2676.5140698404493</v>
      </c>
      <c r="BJ153" s="294">
        <v>2924.1248013534018</v>
      </c>
      <c r="BK153" s="294">
        <v>2955.8463821337496</v>
      </c>
      <c r="BL153" s="324">
        <v>2954.6541710778224</v>
      </c>
      <c r="BM153" s="335">
        <v>55.887117907849053</v>
      </c>
      <c r="BN153" s="294">
        <v>179.00413016281163</v>
      </c>
      <c r="BO153" s="294">
        <v>307.82809686591344</v>
      </c>
      <c r="BP153" s="294">
        <v>485.92489887538608</v>
      </c>
      <c r="BQ153" s="324">
        <v>807.72221097798786</v>
      </c>
      <c r="BR153" s="335">
        <v>1988.8710922845917</v>
      </c>
      <c r="BS153" s="294">
        <v>1868.5136258024691</v>
      </c>
      <c r="BT153" s="294">
        <v>1792.8366991626096</v>
      </c>
      <c r="BU153" s="294">
        <v>3708.9545483517613</v>
      </c>
      <c r="BV153" s="294">
        <v>1902.3647488487525</v>
      </c>
      <c r="BW153" s="294">
        <v>1364.7436943424941</v>
      </c>
      <c r="BX153" s="1396">
        <v>1936.6027428496031</v>
      </c>
      <c r="BY153" s="1439"/>
      <c r="BZ153" s="1439"/>
      <c r="CA153" s="1439"/>
      <c r="CB153" s="1439"/>
      <c r="CC153" s="1439"/>
      <c r="CD153" s="1439"/>
      <c r="CE153" s="1439"/>
      <c r="CF153" s="1439"/>
      <c r="CG153" s="1439"/>
      <c r="CH153" s="1439"/>
      <c r="CI153" s="1439"/>
      <c r="CJ153" s="1439"/>
      <c r="CK153" s="1439"/>
      <c r="CL153" s="1439"/>
      <c r="CM153" s="1439"/>
      <c r="CN153" s="1439"/>
      <c r="CO153" s="1439"/>
      <c r="CP153" s="1439"/>
      <c r="CQ153" s="1439"/>
      <c r="CR153" s="1439"/>
      <c r="CS153" s="1439"/>
      <c r="CT153" s="1439"/>
      <c r="CU153" s="1439"/>
      <c r="CV153" s="1439"/>
      <c r="CW153" s="1439"/>
      <c r="CX153" s="1439"/>
      <c r="CY153" s="1439"/>
      <c r="CZ153" s="1439"/>
    </row>
    <row r="154" s="369" customFormat="true" ht="15" customHeight="true" x14ac:dyDescent="0.2">
      <c r="A154" s="1813"/>
      <c r="B154" s="1272" t="s">
        <v>164</v>
      </c>
      <c r="C154" s="1229">
        <v>7.3683794112313237</v>
      </c>
      <c r="D154" s="1230">
        <v>14.21983693173555</v>
      </c>
      <c r="E154" s="1230">
        <v>3.9815086635002781</v>
      </c>
      <c r="F154" s="1230">
        <v>0.91115157738944175</v>
      </c>
      <c r="G154" s="1231">
        <v>0.23341865908486345</v>
      </c>
      <c r="H154" s="1232">
        <v>8.6832741180906829</v>
      </c>
      <c r="I154" s="1230">
        <v>3.8565828064563963</v>
      </c>
      <c r="J154" s="1230">
        <v>0.79850546915039722</v>
      </c>
      <c r="K154" s="1230">
        <v>2.6186260427669916E-2</v>
      </c>
      <c r="L154" s="1233">
        <v>0</v>
      </c>
      <c r="M154" s="1234">
        <v>0.91831719117177124</v>
      </c>
      <c r="N154" s="1230">
        <v>11.350826609768887</v>
      </c>
      <c r="O154" s="1230">
        <v>16.615740694720685</v>
      </c>
      <c r="P154" s="1230">
        <v>21.36269998346706</v>
      </c>
      <c r="Q154" s="1231">
        <v>11.549788043512253</v>
      </c>
      <c r="R154" s="1232">
        <v>9.9207183933570366</v>
      </c>
      <c r="S154" s="1230">
        <v>3.6143836260595372</v>
      </c>
      <c r="T154" s="1230">
        <v>0.29386006652196561</v>
      </c>
      <c r="U154" s="1230">
        <v>0.12280114250224011</v>
      </c>
      <c r="V154" s="1230">
        <v>11.356798402768014</v>
      </c>
      <c r="W154" s="1230">
        <v>8.273065047436102</v>
      </c>
      <c r="X154" s="1490">
        <v>3.9030020386303335</v>
      </c>
      <c r="Y154" s="517"/>
      <c r="Z154" s="517"/>
      <c r="AA154" s="517"/>
      <c r="AB154" s="517"/>
      <c r="AC154" s="517"/>
      <c r="AD154" s="517"/>
      <c r="AE154" s="517"/>
      <c r="AF154" s="517"/>
      <c r="AG154" s="517"/>
      <c r="AH154" s="517"/>
      <c r="AI154" s="517"/>
      <c r="AJ154" s="517"/>
      <c r="AK154" s="517"/>
      <c r="AL154" s="517"/>
      <c r="AM154" s="517"/>
      <c r="AN154" s="517"/>
      <c r="AO154" s="517"/>
      <c r="AP154" s="517"/>
      <c r="AQ154" s="517"/>
      <c r="AR154" s="517"/>
      <c r="AS154" s="517"/>
      <c r="AT154" s="517"/>
      <c r="AU154" s="517"/>
      <c r="AV154" s="517"/>
      <c r="AW154" s="517"/>
      <c r="AX154" s="517"/>
      <c r="AY154" s="517"/>
      <c r="AZ154" s="208"/>
      <c r="BA154" s="1861"/>
      <c r="BB154" s="159" t="s">
        <v>164</v>
      </c>
      <c r="BC154" s="325">
        <v>300.60863117383769</v>
      </c>
      <c r="BD154" s="295">
        <v>580.0787485715648</v>
      </c>
      <c r="BE154" s="295">
        <v>162.44301079593018</v>
      </c>
      <c r="BF154" s="295">
        <v>37.163250535805147</v>
      </c>
      <c r="BG154" s="326">
        <v>9.5245064216836859</v>
      </c>
      <c r="BH154" s="336">
        <v>256.87341880139979</v>
      </c>
      <c r="BI154" s="295">
        <v>113.85759788140595</v>
      </c>
      <c r="BJ154" s="295">
        <v>23.605834828638862</v>
      </c>
      <c r="BK154" s="295">
        <v>0.77422837292544222</v>
      </c>
      <c r="BL154" s="326">
        <v>0</v>
      </c>
      <c r="BM154" s="336">
        <v>10.316925945759845</v>
      </c>
      <c r="BN154" s="295">
        <v>127.64306444038615</v>
      </c>
      <c r="BO154" s="295">
        <v>186.8606041838035</v>
      </c>
      <c r="BP154" s="295">
        <v>240.13359703845359</v>
      </c>
      <c r="BQ154" s="326">
        <v>129.75287600604796</v>
      </c>
      <c r="BR154" s="336">
        <v>309.49740470195195</v>
      </c>
      <c r="BS154" s="295">
        <v>111.07788863880786</v>
      </c>
      <c r="BT154" s="295">
        <v>6.6724104265921644</v>
      </c>
      <c r="BU154" s="295">
        <v>4.5683643250531745</v>
      </c>
      <c r="BV154" s="295">
        <v>357.25507997056025</v>
      </c>
      <c r="BW154" s="295">
        <v>194.82737131857942</v>
      </c>
      <c r="BX154" s="1397">
        <v>105.91962811727647</v>
      </c>
      <c r="BY154" s="1439"/>
      <c r="BZ154" s="1439"/>
      <c r="CA154" s="1439"/>
      <c r="CB154" s="1439"/>
      <c r="CC154" s="1439"/>
      <c r="CD154" s="1439"/>
      <c r="CE154" s="1439"/>
      <c r="CF154" s="1439"/>
      <c r="CG154" s="1439"/>
      <c r="CH154" s="1439"/>
      <c r="CI154" s="1439"/>
      <c r="CJ154" s="1439"/>
      <c r="CK154" s="1439"/>
      <c r="CL154" s="1439"/>
      <c r="CM154" s="1439"/>
      <c r="CN154" s="1439"/>
      <c r="CO154" s="1439"/>
      <c r="CP154" s="1439"/>
      <c r="CQ154" s="1439"/>
      <c r="CR154" s="1439"/>
      <c r="CS154" s="1439"/>
      <c r="CT154" s="1439"/>
      <c r="CU154" s="1439"/>
      <c r="CV154" s="1439"/>
      <c r="CW154" s="1439"/>
      <c r="CX154" s="1439"/>
      <c r="CY154" s="1439"/>
      <c r="CZ154" s="1439"/>
    </row>
    <row r="155" s="369" customFormat="true" ht="15" customHeight="true" x14ac:dyDescent="0.2">
      <c r="A155" s="1813"/>
      <c r="B155" s="1272" t="s">
        <v>165</v>
      </c>
      <c r="C155" s="1229">
        <v>4.8961250452482359</v>
      </c>
      <c r="D155" s="1230">
        <v>7.3495347761581566</v>
      </c>
      <c r="E155" s="1230">
        <v>3.3602592916853253</v>
      </c>
      <c r="F155" s="1230">
        <v>0.58780171095260147</v>
      </c>
      <c r="G155" s="1231">
        <v>0</v>
      </c>
      <c r="H155" s="1232">
        <v>7.9150989245968155</v>
      </c>
      <c r="I155" s="1230">
        <v>2.311013585361223</v>
      </c>
      <c r="J155" s="1230">
        <v>0.25326406531307244</v>
      </c>
      <c r="K155" s="1230">
        <v>0</v>
      </c>
      <c r="L155" s="1233">
        <v>0</v>
      </c>
      <c r="M155" s="1234">
        <v>2.6347026528476456</v>
      </c>
      <c r="N155" s="1230">
        <v>5.0253559597829058</v>
      </c>
      <c r="O155" s="1230">
        <v>6.3782129618409416</v>
      </c>
      <c r="P155" s="1230">
        <v>8.4376838063068469</v>
      </c>
      <c r="Q155" s="1231">
        <v>8.7306825752677408</v>
      </c>
      <c r="R155" s="1232">
        <v>1.6102162337357224</v>
      </c>
      <c r="S155" s="1230">
        <v>10.022128220198839</v>
      </c>
      <c r="T155" s="1230">
        <v>1.9010967983459772</v>
      </c>
      <c r="U155" s="1230">
        <v>0.14984708383780657</v>
      </c>
      <c r="V155" s="1230">
        <v>4.6874057806936129</v>
      </c>
      <c r="W155" s="1230">
        <v>3.5173374353123323</v>
      </c>
      <c r="X155" s="1490">
        <v>0.86118827323962754</v>
      </c>
      <c r="Y155" s="517"/>
      <c r="Z155" s="517"/>
      <c r="AA155" s="517"/>
      <c r="AB155" s="517"/>
      <c r="AC155" s="517"/>
      <c r="AD155" s="517"/>
      <c r="AE155" s="517"/>
      <c r="AF155" s="517"/>
      <c r="AG155" s="517"/>
      <c r="AH155" s="517"/>
      <c r="AI155" s="517"/>
      <c r="AJ155" s="517"/>
      <c r="AK155" s="517"/>
      <c r="AL155" s="517"/>
      <c r="AM155" s="517"/>
      <c r="AN155" s="517"/>
      <c r="AO155" s="517"/>
      <c r="AP155" s="517"/>
      <c r="AQ155" s="517"/>
      <c r="AR155" s="517"/>
      <c r="AS155" s="517"/>
      <c r="AT155" s="517"/>
      <c r="AU155" s="517"/>
      <c r="AV155" s="517"/>
      <c r="AW155" s="517"/>
      <c r="AX155" s="517"/>
      <c r="AY155" s="517"/>
      <c r="AZ155" s="208"/>
      <c r="BA155" s="1861"/>
      <c r="BB155" s="159" t="s">
        <v>165</v>
      </c>
      <c r="BC155" s="325">
        <v>199.74778248587256</v>
      </c>
      <c r="BD155" s="295">
        <v>299.81419308840668</v>
      </c>
      <c r="BE155" s="295">
        <v>137.09643316874974</v>
      </c>
      <c r="BF155" s="295">
        <v>23.974740088903655</v>
      </c>
      <c r="BG155" s="326">
        <v>0</v>
      </c>
      <c r="BH155" s="336">
        <v>234.14883525058301</v>
      </c>
      <c r="BI155" s="295">
        <v>68.227876518045491</v>
      </c>
      <c r="BJ155" s="295">
        <v>7.4871242900453456</v>
      </c>
      <c r="BK155" s="295">
        <v>0</v>
      </c>
      <c r="BL155" s="326">
        <v>0</v>
      </c>
      <c r="BM155" s="336">
        <v>29.59982936161953</v>
      </c>
      <c r="BN155" s="295">
        <v>56.511464465362728</v>
      </c>
      <c r="BO155" s="295">
        <v>71.72937695406182</v>
      </c>
      <c r="BP155" s="295">
        <v>94.846220966903104</v>
      </c>
      <c r="BQ155" s="326">
        <v>98.082421025311589</v>
      </c>
      <c r="BR155" s="336">
        <v>50.234038059568412</v>
      </c>
      <c r="BS155" s="295">
        <v>308.00184970425238</v>
      </c>
      <c r="BT155" s="295">
        <v>43.166457591121869</v>
      </c>
      <c r="BU155" s="295">
        <v>5.5745089831342574</v>
      </c>
      <c r="BV155" s="295">
        <v>147.45348712256879</v>
      </c>
      <c r="BW155" s="295">
        <v>82.831889104354147</v>
      </c>
      <c r="BX155" s="1397">
        <v>23.370918266932598</v>
      </c>
      <c r="BY155" s="1439"/>
      <c r="BZ155" s="1439"/>
      <c r="CA155" s="1439"/>
      <c r="CB155" s="1439"/>
      <c r="CC155" s="1439"/>
      <c r="CD155" s="1439"/>
      <c r="CE155" s="1439"/>
      <c r="CF155" s="1439"/>
      <c r="CG155" s="1439"/>
      <c r="CH155" s="1439"/>
      <c r="CI155" s="1439"/>
      <c r="CJ155" s="1439"/>
      <c r="CK155" s="1439"/>
      <c r="CL155" s="1439"/>
      <c r="CM155" s="1439"/>
      <c r="CN155" s="1439"/>
      <c r="CO155" s="1439"/>
      <c r="CP155" s="1439"/>
      <c r="CQ155" s="1439"/>
      <c r="CR155" s="1439"/>
      <c r="CS155" s="1439"/>
      <c r="CT155" s="1439"/>
      <c r="CU155" s="1439"/>
      <c r="CV155" s="1439"/>
      <c r="CW155" s="1439"/>
      <c r="CX155" s="1439"/>
      <c r="CY155" s="1439"/>
      <c r="CZ155" s="1439"/>
    </row>
    <row r="156" s="369" customFormat="true" ht="15" customHeight="true" x14ac:dyDescent="0.2">
      <c r="A156" s="1813"/>
      <c r="B156" s="1272" t="s">
        <v>166</v>
      </c>
      <c r="C156" s="1229">
        <v>7.2629254594174988</v>
      </c>
      <c r="D156" s="1230">
        <v>4.5058532999220642</v>
      </c>
      <c r="E156" s="1230">
        <v>0.60256664116005332</v>
      </c>
      <c r="F156" s="1230">
        <v>0</v>
      </c>
      <c r="G156" s="1231">
        <v>0</v>
      </c>
      <c r="H156" s="1232">
        <v>4.4767743117770706</v>
      </c>
      <c r="I156" s="1230">
        <v>0.64403330620269061</v>
      </c>
      <c r="J156" s="1230">
        <v>0</v>
      </c>
      <c r="K156" s="1230">
        <v>0</v>
      </c>
      <c r="L156" s="1233">
        <v>0</v>
      </c>
      <c r="M156" s="1234">
        <v>10.896720712566916</v>
      </c>
      <c r="N156" s="1230">
        <v>6.319058099344506</v>
      </c>
      <c r="O156" s="1230">
        <v>8.4028040860335178</v>
      </c>
      <c r="P156" s="1230">
        <v>4.0687164072425057</v>
      </c>
      <c r="Q156" s="1231">
        <v>1.7392752378683181</v>
      </c>
      <c r="R156" s="1232">
        <v>9.8304490117881418</v>
      </c>
      <c r="S156" s="1230">
        <v>2.1539264122172352</v>
      </c>
      <c r="T156" s="1230">
        <v>5.0880928736928836E-2</v>
      </c>
      <c r="U156" s="1230">
        <v>0</v>
      </c>
      <c r="V156" s="1230">
        <v>3.3325520226277932</v>
      </c>
      <c r="W156" s="1230">
        <v>0.7433949693613181</v>
      </c>
      <c r="X156" s="1490">
        <v>0.30692889743420643</v>
      </c>
      <c r="Y156" s="517"/>
      <c r="Z156" s="517"/>
      <c r="AA156" s="517"/>
      <c r="AB156" s="517"/>
      <c r="AC156" s="517"/>
      <c r="AD156" s="517"/>
      <c r="AE156" s="517"/>
      <c r="AF156" s="517"/>
      <c r="AG156" s="517"/>
      <c r="AH156" s="517"/>
      <c r="AI156" s="517"/>
      <c r="AJ156" s="517"/>
      <c r="AK156" s="517"/>
      <c r="AL156" s="517"/>
      <c r="AM156" s="517"/>
      <c r="AN156" s="517"/>
      <c r="AO156" s="517"/>
      <c r="AP156" s="517"/>
      <c r="AQ156" s="517"/>
      <c r="AR156" s="517"/>
      <c r="AS156" s="517"/>
      <c r="AT156" s="517"/>
      <c r="AU156" s="517"/>
      <c r="AV156" s="517"/>
      <c r="AW156" s="517"/>
      <c r="AX156" s="517"/>
      <c r="AY156" s="517"/>
      <c r="AZ156" s="208"/>
      <c r="BA156" s="1861"/>
      <c r="BB156" s="159" t="s">
        <v>166</v>
      </c>
      <c r="BC156" s="325">
        <v>296.30641404610589</v>
      </c>
      <c r="BD156" s="295">
        <v>183.81010668501631</v>
      </c>
      <c r="BE156" s="295">
        <v>24.584334147643904</v>
      </c>
      <c r="BF156" s="295">
        <v>0</v>
      </c>
      <c r="BG156" s="326">
        <v>0</v>
      </c>
      <c r="BH156" s="336">
        <v>132.43441437287242</v>
      </c>
      <c r="BI156" s="295">
        <v>19.013745815880853</v>
      </c>
      <c r="BJ156" s="295">
        <v>0</v>
      </c>
      <c r="BK156" s="295">
        <v>0</v>
      </c>
      <c r="BL156" s="326">
        <v>0</v>
      </c>
      <c r="BM156" s="336">
        <v>122.4202941248783</v>
      </c>
      <c r="BN156" s="295">
        <v>71.059489137381647</v>
      </c>
      <c r="BO156" s="295">
        <v>94.497926827495576</v>
      </c>
      <c r="BP156" s="295">
        <v>45.735581502181851</v>
      </c>
      <c r="BQ156" s="326">
        <v>19.53940309807539</v>
      </c>
      <c r="BR156" s="336">
        <v>306.68126395368409</v>
      </c>
      <c r="BS156" s="295">
        <v>66.194854477384681</v>
      </c>
      <c r="BT156" s="295">
        <v>1.1553064812009761</v>
      </c>
      <c r="BU156" s="295">
        <v>0</v>
      </c>
      <c r="BV156" s="295">
        <v>104.83334273678436</v>
      </c>
      <c r="BW156" s="295">
        <v>17.50665405163311</v>
      </c>
      <c r="BX156" s="1397">
        <v>8.3294331780788369</v>
      </c>
      <c r="BY156" s="1439"/>
      <c r="BZ156" s="1439"/>
      <c r="CA156" s="1439"/>
      <c r="CB156" s="1439"/>
      <c r="CC156" s="1439"/>
      <c r="CD156" s="1439"/>
      <c r="CE156" s="1439"/>
      <c r="CF156" s="1439"/>
      <c r="CG156" s="1439"/>
      <c r="CH156" s="1439"/>
      <c r="CI156" s="1439"/>
      <c r="CJ156" s="1439"/>
      <c r="CK156" s="1439"/>
      <c r="CL156" s="1439"/>
      <c r="CM156" s="1439"/>
      <c r="CN156" s="1439"/>
      <c r="CO156" s="1439"/>
      <c r="CP156" s="1439"/>
      <c r="CQ156" s="1439"/>
      <c r="CR156" s="1439"/>
      <c r="CS156" s="1439"/>
      <c r="CT156" s="1439"/>
      <c r="CU156" s="1439"/>
      <c r="CV156" s="1439"/>
      <c r="CW156" s="1439"/>
      <c r="CX156" s="1439"/>
      <c r="CY156" s="1439"/>
      <c r="CZ156" s="1439"/>
    </row>
    <row r="157" s="369" customFormat="true" ht="15" customHeight="true" x14ac:dyDescent="0.2">
      <c r="A157" s="1813"/>
      <c r="B157" s="1272" t="s">
        <v>167</v>
      </c>
      <c r="C157" s="1229">
        <v>57.327054731662486</v>
      </c>
      <c r="D157" s="1230">
        <v>20.24154594729373</v>
      </c>
      <c r="E157" s="1230">
        <v>2.2941643963591334</v>
      </c>
      <c r="F157" s="1230">
        <v>0</v>
      </c>
      <c r="G157" s="1231">
        <v>0</v>
      </c>
      <c r="H157" s="1232">
        <v>35.384727478172266</v>
      </c>
      <c r="I157" s="1230">
        <v>1.8821224634193126</v>
      </c>
      <c r="J157" s="1230">
        <v>3.4988747592835621E-2</v>
      </c>
      <c r="K157" s="1230">
        <v>0</v>
      </c>
      <c r="L157" s="1233">
        <v>0</v>
      </c>
      <c r="M157" s="1234">
        <v>72.28652520764841</v>
      </c>
      <c r="N157" s="1230">
        <v>55.696447132617408</v>
      </c>
      <c r="O157" s="1230">
        <v>37.069400067875506</v>
      </c>
      <c r="P157" s="1230">
        <v>20.773336341414648</v>
      </c>
      <c r="Q157" s="1231">
        <v>5.8670481385298183</v>
      </c>
      <c r="R157" s="1232">
        <v>14.661492090958006</v>
      </c>
      <c r="S157" s="1230">
        <v>18.113908277072806</v>
      </c>
      <c r="T157" s="1230">
        <v>18.600901534348427</v>
      </c>
      <c r="U157" s="1230">
        <v>2.7804272886847458E-2</v>
      </c>
      <c r="V157" s="1230">
        <v>16.946449811890847</v>
      </c>
      <c r="W157" s="1230">
        <v>29.48883602286438</v>
      </c>
      <c r="X157" s="1490">
        <v>21.854987818248521</v>
      </c>
      <c r="Y157" s="517"/>
      <c r="Z157" s="517"/>
      <c r="AA157" s="517"/>
      <c r="AB157" s="517"/>
      <c r="AC157" s="517"/>
      <c r="AD157" s="517"/>
      <c r="AE157" s="517"/>
      <c r="AF157" s="517"/>
      <c r="AG157" s="517"/>
      <c r="AH157" s="517"/>
      <c r="AI157" s="517"/>
      <c r="AJ157" s="517"/>
      <c r="AK157" s="517"/>
      <c r="AL157" s="517"/>
      <c r="AM157" s="517"/>
      <c r="AN157" s="517"/>
      <c r="AO157" s="517"/>
      <c r="AP157" s="517"/>
      <c r="AQ157" s="517"/>
      <c r="AR157" s="517"/>
      <c r="AS157" s="517"/>
      <c r="AT157" s="517"/>
      <c r="AU157" s="517"/>
      <c r="AV157" s="517"/>
      <c r="AW157" s="517"/>
      <c r="AX157" s="517"/>
      <c r="AY157" s="517"/>
      <c r="AZ157" s="208"/>
      <c r="BA157" s="1861"/>
      <c r="BB157" s="159" t="s">
        <v>167</v>
      </c>
      <c r="BC157" s="325">
        <v>2338.7785142883868</v>
      </c>
      <c r="BD157" s="295">
        <v>825.72611054737922</v>
      </c>
      <c r="BE157" s="295">
        <v>93.600442269985606</v>
      </c>
      <c r="BF157" s="295">
        <v>0</v>
      </c>
      <c r="BG157" s="326">
        <v>0</v>
      </c>
      <c r="BH157" s="336">
        <v>1046.7705841207005</v>
      </c>
      <c r="BI157" s="295">
        <v>55.56575687803273</v>
      </c>
      <c r="BJ157" s="295">
        <v>1.0343555910972089</v>
      </c>
      <c r="BK157" s="295">
        <v>0</v>
      </c>
      <c r="BL157" s="326">
        <v>0</v>
      </c>
      <c r="BM157" s="336">
        <v>812.11016695876469</v>
      </c>
      <c r="BN157" s="295">
        <v>626.32136273941342</v>
      </c>
      <c r="BO157" s="295">
        <v>416.88243820603179</v>
      </c>
      <c r="BP157" s="295">
        <v>233.5086848579119</v>
      </c>
      <c r="BQ157" s="326">
        <v>65.911717753798314</v>
      </c>
      <c r="BR157" s="336">
        <v>457.39568157162489</v>
      </c>
      <c r="BS157" s="295">
        <v>556.67989194822951</v>
      </c>
      <c r="BT157" s="295">
        <v>422.35357396723168</v>
      </c>
      <c r="BU157" s="295">
        <v>1.0343555910972089</v>
      </c>
      <c r="BV157" s="295">
        <v>533.09084726629874</v>
      </c>
      <c r="BW157" s="295">
        <v>694.45028808999859</v>
      </c>
      <c r="BX157" s="1397">
        <v>593.10042867126992</v>
      </c>
      <c r="BY157" s="1439"/>
      <c r="BZ157" s="1439"/>
      <c r="CA157" s="1439"/>
      <c r="CB157" s="1439"/>
      <c r="CC157" s="1439"/>
      <c r="CD157" s="1439"/>
      <c r="CE157" s="1439"/>
      <c r="CF157" s="1439"/>
      <c r="CG157" s="1439"/>
      <c r="CH157" s="1439"/>
      <c r="CI157" s="1439"/>
      <c r="CJ157" s="1439"/>
      <c r="CK157" s="1439"/>
      <c r="CL157" s="1439"/>
      <c r="CM157" s="1439"/>
      <c r="CN157" s="1439"/>
      <c r="CO157" s="1439"/>
      <c r="CP157" s="1439"/>
      <c r="CQ157" s="1439"/>
      <c r="CR157" s="1439"/>
      <c r="CS157" s="1439"/>
      <c r="CT157" s="1439"/>
      <c r="CU157" s="1439"/>
      <c r="CV157" s="1439"/>
      <c r="CW157" s="1439"/>
      <c r="CX157" s="1439"/>
      <c r="CY157" s="1439"/>
      <c r="CZ157" s="1439"/>
    </row>
    <row r="158" s="369" customFormat="true" ht="15" customHeight="true" x14ac:dyDescent="0.2">
      <c r="A158" s="1813"/>
      <c r="B158" s="1272" t="s">
        <v>246</v>
      </c>
      <c r="C158" s="1229">
        <v>4.849665146517852</v>
      </c>
      <c r="D158" s="1230">
        <v>1.68032165582091</v>
      </c>
      <c r="E158" s="1230">
        <v>0.32900605743508826</v>
      </c>
      <c r="F158" s="1230">
        <v>0</v>
      </c>
      <c r="G158" s="1231">
        <v>0</v>
      </c>
      <c r="H158" s="1232">
        <v>2.117250532681989</v>
      </c>
      <c r="I158" s="1230">
        <v>0.54853416578664427</v>
      </c>
      <c r="J158" s="1230">
        <v>0</v>
      </c>
      <c r="K158" s="1230">
        <v>0</v>
      </c>
      <c r="L158" s="1233">
        <v>0</v>
      </c>
      <c r="M158" s="1234">
        <v>7.6843921453330939</v>
      </c>
      <c r="N158" s="1230">
        <v>4.3140578191410173</v>
      </c>
      <c r="O158" s="1230">
        <v>3.5396412497452325</v>
      </c>
      <c r="P158" s="1230">
        <v>2.1288442935918948</v>
      </c>
      <c r="Q158" s="1231">
        <v>0.21483564116216436</v>
      </c>
      <c r="R158" s="1232">
        <v>0.22528103178274173</v>
      </c>
      <c r="S158" s="1230">
        <v>5.2007688232131928</v>
      </c>
      <c r="T158" s="1230">
        <v>0.19482166786475622</v>
      </c>
      <c r="U158" s="1230">
        <v>0</v>
      </c>
      <c r="V158" s="1230">
        <v>3.2024322374981802</v>
      </c>
      <c r="W158" s="1230">
        <v>2.5481838805739235E-2</v>
      </c>
      <c r="X158" s="1490">
        <v>0.26527736618977271</v>
      </c>
      <c r="Y158" s="517"/>
      <c r="Z158" s="517"/>
      <c r="AA158" s="517"/>
      <c r="AB158" s="517"/>
      <c r="AC158" s="517"/>
      <c r="AD158" s="517"/>
      <c r="AE158" s="517"/>
      <c r="AF158" s="517"/>
      <c r="AG158" s="517"/>
      <c r="AH158" s="517"/>
      <c r="AI158" s="517"/>
      <c r="AJ158" s="517"/>
      <c r="AK158" s="517"/>
      <c r="AL158" s="517"/>
      <c r="AM158" s="517"/>
      <c r="AN158" s="517"/>
      <c r="AO158" s="517"/>
      <c r="AP158" s="517"/>
      <c r="AQ158" s="517"/>
      <c r="AR158" s="517"/>
      <c r="AS158" s="517"/>
      <c r="AT158" s="517"/>
      <c r="AU158" s="517"/>
      <c r="AV158" s="517"/>
      <c r="AW158" s="517"/>
      <c r="AX158" s="517"/>
      <c r="AY158" s="517"/>
      <c r="AZ158" s="208"/>
      <c r="BA158" s="1861"/>
      <c r="BB158" s="159" t="s">
        <v>246</v>
      </c>
      <c r="BC158" s="325">
        <v>197.85235259792088</v>
      </c>
      <c r="BD158" s="295">
        <v>68.5464177954766</v>
      </c>
      <c r="BE158" s="295">
        <v>13.423237033187666</v>
      </c>
      <c r="BF158" s="295">
        <v>0</v>
      </c>
      <c r="BG158" s="326">
        <v>0</v>
      </c>
      <c r="BH158" s="336">
        <v>62.633676582433509</v>
      </c>
      <c r="BI158" s="295">
        <v>16.194332030882673</v>
      </c>
      <c r="BJ158" s="295">
        <v>0</v>
      </c>
      <c r="BK158" s="295">
        <v>0</v>
      </c>
      <c r="BL158" s="326">
        <v>0</v>
      </c>
      <c r="BM158" s="336">
        <v>86.331068898339907</v>
      </c>
      <c r="BN158" s="295">
        <v>48.512727675203259</v>
      </c>
      <c r="BO158" s="295">
        <v>39.806802156671843</v>
      </c>
      <c r="BP158" s="295">
        <v>23.929888925587068</v>
      </c>
      <c r="BQ158" s="326">
        <v>2.4135111574668571</v>
      </c>
      <c r="BR158" s="336">
        <v>7.0281094473988892</v>
      </c>
      <c r="BS158" s="295">
        <v>159.8309642661996</v>
      </c>
      <c r="BT158" s="295">
        <v>4.4236365402500413</v>
      </c>
      <c r="BU158" s="295">
        <v>0</v>
      </c>
      <c r="BV158" s="295">
        <v>100.74011570275496</v>
      </c>
      <c r="BW158" s="295">
        <v>0.60008710706614188</v>
      </c>
      <c r="BX158" s="1397">
        <v>7.1990943629154902</v>
      </c>
      <c r="BY158" s="1439"/>
      <c r="BZ158" s="1439"/>
      <c r="CA158" s="1439"/>
      <c r="CB158" s="1439"/>
      <c r="CC158" s="1439"/>
      <c r="CD158" s="1439"/>
      <c r="CE158" s="1439"/>
      <c r="CF158" s="1439"/>
      <c r="CG158" s="1439"/>
      <c r="CH158" s="1439"/>
      <c r="CI158" s="1439"/>
      <c r="CJ158" s="1439"/>
      <c r="CK158" s="1439"/>
      <c r="CL158" s="1439"/>
      <c r="CM158" s="1439"/>
      <c r="CN158" s="1439"/>
      <c r="CO158" s="1439"/>
      <c r="CP158" s="1439"/>
      <c r="CQ158" s="1439"/>
      <c r="CR158" s="1439"/>
      <c r="CS158" s="1439"/>
      <c r="CT158" s="1439"/>
      <c r="CU158" s="1439"/>
      <c r="CV158" s="1439"/>
      <c r="CW158" s="1439"/>
      <c r="CX158" s="1439"/>
      <c r="CY158" s="1439"/>
      <c r="CZ158" s="1439"/>
    </row>
    <row r="159" s="369" customFormat="true" ht="15" customHeight="true" x14ac:dyDescent="0.2">
      <c r="A159" s="1814"/>
      <c r="B159" s="1273" t="s">
        <v>46</v>
      </c>
      <c r="C159" s="1229">
        <v>0.74056035967695155</v>
      </c>
      <c r="D159" s="1230">
        <v>0.22219086643342359</v>
      </c>
      <c r="E159" s="1230">
        <v>7.154371089236515E-2</v>
      </c>
      <c r="F159" s="1230">
        <v>0</v>
      </c>
      <c r="G159" s="1231">
        <v>0</v>
      </c>
      <c r="H159" s="1232">
        <v>0.33848063278680196</v>
      </c>
      <c r="I159" s="1230">
        <v>9.887021344749268E-2</v>
      </c>
      <c r="J159" s="1230">
        <v>0</v>
      </c>
      <c r="K159" s="1230">
        <v>0</v>
      </c>
      <c r="L159" s="1233">
        <v>0</v>
      </c>
      <c r="M159" s="1234">
        <v>0.60478848699997045</v>
      </c>
      <c r="N159" s="1230">
        <v>1.3760777606733781</v>
      </c>
      <c r="O159" s="1230">
        <v>0.62196879692826379</v>
      </c>
      <c r="P159" s="1230">
        <v>0</v>
      </c>
      <c r="Q159" s="1231">
        <v>0</v>
      </c>
      <c r="R159" s="1232">
        <v>0</v>
      </c>
      <c r="S159" s="1230">
        <v>9.4979845333879404E-2</v>
      </c>
      <c r="T159" s="1230">
        <v>0</v>
      </c>
      <c r="U159" s="1230">
        <v>0</v>
      </c>
      <c r="V159" s="1230">
        <v>0</v>
      </c>
      <c r="W159" s="1230">
        <v>0</v>
      </c>
      <c r="X159" s="1490">
        <v>1.4472958233926285</v>
      </c>
      <c r="Y159" s="517"/>
      <c r="Z159" s="517"/>
      <c r="AA159" s="517"/>
      <c r="AB159" s="517"/>
      <c r="AC159" s="517"/>
      <c r="AD159" s="517"/>
      <c r="AE159" s="517"/>
      <c r="AF159" s="517"/>
      <c r="AG159" s="517"/>
      <c r="AH159" s="517"/>
      <c r="AI159" s="517"/>
      <c r="AJ159" s="517"/>
      <c r="AK159" s="517"/>
      <c r="AL159" s="517"/>
      <c r="AM159" s="517"/>
      <c r="AN159" s="517"/>
      <c r="AO159" s="517"/>
      <c r="AP159" s="517"/>
      <c r="AQ159" s="517"/>
      <c r="AR159" s="517"/>
      <c r="AS159" s="517"/>
      <c r="AT159" s="517"/>
      <c r="AU159" s="517"/>
      <c r="AV159" s="517"/>
      <c r="AW159" s="517"/>
      <c r="AX159" s="517"/>
      <c r="AY159" s="517"/>
      <c r="AZ159" s="208"/>
      <c r="BA159" s="1861"/>
      <c r="BB159" s="159" t="s">
        <v>46</v>
      </c>
      <c r="BC159" s="325">
        <v>30.212727059733702</v>
      </c>
      <c r="BD159" s="295">
        <v>9.0639717152509629</v>
      </c>
      <c r="BE159" s="295">
        <v>2.9189377150952338</v>
      </c>
      <c r="BF159" s="295">
        <v>0</v>
      </c>
      <c r="BG159" s="326">
        <v>0</v>
      </c>
      <c r="BH159" s="336">
        <v>10.013121336439534</v>
      </c>
      <c r="BI159" s="295">
        <v>2.9189377150952338</v>
      </c>
      <c r="BJ159" s="295">
        <v>0</v>
      </c>
      <c r="BK159" s="295">
        <v>0</v>
      </c>
      <c r="BL159" s="326">
        <v>0</v>
      </c>
      <c r="BM159" s="336">
        <v>6.7945564922564179</v>
      </c>
      <c r="BN159" s="295">
        <v>15.474360442564334</v>
      </c>
      <c r="BO159" s="295">
        <v>6.9946605037243845</v>
      </c>
      <c r="BP159" s="295">
        <v>0</v>
      </c>
      <c r="BQ159" s="326">
        <v>0</v>
      </c>
      <c r="BR159" s="336">
        <v>0</v>
      </c>
      <c r="BS159" s="295">
        <v>2.9189377150952338</v>
      </c>
      <c r="BT159" s="295">
        <v>0</v>
      </c>
      <c r="BU159" s="295">
        <v>0</v>
      </c>
      <c r="BV159" s="295">
        <v>0</v>
      </c>
      <c r="BW159" s="295">
        <v>0</v>
      </c>
      <c r="BX159" s="1397">
        <v>39.276698774984666</v>
      </c>
      <c r="BY159" s="1439"/>
      <c r="BZ159" s="1439"/>
      <c r="CA159" s="1439"/>
      <c r="CB159" s="1439"/>
      <c r="CC159" s="1439"/>
      <c r="CD159" s="1439"/>
      <c r="CE159" s="1439"/>
      <c r="CF159" s="1439"/>
      <c r="CG159" s="1439"/>
      <c r="CH159" s="1439"/>
      <c r="CI159" s="1439"/>
      <c r="CJ159" s="1439"/>
      <c r="CK159" s="1439"/>
      <c r="CL159" s="1439"/>
      <c r="CM159" s="1439"/>
      <c r="CN159" s="1439"/>
      <c r="CO159" s="1439"/>
      <c r="CP159" s="1439"/>
      <c r="CQ159" s="1439"/>
      <c r="CR159" s="1439"/>
      <c r="CS159" s="1439"/>
      <c r="CT159" s="1439"/>
      <c r="CU159" s="1439"/>
      <c r="CV159" s="1439"/>
      <c r="CW159" s="1439"/>
      <c r="CX159" s="1439"/>
      <c r="CY159" s="1439"/>
      <c r="CZ159" s="1439"/>
    </row>
    <row r="160" s="231" customFormat="true" ht="15" customHeight="true" x14ac:dyDescent="0.2">
      <c r="B160" s="135"/>
      <c r="C160" s="795"/>
      <c r="D160" s="757"/>
      <c r="E160" s="757"/>
      <c r="F160" s="757"/>
      <c r="G160" s="758"/>
      <c r="H160" s="796"/>
      <c r="I160" s="757"/>
      <c r="J160" s="757"/>
      <c r="K160" s="757"/>
      <c r="L160" s="797"/>
      <c r="M160" s="795"/>
      <c r="N160" s="757"/>
      <c r="O160" s="757"/>
      <c r="P160" s="757"/>
      <c r="Q160" s="758"/>
      <c r="R160" s="796"/>
      <c r="S160" s="757"/>
      <c r="T160" s="757"/>
      <c r="U160" s="757"/>
      <c r="V160" s="757"/>
      <c r="W160" s="757"/>
      <c r="X160" s="797"/>
      <c r="Y160" s="517"/>
      <c r="Z160" s="517"/>
      <c r="AA160" s="517"/>
      <c r="AB160" s="517"/>
      <c r="AC160" s="517"/>
      <c r="AD160" s="517"/>
      <c r="AE160" s="517"/>
      <c r="AF160" s="517"/>
      <c r="AG160" s="517"/>
      <c r="AH160" s="517"/>
      <c r="AI160" s="517"/>
      <c r="AJ160" s="517"/>
      <c r="AK160" s="517"/>
      <c r="AL160" s="517"/>
      <c r="AM160" s="517"/>
      <c r="AN160" s="517"/>
      <c r="AO160" s="517"/>
      <c r="AP160" s="517"/>
      <c r="AQ160" s="517"/>
      <c r="AR160" s="517"/>
      <c r="AS160" s="517"/>
      <c r="AT160" s="517"/>
      <c r="AU160" s="517"/>
      <c r="AV160" s="517"/>
      <c r="AW160" s="517"/>
      <c r="AX160" s="517"/>
      <c r="AY160" s="517"/>
      <c r="AZ160" s="208"/>
      <c r="BA160" s="1862"/>
      <c r="BB160" s="159" t="s">
        <v>171</v>
      </c>
      <c r="BC160" s="325">
        <v>4079.7116217391313</v>
      </c>
      <c r="BD160" s="295">
        <v>4079.3628742461633</v>
      </c>
      <c r="BE160" s="295">
        <v>4079.9361379040947</v>
      </c>
      <c r="BF160" s="295">
        <v>4078.7121987191531</v>
      </c>
      <c r="BG160" s="326">
        <v>4080.4391812656609</v>
      </c>
      <c r="BH160" s="336">
        <v>2958.2553229113337</v>
      </c>
      <c r="BI160" s="295">
        <v>2952.2923166797887</v>
      </c>
      <c r="BJ160" s="295">
        <v>2956.2521160631827</v>
      </c>
      <c r="BK160" s="295">
        <v>2956.6206105066753</v>
      </c>
      <c r="BL160" s="326">
        <v>2954.6541710778224</v>
      </c>
      <c r="BM160" s="336">
        <v>1123.4599596894691</v>
      </c>
      <c r="BN160" s="295">
        <v>1124.526599063124</v>
      </c>
      <c r="BO160" s="295">
        <v>1124.5999056977018</v>
      </c>
      <c r="BP160" s="295">
        <v>1124.0788721664251</v>
      </c>
      <c r="BQ160" s="326">
        <v>1123.4221400186884</v>
      </c>
      <c r="BR160" s="336">
        <v>3119.7075900188133</v>
      </c>
      <c r="BS160" s="295">
        <v>3073.2180125524437</v>
      </c>
      <c r="BT160" s="295">
        <v>2270.6080841690041</v>
      </c>
      <c r="BU160" s="295">
        <v>3720.1317772510456</v>
      </c>
      <c r="BV160" s="295">
        <v>3145.7376216477151</v>
      </c>
      <c r="BW160" s="295">
        <v>2354.9599840141254</v>
      </c>
      <c r="BX160" s="1397">
        <v>2713.798944221061</v>
      </c>
      <c r="BY160" s="1439"/>
      <c r="BZ160" s="1439"/>
      <c r="CA160" s="1439"/>
      <c r="CB160" s="1439"/>
      <c r="CC160" s="1439"/>
      <c r="CD160" s="1439"/>
      <c r="CE160" s="1439"/>
      <c r="CF160" s="1439"/>
      <c r="CG160" s="1439"/>
      <c r="CH160" s="1439"/>
      <c r="CI160" s="1439"/>
      <c r="CJ160" s="1439"/>
      <c r="CK160" s="1439"/>
      <c r="CL160" s="1439"/>
      <c r="CM160" s="1439"/>
      <c r="CN160" s="1439"/>
      <c r="CO160" s="1439"/>
      <c r="CP160" s="1439"/>
      <c r="CQ160" s="1439"/>
      <c r="CR160" s="1439"/>
      <c r="CS160" s="1439"/>
      <c r="CT160" s="1439"/>
      <c r="CU160" s="1439"/>
      <c r="CV160" s="1439"/>
      <c r="CW160" s="1439"/>
      <c r="CX160" s="1439"/>
      <c r="CY160" s="1439"/>
      <c r="CZ160" s="1439"/>
    </row>
    <row r="161" s="231" customFormat="true" ht="15" customHeight="true" x14ac:dyDescent="0.2">
      <c r="B161" s="135"/>
      <c r="C161" s="795"/>
      <c r="D161" s="757"/>
      <c r="E161" s="757"/>
      <c r="F161" s="757"/>
      <c r="G161" s="758"/>
      <c r="H161" s="796"/>
      <c r="I161" s="757"/>
      <c r="J161" s="757"/>
      <c r="K161" s="757"/>
      <c r="L161" s="797"/>
      <c r="M161" s="795"/>
      <c r="N161" s="757"/>
      <c r="O161" s="757"/>
      <c r="P161" s="757"/>
      <c r="Q161" s="758"/>
      <c r="R161" s="796"/>
      <c r="S161" s="757"/>
      <c r="T161" s="757"/>
      <c r="U161" s="757"/>
      <c r="V161" s="757"/>
      <c r="W161" s="757"/>
      <c r="X161" s="797"/>
      <c r="Y161" s="517"/>
      <c r="Z161" s="517"/>
      <c r="AA161" s="517"/>
      <c r="AB161" s="517"/>
      <c r="AC161" s="517"/>
      <c r="AD161" s="517"/>
      <c r="AE161" s="517"/>
      <c r="AF161" s="517"/>
      <c r="AG161" s="517"/>
      <c r="AH161" s="517"/>
      <c r="AI161" s="517"/>
      <c r="AJ161" s="517"/>
      <c r="AK161" s="517"/>
      <c r="AL161" s="517"/>
      <c r="AM161" s="517"/>
      <c r="AN161" s="517"/>
      <c r="AO161" s="517"/>
      <c r="AP161" s="517"/>
      <c r="AQ161" s="517"/>
      <c r="AR161" s="517"/>
      <c r="AS161" s="517"/>
      <c r="AT161" s="517"/>
      <c r="AU161" s="517"/>
      <c r="AV161" s="517"/>
      <c r="AW161" s="517"/>
      <c r="AX161" s="517"/>
      <c r="AY161" s="517"/>
      <c r="AZ161" s="208"/>
      <c r="BA161" s="363"/>
      <c r="BB161" s="159"/>
      <c r="BC161" s="325"/>
      <c r="BD161" s="295"/>
      <c r="BE161" s="295"/>
      <c r="BF161" s="295"/>
      <c r="BG161" s="326"/>
      <c r="BH161" s="336"/>
      <c r="BI161" s="295"/>
      <c r="BJ161" s="295"/>
      <c r="BK161" s="295"/>
      <c r="BL161" s="326"/>
      <c r="BM161" s="336"/>
      <c r="BN161" s="295"/>
      <c r="BO161" s="295"/>
      <c r="BP161" s="295"/>
      <c r="BQ161" s="326"/>
      <c r="BR161" s="336"/>
      <c r="BS161" s="295"/>
      <c r="BT161" s="295"/>
      <c r="BU161" s="295"/>
      <c r="BV161" s="295"/>
      <c r="BW161" s="295"/>
      <c r="BX161" s="1397"/>
      <c r="BY161" s="1439"/>
      <c r="BZ161" s="1439"/>
      <c r="CA161" s="1439"/>
      <c r="CB161" s="1439"/>
      <c r="CC161" s="1439"/>
      <c r="CD161" s="1439"/>
      <c r="CE161" s="1439"/>
      <c r="CF161" s="1439"/>
      <c r="CG161" s="1439"/>
      <c r="CH161" s="1439"/>
      <c r="CI161" s="1439"/>
      <c r="CJ161" s="1439"/>
      <c r="CK161" s="1439"/>
      <c r="CL161" s="1439"/>
      <c r="CM161" s="1439"/>
      <c r="CN161" s="1439"/>
      <c r="CO161" s="1439"/>
      <c r="CP161" s="1439"/>
      <c r="CQ161" s="1439"/>
      <c r="CR161" s="1439"/>
      <c r="CS161" s="1439"/>
      <c r="CT161" s="1439"/>
      <c r="CU161" s="1439"/>
      <c r="CV161" s="1439"/>
      <c r="CW161" s="1439"/>
      <c r="CX161" s="1439"/>
      <c r="CY161" s="1439"/>
      <c r="CZ161" s="1439"/>
    </row>
    <row r="162" s="231" customFormat="true" ht="15" customHeight="true" x14ac:dyDescent="0.2">
      <c r="A162" s="702"/>
      <c r="B162" s="945"/>
      <c r="C162" s="795"/>
      <c r="D162" s="757"/>
      <c r="E162" s="757"/>
      <c r="F162" s="757"/>
      <c r="G162" s="758"/>
      <c r="H162" s="796"/>
      <c r="I162" s="757"/>
      <c r="J162" s="757"/>
      <c r="K162" s="757"/>
      <c r="L162" s="797"/>
      <c r="M162" s="795"/>
      <c r="N162" s="757"/>
      <c r="O162" s="757"/>
      <c r="P162" s="757"/>
      <c r="Q162" s="758"/>
      <c r="R162" s="796"/>
      <c r="S162" s="757"/>
      <c r="T162" s="757"/>
      <c r="U162" s="757"/>
      <c r="V162" s="757"/>
      <c r="W162" s="757"/>
      <c r="X162" s="797"/>
      <c r="Y162" s="517"/>
      <c r="Z162" s="517"/>
      <c r="AA162" s="517"/>
      <c r="AB162" s="517"/>
      <c r="AC162" s="517"/>
      <c r="AD162" s="517"/>
      <c r="AE162" s="517"/>
      <c r="AF162" s="517"/>
      <c r="AG162" s="517"/>
      <c r="AH162" s="517"/>
      <c r="AI162" s="517"/>
      <c r="AJ162" s="517"/>
      <c r="AK162" s="517"/>
      <c r="AL162" s="517"/>
      <c r="AM162" s="517"/>
      <c r="AN162" s="517"/>
      <c r="AO162" s="517"/>
      <c r="AP162" s="517"/>
      <c r="AQ162" s="517"/>
      <c r="AR162" s="517"/>
      <c r="AS162" s="517"/>
      <c r="AT162" s="517"/>
      <c r="AU162" s="517"/>
      <c r="AV162" s="517"/>
      <c r="AW162" s="517"/>
      <c r="AX162" s="517"/>
      <c r="AY162" s="517"/>
      <c r="AZ162" s="208"/>
      <c r="BA162" s="363"/>
      <c r="BB162" s="159"/>
      <c r="BC162" s="325"/>
      <c r="BD162" s="295"/>
      <c r="BE162" s="295"/>
      <c r="BF162" s="295"/>
      <c r="BG162" s="326"/>
      <c r="BH162" s="336"/>
      <c r="BI162" s="295"/>
      <c r="BJ162" s="295"/>
      <c r="BK162" s="295"/>
      <c r="BL162" s="326"/>
      <c r="BM162" s="336"/>
      <c r="BN162" s="295"/>
      <c r="BO162" s="295"/>
      <c r="BP162" s="295"/>
      <c r="BQ162" s="326"/>
      <c r="BR162" s="336"/>
      <c r="BS162" s="295"/>
      <c r="BT162" s="295"/>
      <c r="BU162" s="295"/>
      <c r="BV162" s="295"/>
      <c r="BW162" s="295"/>
      <c r="BX162" s="1397"/>
      <c r="BY162" s="1439"/>
      <c r="BZ162" s="1439"/>
      <c r="CA162" s="1439"/>
      <c r="CB162" s="1439"/>
      <c r="CC162" s="1439"/>
      <c r="CD162" s="1439"/>
      <c r="CE162" s="1439"/>
      <c r="CF162" s="1439"/>
      <c r="CG162" s="1439"/>
      <c r="CH162" s="1439"/>
      <c r="CI162" s="1439"/>
      <c r="CJ162" s="1439"/>
      <c r="CK162" s="1439"/>
      <c r="CL162" s="1439"/>
      <c r="CM162" s="1439"/>
      <c r="CN162" s="1439"/>
      <c r="CO162" s="1439"/>
      <c r="CP162" s="1439"/>
      <c r="CQ162" s="1439"/>
      <c r="CR162" s="1439"/>
      <c r="CS162" s="1439"/>
      <c r="CT162" s="1439"/>
      <c r="CU162" s="1439"/>
      <c r="CV162" s="1439"/>
      <c r="CW162" s="1439"/>
      <c r="CX162" s="1439"/>
      <c r="CY162" s="1439"/>
      <c r="CZ162" s="1439"/>
    </row>
    <row r="163" s="231" customFormat="true" ht="15" customHeight="true" x14ac:dyDescent="0.2">
      <c r="A163" s="604"/>
      <c r="B163" s="946"/>
      <c r="C163" s="795"/>
      <c r="D163" s="757"/>
      <c r="E163" s="757"/>
      <c r="F163" s="757"/>
      <c r="G163" s="758"/>
      <c r="H163" s="796"/>
      <c r="I163" s="757"/>
      <c r="J163" s="757"/>
      <c r="K163" s="757"/>
      <c r="L163" s="797"/>
      <c r="M163" s="795"/>
      <c r="N163" s="757"/>
      <c r="O163" s="757"/>
      <c r="P163" s="757"/>
      <c r="Q163" s="758"/>
      <c r="R163" s="796"/>
      <c r="S163" s="757"/>
      <c r="T163" s="757"/>
      <c r="U163" s="757"/>
      <c r="V163" s="757"/>
      <c r="W163" s="757"/>
      <c r="X163" s="797"/>
      <c r="Y163" s="517"/>
      <c r="Z163" s="517"/>
      <c r="AA163" s="517"/>
      <c r="AB163" s="517"/>
      <c r="AC163" s="517"/>
      <c r="AD163" s="517"/>
      <c r="AE163" s="517"/>
      <c r="AF163" s="517"/>
      <c r="AG163" s="517"/>
      <c r="AH163" s="517"/>
      <c r="AI163" s="517"/>
      <c r="AJ163" s="517"/>
      <c r="AK163" s="517"/>
      <c r="AL163" s="517"/>
      <c r="AM163" s="517"/>
      <c r="AN163" s="517"/>
      <c r="AO163" s="517"/>
      <c r="AP163" s="517"/>
      <c r="AQ163" s="517"/>
      <c r="AR163" s="517"/>
      <c r="AS163" s="517"/>
      <c r="AT163" s="517"/>
      <c r="AU163" s="517"/>
      <c r="AV163" s="517"/>
      <c r="AW163" s="517"/>
      <c r="AX163" s="517"/>
      <c r="AY163" s="517"/>
      <c r="AZ163" s="208"/>
      <c r="BA163" s="363"/>
      <c r="BB163" s="159"/>
      <c r="BC163" s="325"/>
      <c r="BD163" s="295"/>
      <c r="BE163" s="295"/>
      <c r="BF163" s="295"/>
      <c r="BG163" s="326"/>
      <c r="BH163" s="336"/>
      <c r="BI163" s="295"/>
      <c r="BJ163" s="295"/>
      <c r="BK163" s="295"/>
      <c r="BL163" s="326"/>
      <c r="BM163" s="336"/>
      <c r="BN163" s="295"/>
      <c r="BO163" s="295"/>
      <c r="BP163" s="295"/>
      <c r="BQ163" s="326"/>
      <c r="BR163" s="336"/>
      <c r="BS163" s="295"/>
      <c r="BT163" s="295"/>
      <c r="BU163" s="295"/>
      <c r="BV163" s="295"/>
      <c r="BW163" s="295"/>
      <c r="BX163" s="1397"/>
      <c r="BY163" s="1439"/>
      <c r="BZ163" s="1439"/>
      <c r="CA163" s="1439"/>
      <c r="CB163" s="1439"/>
      <c r="CC163" s="1439"/>
      <c r="CD163" s="1439"/>
      <c r="CE163" s="1439"/>
      <c r="CF163" s="1439"/>
      <c r="CG163" s="1439"/>
      <c r="CH163" s="1439"/>
      <c r="CI163" s="1439"/>
      <c r="CJ163" s="1439"/>
      <c r="CK163" s="1439"/>
      <c r="CL163" s="1439"/>
      <c r="CM163" s="1439"/>
      <c r="CN163" s="1439"/>
      <c r="CO163" s="1439"/>
      <c r="CP163" s="1439"/>
      <c r="CQ163" s="1439"/>
      <c r="CR163" s="1439"/>
      <c r="CS163" s="1439"/>
      <c r="CT163" s="1439"/>
      <c r="CU163" s="1439"/>
      <c r="CV163" s="1439"/>
      <c r="CW163" s="1439"/>
      <c r="CX163" s="1439"/>
      <c r="CY163" s="1439"/>
      <c r="CZ163" s="1439"/>
    </row>
    <row r="164" s="231" customFormat="true" ht="15" customHeight="true" x14ac:dyDescent="0.2">
      <c r="A164" s="604"/>
      <c r="B164" s="946"/>
      <c r="C164" s="795"/>
      <c r="D164" s="757"/>
      <c r="E164" s="757"/>
      <c r="F164" s="757"/>
      <c r="G164" s="758"/>
      <c r="H164" s="796"/>
      <c r="I164" s="757"/>
      <c r="J164" s="757"/>
      <c r="K164" s="757"/>
      <c r="L164" s="797"/>
      <c r="M164" s="795"/>
      <c r="N164" s="757"/>
      <c r="O164" s="757"/>
      <c r="P164" s="757"/>
      <c r="Q164" s="758"/>
      <c r="R164" s="796"/>
      <c r="S164" s="757"/>
      <c r="T164" s="757"/>
      <c r="U164" s="757"/>
      <c r="V164" s="757"/>
      <c r="W164" s="757"/>
      <c r="X164" s="797"/>
      <c r="Y164" s="517"/>
      <c r="Z164" s="517"/>
      <c r="AA164" s="517"/>
      <c r="AB164" s="517"/>
      <c r="AC164" s="517"/>
      <c r="AD164" s="517"/>
      <c r="AE164" s="517"/>
      <c r="AF164" s="517"/>
      <c r="AG164" s="517"/>
      <c r="AH164" s="517"/>
      <c r="AI164" s="517"/>
      <c r="AJ164" s="517"/>
      <c r="AK164" s="517"/>
      <c r="AL164" s="517"/>
      <c r="AM164" s="517"/>
      <c r="AN164" s="517"/>
      <c r="AO164" s="517"/>
      <c r="AP164" s="517"/>
      <c r="AQ164" s="517"/>
      <c r="AR164" s="517"/>
      <c r="AS164" s="517"/>
      <c r="AT164" s="517"/>
      <c r="AU164" s="517"/>
      <c r="AV164" s="517"/>
      <c r="AW164" s="517"/>
      <c r="AX164" s="517"/>
      <c r="AY164" s="517"/>
      <c r="AZ164" s="208"/>
      <c r="BA164" s="363"/>
      <c r="BB164" s="159"/>
      <c r="BC164" s="325"/>
      <c r="BD164" s="295"/>
      <c r="BE164" s="295"/>
      <c r="BF164" s="295"/>
      <c r="BG164" s="326"/>
      <c r="BH164" s="336"/>
      <c r="BI164" s="295"/>
      <c r="BJ164" s="295"/>
      <c r="BK164" s="295"/>
      <c r="BL164" s="326"/>
      <c r="BM164" s="336"/>
      <c r="BN164" s="295"/>
      <c r="BO164" s="295"/>
      <c r="BP164" s="295"/>
      <c r="BQ164" s="326"/>
      <c r="BR164" s="336"/>
      <c r="BS164" s="295"/>
      <c r="BT164" s="295"/>
      <c r="BU164" s="295"/>
      <c r="BV164" s="295"/>
      <c r="BW164" s="295"/>
      <c r="BX164" s="1397"/>
      <c r="BY164" s="1439"/>
      <c r="BZ164" s="1439"/>
      <c r="CA164" s="1439"/>
      <c r="CB164" s="1439"/>
      <c r="CC164" s="1439"/>
      <c r="CD164" s="1439"/>
      <c r="CE164" s="1439"/>
      <c r="CF164" s="1439"/>
      <c r="CG164" s="1439"/>
      <c r="CH164" s="1439"/>
      <c r="CI164" s="1439"/>
      <c r="CJ164" s="1439"/>
      <c r="CK164" s="1439"/>
      <c r="CL164" s="1439"/>
      <c r="CM164" s="1439"/>
      <c r="CN164" s="1439"/>
      <c r="CO164" s="1439"/>
      <c r="CP164" s="1439"/>
      <c r="CQ164" s="1439"/>
      <c r="CR164" s="1439"/>
      <c r="CS164" s="1439"/>
      <c r="CT164" s="1439"/>
      <c r="CU164" s="1439"/>
      <c r="CV164" s="1439"/>
      <c r="CW164" s="1439"/>
      <c r="CX164" s="1439"/>
      <c r="CY164" s="1439"/>
      <c r="CZ164" s="1439"/>
    </row>
    <row r="165" s="369" customFormat="true" ht="15" customHeight="true" x14ac:dyDescent="0.2">
      <c r="A165" s="685"/>
      <c r="B165" s="712"/>
      <c r="C165" s="845"/>
      <c r="D165" s="846"/>
      <c r="E165" s="846"/>
      <c r="F165" s="846"/>
      <c r="G165" s="847"/>
      <c r="H165" s="848"/>
      <c r="I165" s="846"/>
      <c r="J165" s="846"/>
      <c r="K165" s="846"/>
      <c r="L165" s="849"/>
      <c r="M165" s="850"/>
      <c r="N165" s="846"/>
      <c r="O165" s="846"/>
      <c r="P165" s="846"/>
      <c r="Q165" s="847"/>
      <c r="R165" s="848"/>
      <c r="S165" s="846"/>
      <c r="T165" s="846"/>
      <c r="U165" s="846"/>
      <c r="V165" s="846"/>
      <c r="W165" s="846"/>
      <c r="X165" s="1354"/>
      <c r="Y165" s="517"/>
      <c r="Z165" s="517"/>
      <c r="AA165" s="517"/>
      <c r="AB165" s="517"/>
      <c r="AC165" s="517"/>
      <c r="AD165" s="517"/>
      <c r="AE165" s="517"/>
      <c r="AF165" s="517"/>
      <c r="AG165" s="517"/>
      <c r="AH165" s="517"/>
      <c r="AI165" s="517"/>
      <c r="AJ165" s="517"/>
      <c r="AK165" s="517"/>
      <c r="AL165" s="517"/>
      <c r="AM165" s="517"/>
      <c r="AN165" s="517"/>
      <c r="AO165" s="517"/>
      <c r="AP165" s="517"/>
      <c r="AQ165" s="517"/>
      <c r="AR165" s="517"/>
      <c r="AS165" s="517"/>
      <c r="AT165" s="517"/>
      <c r="AU165" s="517"/>
      <c r="AV165" s="517"/>
      <c r="AW165" s="517"/>
      <c r="AX165" s="517"/>
      <c r="AY165" s="517"/>
      <c r="AZ165" s="208"/>
      <c r="BA165" s="363"/>
      <c r="BB165" s="159"/>
      <c r="BC165" s="325"/>
      <c r="BD165" s="295"/>
      <c r="BE165" s="295"/>
      <c r="BF165" s="295"/>
      <c r="BG165" s="326"/>
      <c r="BH165" s="336"/>
      <c r="BI165" s="295"/>
      <c r="BJ165" s="295"/>
      <c r="BK165" s="295"/>
      <c r="BL165" s="326"/>
      <c r="BM165" s="336"/>
      <c r="BN165" s="295"/>
      <c r="BO165" s="295"/>
      <c r="BP165" s="295"/>
      <c r="BQ165" s="326"/>
      <c r="BR165" s="336"/>
      <c r="BS165" s="295"/>
      <c r="BT165" s="295"/>
      <c r="BU165" s="295"/>
      <c r="BV165" s="295"/>
      <c r="BW165" s="295"/>
      <c r="BX165" s="1397"/>
      <c r="BY165" s="1439"/>
      <c r="BZ165" s="1439"/>
      <c r="CA165" s="1439"/>
      <c r="CB165" s="1439"/>
      <c r="CC165" s="1439"/>
      <c r="CD165" s="1439"/>
      <c r="CE165" s="1439"/>
      <c r="CF165" s="1439"/>
      <c r="CG165" s="1439"/>
      <c r="CH165" s="1439"/>
      <c r="CI165" s="1439"/>
      <c r="CJ165" s="1439"/>
      <c r="CK165" s="1439"/>
      <c r="CL165" s="1439"/>
      <c r="CM165" s="1439"/>
      <c r="CN165" s="1439"/>
      <c r="CO165" s="1439"/>
      <c r="CP165" s="1439"/>
      <c r="CQ165" s="1439"/>
      <c r="CR165" s="1439"/>
      <c r="CS165" s="1439"/>
      <c r="CT165" s="1439"/>
      <c r="CU165" s="1439"/>
      <c r="CV165" s="1439"/>
      <c r="CW165" s="1439"/>
      <c r="CX165" s="1439"/>
      <c r="CY165" s="1439"/>
      <c r="CZ165" s="1439"/>
    </row>
    <row r="166" s="369" customFormat="true" ht="15" customHeight="true" x14ac:dyDescent="0.2">
      <c r="A166" s="1140"/>
      <c r="B166" s="1274"/>
      <c r="C166" s="1096"/>
      <c r="D166" s="1097"/>
      <c r="E166" s="1097"/>
      <c r="F166" s="1097"/>
      <c r="G166" s="1131"/>
      <c r="H166" s="1123"/>
      <c r="I166" s="1097"/>
      <c r="J166" s="1097"/>
      <c r="K166" s="1097"/>
      <c r="L166" s="1104"/>
      <c r="M166" s="1113"/>
      <c r="N166" s="1097"/>
      <c r="O166" s="1097"/>
      <c r="P166" s="1097"/>
      <c r="Q166" s="1131"/>
      <c r="R166" s="1123"/>
      <c r="S166" s="1097"/>
      <c r="T166" s="1097"/>
      <c r="U166" s="1097"/>
      <c r="V166" s="1097"/>
      <c r="W166" s="1097"/>
      <c r="X166" s="1491"/>
      <c r="Y166" s="517"/>
      <c r="Z166" s="517"/>
      <c r="AA166" s="517"/>
      <c r="AB166" s="517"/>
      <c r="AC166" s="517"/>
      <c r="AD166" s="517"/>
      <c r="AE166" s="517"/>
      <c r="AF166" s="517"/>
      <c r="AG166" s="517"/>
      <c r="AH166" s="517"/>
      <c r="AI166" s="517"/>
      <c r="AJ166" s="517"/>
      <c r="AK166" s="517"/>
      <c r="AL166" s="517"/>
      <c r="AM166" s="517"/>
      <c r="AN166" s="517"/>
      <c r="AO166" s="517"/>
      <c r="AP166" s="517"/>
      <c r="AQ166" s="517"/>
      <c r="AR166" s="517"/>
      <c r="AS166" s="517"/>
      <c r="AT166" s="517"/>
      <c r="AU166" s="517"/>
      <c r="AV166" s="517"/>
      <c r="AW166" s="517"/>
      <c r="AX166" s="517"/>
      <c r="AY166" s="517"/>
      <c r="AZ166" s="208"/>
      <c r="BA166" s="363"/>
      <c r="BB166" s="159"/>
      <c r="BC166" s="325"/>
      <c r="BD166" s="295"/>
      <c r="BE166" s="295"/>
      <c r="BF166" s="295"/>
      <c r="BG166" s="326"/>
      <c r="BH166" s="336"/>
      <c r="BI166" s="295"/>
      <c r="BJ166" s="295"/>
      <c r="BK166" s="295"/>
      <c r="BL166" s="326"/>
      <c r="BM166" s="336"/>
      <c r="BN166" s="295"/>
      <c r="BO166" s="295"/>
      <c r="BP166" s="295"/>
      <c r="BQ166" s="326"/>
      <c r="BR166" s="336"/>
      <c r="BS166" s="295"/>
      <c r="BT166" s="295"/>
      <c r="BU166" s="295"/>
      <c r="BV166" s="295"/>
      <c r="BW166" s="295"/>
      <c r="BX166" s="1397"/>
      <c r="BY166" s="1439"/>
      <c r="BZ166" s="1439"/>
      <c r="CA166" s="1439"/>
      <c r="CB166" s="1439"/>
      <c r="CC166" s="1439"/>
      <c r="CD166" s="1439"/>
      <c r="CE166" s="1439"/>
      <c r="CF166" s="1439"/>
      <c r="CG166" s="1439"/>
      <c r="CH166" s="1439"/>
      <c r="CI166" s="1439"/>
      <c r="CJ166" s="1439"/>
      <c r="CK166" s="1439"/>
      <c r="CL166" s="1439"/>
      <c r="CM166" s="1439"/>
      <c r="CN166" s="1439"/>
      <c r="CO166" s="1439"/>
      <c r="CP166" s="1439"/>
      <c r="CQ166" s="1439"/>
      <c r="CR166" s="1439"/>
      <c r="CS166" s="1439"/>
      <c r="CT166" s="1439"/>
      <c r="CU166" s="1439"/>
      <c r="CV166" s="1439"/>
      <c r="CW166" s="1439"/>
      <c r="CX166" s="1439"/>
      <c r="CY166" s="1439"/>
      <c r="CZ166" s="1439"/>
    </row>
    <row r="167" s="369" customFormat="true" ht="15" customHeight="true" x14ac:dyDescent="0.2">
      <c r="A167" s="1141"/>
      <c r="B167" s="1275"/>
      <c r="C167" s="1098"/>
      <c r="D167" s="1099"/>
      <c r="E167" s="1099"/>
      <c r="F167" s="1099"/>
      <c r="G167" s="1132"/>
      <c r="H167" s="1124"/>
      <c r="I167" s="1099"/>
      <c r="J167" s="1099"/>
      <c r="K167" s="1099"/>
      <c r="L167" s="1105"/>
      <c r="M167" s="1114"/>
      <c r="N167" s="1099"/>
      <c r="O167" s="1099"/>
      <c r="P167" s="1099"/>
      <c r="Q167" s="1132"/>
      <c r="R167" s="1124"/>
      <c r="S167" s="1099"/>
      <c r="T167" s="1099"/>
      <c r="U167" s="1099"/>
      <c r="V167" s="1099"/>
      <c r="W167" s="1099"/>
      <c r="X167" s="1492"/>
      <c r="Y167" s="517"/>
      <c r="Z167" s="517"/>
      <c r="AA167" s="517"/>
      <c r="AB167" s="517"/>
      <c r="AC167" s="517"/>
      <c r="AD167" s="517"/>
      <c r="AE167" s="517"/>
      <c r="AF167" s="517"/>
      <c r="AG167" s="517"/>
      <c r="AH167" s="517"/>
      <c r="AI167" s="517"/>
      <c r="AJ167" s="517"/>
      <c r="AK167" s="517"/>
      <c r="AL167" s="517"/>
      <c r="AM167" s="517"/>
      <c r="AN167" s="517"/>
      <c r="AO167" s="517"/>
      <c r="AP167" s="517"/>
      <c r="AQ167" s="517"/>
      <c r="AR167" s="517"/>
      <c r="AS167" s="517"/>
      <c r="AT167" s="517"/>
      <c r="AU167" s="517"/>
      <c r="AV167" s="517"/>
      <c r="AW167" s="517"/>
      <c r="AX167" s="517"/>
      <c r="AY167" s="517"/>
      <c r="AZ167" s="208"/>
      <c r="BA167" s="363"/>
      <c r="BB167" s="159"/>
      <c r="BC167" s="325"/>
      <c r="BD167" s="295"/>
      <c r="BE167" s="295"/>
      <c r="BF167" s="295"/>
      <c r="BG167" s="326"/>
      <c r="BH167" s="336"/>
      <c r="BI167" s="295"/>
      <c r="BJ167" s="295"/>
      <c r="BK167" s="295"/>
      <c r="BL167" s="326"/>
      <c r="BM167" s="336"/>
      <c r="BN167" s="295"/>
      <c r="BO167" s="295"/>
      <c r="BP167" s="295"/>
      <c r="BQ167" s="326"/>
      <c r="BR167" s="336"/>
      <c r="BS167" s="295"/>
      <c r="BT167" s="295"/>
      <c r="BU167" s="295"/>
      <c r="BV167" s="295"/>
      <c r="BW167" s="295"/>
      <c r="BX167" s="1397"/>
      <c r="BY167" s="1439"/>
      <c r="BZ167" s="1439"/>
      <c r="CA167" s="1439"/>
      <c r="CB167" s="1439"/>
      <c r="CC167" s="1439"/>
      <c r="CD167" s="1439"/>
      <c r="CE167" s="1439"/>
      <c r="CF167" s="1439"/>
      <c r="CG167" s="1439"/>
      <c r="CH167" s="1439"/>
      <c r="CI167" s="1439"/>
      <c r="CJ167" s="1439"/>
      <c r="CK167" s="1439"/>
      <c r="CL167" s="1439"/>
      <c r="CM167" s="1439"/>
      <c r="CN167" s="1439"/>
      <c r="CO167" s="1439"/>
      <c r="CP167" s="1439"/>
      <c r="CQ167" s="1439"/>
      <c r="CR167" s="1439"/>
      <c r="CS167" s="1439"/>
      <c r="CT167" s="1439"/>
      <c r="CU167" s="1439"/>
      <c r="CV167" s="1439"/>
      <c r="CW167" s="1439"/>
      <c r="CX167" s="1439"/>
      <c r="CY167" s="1439"/>
      <c r="CZ167" s="1439"/>
    </row>
    <row r="168" s="369" customFormat="true" ht="15" customHeight="true" x14ac:dyDescent="0.2">
      <c r="A168" s="1142"/>
      <c r="B168" s="1276"/>
      <c r="C168" s="1235"/>
      <c r="D168" s="1236"/>
      <c r="E168" s="1236"/>
      <c r="F168" s="1236"/>
      <c r="G168" s="1237"/>
      <c r="H168" s="1238"/>
      <c r="I168" s="1236"/>
      <c r="J168" s="1236"/>
      <c r="K168" s="1236"/>
      <c r="L168" s="1239"/>
      <c r="M168" s="1240"/>
      <c r="N168" s="1236"/>
      <c r="O168" s="1236"/>
      <c r="P168" s="1236"/>
      <c r="Q168" s="1237"/>
      <c r="R168" s="1238"/>
      <c r="S168" s="1236"/>
      <c r="T168" s="1236"/>
      <c r="U168" s="1236"/>
      <c r="V168" s="1236"/>
      <c r="W168" s="1236"/>
      <c r="X168" s="1493"/>
      <c r="Y168" s="517"/>
      <c r="Z168" s="517"/>
      <c r="AA168" s="517"/>
      <c r="AB168" s="517"/>
      <c r="AC168" s="517"/>
      <c r="AD168" s="517"/>
      <c r="AE168" s="517"/>
      <c r="AF168" s="517"/>
      <c r="AG168" s="517"/>
      <c r="AH168" s="517"/>
      <c r="AI168" s="517"/>
      <c r="AJ168" s="517"/>
      <c r="AK168" s="517"/>
      <c r="AL168" s="517"/>
      <c r="AM168" s="517"/>
      <c r="AN168" s="517"/>
      <c r="AO168" s="517"/>
      <c r="AP168" s="517"/>
      <c r="AQ168" s="517"/>
      <c r="AR168" s="517"/>
      <c r="AS168" s="517"/>
      <c r="AT168" s="517"/>
      <c r="AU168" s="517"/>
      <c r="AV168" s="517"/>
      <c r="AW168" s="517"/>
      <c r="AX168" s="517"/>
      <c r="AY168" s="517"/>
      <c r="AZ168" s="208"/>
      <c r="BA168" s="363"/>
      <c r="BB168" s="159"/>
      <c r="BC168" s="325"/>
      <c r="BD168" s="295"/>
      <c r="BE168" s="295"/>
      <c r="BF168" s="295"/>
      <c r="BG168" s="326"/>
      <c r="BH168" s="336"/>
      <c r="BI168" s="295"/>
      <c r="BJ168" s="295"/>
      <c r="BK168" s="295"/>
      <c r="BL168" s="326"/>
      <c r="BM168" s="336"/>
      <c r="BN168" s="295"/>
      <c r="BO168" s="295"/>
      <c r="BP168" s="295"/>
      <c r="BQ168" s="326"/>
      <c r="BR168" s="336"/>
      <c r="BS168" s="295"/>
      <c r="BT168" s="295"/>
      <c r="BU168" s="295"/>
      <c r="BV168" s="295"/>
      <c r="BW168" s="295"/>
      <c r="BX168" s="1397"/>
      <c r="BY168" s="1439"/>
      <c r="BZ168" s="1439"/>
      <c r="CA168" s="1439"/>
      <c r="CB168" s="1439"/>
      <c r="CC168" s="1439"/>
      <c r="CD168" s="1439"/>
      <c r="CE168" s="1439"/>
      <c r="CF168" s="1439"/>
      <c r="CG168" s="1439"/>
      <c r="CH168" s="1439"/>
      <c r="CI168" s="1439"/>
      <c r="CJ168" s="1439"/>
      <c r="CK168" s="1439"/>
      <c r="CL168" s="1439"/>
      <c r="CM168" s="1439"/>
      <c r="CN168" s="1439"/>
      <c r="CO168" s="1439"/>
      <c r="CP168" s="1439"/>
      <c r="CQ168" s="1439"/>
      <c r="CR168" s="1439"/>
      <c r="CS168" s="1439"/>
      <c r="CT168" s="1439"/>
      <c r="CU168" s="1439"/>
      <c r="CV168" s="1439"/>
      <c r="CW168" s="1439"/>
      <c r="CX168" s="1439"/>
      <c r="CY168" s="1439"/>
      <c r="CZ168" s="1439"/>
    </row>
    <row r="169" s="369" customFormat="true" ht="15" customHeight="true" x14ac:dyDescent="0.2">
      <c r="A169" s="1143"/>
      <c r="B169" s="1277"/>
      <c r="C169" s="1241"/>
      <c r="D169" s="1242"/>
      <c r="E169" s="1242"/>
      <c r="F169" s="1242"/>
      <c r="G169" s="1243"/>
      <c r="H169" s="1244"/>
      <c r="I169" s="1242"/>
      <c r="J169" s="1242"/>
      <c r="K169" s="1242"/>
      <c r="L169" s="1245"/>
      <c r="M169" s="1246"/>
      <c r="N169" s="1242"/>
      <c r="O169" s="1242"/>
      <c r="P169" s="1242"/>
      <c r="Q169" s="1243"/>
      <c r="R169" s="1244"/>
      <c r="S169" s="1242"/>
      <c r="T169" s="1242"/>
      <c r="U169" s="1242"/>
      <c r="V169" s="1242"/>
      <c r="W169" s="1242"/>
      <c r="X169" s="1494"/>
      <c r="Y169" s="517"/>
      <c r="Z169" s="517"/>
      <c r="AA169" s="517"/>
      <c r="AB169" s="517"/>
      <c r="AC169" s="517"/>
      <c r="AD169" s="517"/>
      <c r="AE169" s="517"/>
      <c r="AF169" s="517"/>
      <c r="AG169" s="517"/>
      <c r="AH169" s="517"/>
      <c r="AI169" s="517"/>
      <c r="AJ169" s="517"/>
      <c r="AK169" s="517"/>
      <c r="AL169" s="517"/>
      <c r="AM169" s="517"/>
      <c r="AN169" s="517"/>
      <c r="AO169" s="517"/>
      <c r="AP169" s="517"/>
      <c r="AQ169" s="517"/>
      <c r="AR169" s="517"/>
      <c r="AS169" s="517"/>
      <c r="AT169" s="517"/>
      <c r="AU169" s="517"/>
      <c r="AV169" s="517"/>
      <c r="AW169" s="517"/>
      <c r="AX169" s="517"/>
      <c r="AY169" s="517"/>
      <c r="AZ169" s="208"/>
      <c r="BA169" s="363"/>
      <c r="BB169" s="159"/>
      <c r="BC169" s="325"/>
      <c r="BD169" s="295"/>
      <c r="BE169" s="295"/>
      <c r="BF169" s="295"/>
      <c r="BG169" s="326"/>
      <c r="BH169" s="336"/>
      <c r="BI169" s="295"/>
      <c r="BJ169" s="295"/>
      <c r="BK169" s="295"/>
      <c r="BL169" s="326"/>
      <c r="BM169" s="336"/>
      <c r="BN169" s="295"/>
      <c r="BO169" s="295"/>
      <c r="BP169" s="295"/>
      <c r="BQ169" s="326"/>
      <c r="BR169" s="336"/>
      <c r="BS169" s="295"/>
      <c r="BT169" s="295"/>
      <c r="BU169" s="295"/>
      <c r="BV169" s="295"/>
      <c r="BW169" s="295"/>
      <c r="BX169" s="1397"/>
      <c r="BY169" s="1439"/>
      <c r="BZ169" s="1439"/>
      <c r="CA169" s="1439"/>
      <c r="CB169" s="1439"/>
      <c r="CC169" s="1439"/>
      <c r="CD169" s="1439"/>
      <c r="CE169" s="1439"/>
      <c r="CF169" s="1439"/>
      <c r="CG169" s="1439"/>
      <c r="CH169" s="1439"/>
      <c r="CI169" s="1439"/>
      <c r="CJ169" s="1439"/>
      <c r="CK169" s="1439"/>
      <c r="CL169" s="1439"/>
      <c r="CM169" s="1439"/>
      <c r="CN169" s="1439"/>
      <c r="CO169" s="1439"/>
      <c r="CP169" s="1439"/>
      <c r="CQ169" s="1439"/>
      <c r="CR169" s="1439"/>
      <c r="CS169" s="1439"/>
      <c r="CT169" s="1439"/>
      <c r="CU169" s="1439"/>
      <c r="CV169" s="1439"/>
      <c r="CW169" s="1439"/>
      <c r="CX169" s="1439"/>
      <c r="CY169" s="1439"/>
      <c r="CZ169" s="1439"/>
    </row>
    <row r="170" s="369" customFormat="true" ht="15" customHeight="true" x14ac:dyDescent="0.2">
      <c r="A170" s="1143"/>
      <c r="B170" s="1277"/>
      <c r="C170" s="1241"/>
      <c r="D170" s="1242"/>
      <c r="E170" s="1242"/>
      <c r="F170" s="1242"/>
      <c r="G170" s="1243"/>
      <c r="H170" s="1244"/>
      <c r="I170" s="1242"/>
      <c r="J170" s="1242"/>
      <c r="K170" s="1242"/>
      <c r="L170" s="1245"/>
      <c r="M170" s="1246"/>
      <c r="N170" s="1242"/>
      <c r="O170" s="1242"/>
      <c r="P170" s="1242"/>
      <c r="Q170" s="1243"/>
      <c r="R170" s="1244"/>
      <c r="S170" s="1242"/>
      <c r="T170" s="1242"/>
      <c r="U170" s="1242"/>
      <c r="V170" s="1242"/>
      <c r="W170" s="1242"/>
      <c r="X170" s="1494"/>
      <c r="Y170" s="517"/>
      <c r="Z170" s="517"/>
      <c r="AA170" s="517"/>
      <c r="AB170" s="517"/>
      <c r="AC170" s="517"/>
      <c r="AD170" s="517"/>
      <c r="AE170" s="517"/>
      <c r="AF170" s="517"/>
      <c r="AG170" s="517"/>
      <c r="AH170" s="517"/>
      <c r="AI170" s="517"/>
      <c r="AJ170" s="517"/>
      <c r="AK170" s="517"/>
      <c r="AL170" s="517"/>
      <c r="AM170" s="517"/>
      <c r="AN170" s="517"/>
      <c r="AO170" s="517"/>
      <c r="AP170" s="517"/>
      <c r="AQ170" s="517"/>
      <c r="AR170" s="517"/>
      <c r="AS170" s="517"/>
      <c r="AT170" s="517"/>
      <c r="AU170" s="517"/>
      <c r="AV170" s="517"/>
      <c r="AW170" s="517"/>
      <c r="AX170" s="517"/>
      <c r="AY170" s="517"/>
      <c r="AZ170" s="208"/>
      <c r="BA170" s="363"/>
      <c r="BB170" s="159"/>
      <c r="BC170" s="325"/>
      <c r="BD170" s="295"/>
      <c r="BE170" s="295"/>
      <c r="BF170" s="295"/>
      <c r="BG170" s="326"/>
      <c r="BH170" s="336"/>
      <c r="BI170" s="295"/>
      <c r="BJ170" s="295"/>
      <c r="BK170" s="295"/>
      <c r="BL170" s="326"/>
      <c r="BM170" s="336"/>
      <c r="BN170" s="295"/>
      <c r="BO170" s="295"/>
      <c r="BP170" s="295"/>
      <c r="BQ170" s="326"/>
      <c r="BR170" s="336"/>
      <c r="BS170" s="295"/>
      <c r="BT170" s="295"/>
      <c r="BU170" s="295"/>
      <c r="BV170" s="295"/>
      <c r="BW170" s="295"/>
      <c r="BX170" s="1397"/>
      <c r="BY170" s="1439"/>
      <c r="BZ170" s="1439"/>
      <c r="CA170" s="1439"/>
      <c r="CB170" s="1439"/>
      <c r="CC170" s="1439"/>
      <c r="CD170" s="1439"/>
      <c r="CE170" s="1439"/>
      <c r="CF170" s="1439"/>
      <c r="CG170" s="1439"/>
      <c r="CH170" s="1439"/>
      <c r="CI170" s="1439"/>
      <c r="CJ170" s="1439"/>
      <c r="CK170" s="1439"/>
      <c r="CL170" s="1439"/>
      <c r="CM170" s="1439"/>
      <c r="CN170" s="1439"/>
      <c r="CO170" s="1439"/>
      <c r="CP170" s="1439"/>
      <c r="CQ170" s="1439"/>
      <c r="CR170" s="1439"/>
      <c r="CS170" s="1439"/>
      <c r="CT170" s="1439"/>
      <c r="CU170" s="1439"/>
      <c r="CV170" s="1439"/>
      <c r="CW170" s="1439"/>
      <c r="CX170" s="1439"/>
      <c r="CY170" s="1439"/>
      <c r="CZ170" s="1439"/>
    </row>
    <row r="171" s="369" customFormat="true" ht="15" customHeight="true" x14ac:dyDescent="0.2">
      <c r="A171" s="1143"/>
      <c r="B171" s="1277"/>
      <c r="C171" s="1241"/>
      <c r="D171" s="1242"/>
      <c r="E171" s="1242"/>
      <c r="F171" s="1242"/>
      <c r="G171" s="1243"/>
      <c r="H171" s="1244"/>
      <c r="I171" s="1242"/>
      <c r="J171" s="1242"/>
      <c r="K171" s="1242"/>
      <c r="L171" s="1245"/>
      <c r="M171" s="1246"/>
      <c r="N171" s="1242"/>
      <c r="O171" s="1242"/>
      <c r="P171" s="1242"/>
      <c r="Q171" s="1243"/>
      <c r="R171" s="1244"/>
      <c r="S171" s="1242"/>
      <c r="T171" s="1242"/>
      <c r="U171" s="1242"/>
      <c r="V171" s="1242"/>
      <c r="W171" s="1242"/>
      <c r="X171" s="1494"/>
      <c r="Y171" s="517"/>
      <c r="Z171" s="517"/>
      <c r="AA171" s="517"/>
      <c r="AB171" s="517"/>
      <c r="AC171" s="517"/>
      <c r="AD171" s="517"/>
      <c r="AE171" s="517"/>
      <c r="AF171" s="517"/>
      <c r="AG171" s="517"/>
      <c r="AH171" s="517"/>
      <c r="AI171" s="517"/>
      <c r="AJ171" s="517"/>
      <c r="AK171" s="517"/>
      <c r="AL171" s="517"/>
      <c r="AM171" s="517"/>
      <c r="AN171" s="517"/>
      <c r="AO171" s="517"/>
      <c r="AP171" s="517"/>
      <c r="AQ171" s="517"/>
      <c r="AR171" s="517"/>
      <c r="AS171" s="517"/>
      <c r="AT171" s="517"/>
      <c r="AU171" s="517"/>
      <c r="AV171" s="517"/>
      <c r="AW171" s="517"/>
      <c r="AX171" s="517"/>
      <c r="AY171" s="517"/>
      <c r="AZ171" s="208"/>
      <c r="BA171" s="363"/>
      <c r="BB171" s="159"/>
      <c r="BC171" s="325"/>
      <c r="BD171" s="295"/>
      <c r="BE171" s="295"/>
      <c r="BF171" s="295"/>
      <c r="BG171" s="326"/>
      <c r="BH171" s="336"/>
      <c r="BI171" s="295"/>
      <c r="BJ171" s="295"/>
      <c r="BK171" s="295"/>
      <c r="BL171" s="326"/>
      <c r="BM171" s="336"/>
      <c r="BN171" s="295"/>
      <c r="BO171" s="295"/>
      <c r="BP171" s="295"/>
      <c r="BQ171" s="326"/>
      <c r="BR171" s="336"/>
      <c r="BS171" s="295"/>
      <c r="BT171" s="295"/>
      <c r="BU171" s="295"/>
      <c r="BV171" s="295"/>
      <c r="BW171" s="295"/>
      <c r="BX171" s="1397"/>
      <c r="BY171" s="1439"/>
      <c r="BZ171" s="1439"/>
      <c r="CA171" s="1439"/>
      <c r="CB171" s="1439"/>
      <c r="CC171" s="1439"/>
      <c r="CD171" s="1439"/>
      <c r="CE171" s="1439"/>
      <c r="CF171" s="1439"/>
      <c r="CG171" s="1439"/>
      <c r="CH171" s="1439"/>
      <c r="CI171" s="1439"/>
      <c r="CJ171" s="1439"/>
      <c r="CK171" s="1439"/>
      <c r="CL171" s="1439"/>
      <c r="CM171" s="1439"/>
      <c r="CN171" s="1439"/>
      <c r="CO171" s="1439"/>
      <c r="CP171" s="1439"/>
      <c r="CQ171" s="1439"/>
      <c r="CR171" s="1439"/>
      <c r="CS171" s="1439"/>
      <c r="CT171" s="1439"/>
      <c r="CU171" s="1439"/>
      <c r="CV171" s="1439"/>
      <c r="CW171" s="1439"/>
      <c r="CX171" s="1439"/>
      <c r="CY171" s="1439"/>
      <c r="CZ171" s="1439"/>
    </row>
    <row r="172" s="369" customFormat="true" ht="15" customHeight="true" x14ac:dyDescent="0.2">
      <c r="A172" s="1143"/>
      <c r="B172" s="1277"/>
      <c r="C172" s="1241"/>
      <c r="D172" s="1242"/>
      <c r="E172" s="1242"/>
      <c r="F172" s="1242"/>
      <c r="G172" s="1243"/>
      <c r="H172" s="1244"/>
      <c r="I172" s="1242"/>
      <c r="J172" s="1242"/>
      <c r="K172" s="1242"/>
      <c r="L172" s="1245"/>
      <c r="M172" s="1246"/>
      <c r="N172" s="1242"/>
      <c r="O172" s="1242"/>
      <c r="P172" s="1242"/>
      <c r="Q172" s="1243"/>
      <c r="R172" s="1244"/>
      <c r="S172" s="1242"/>
      <c r="T172" s="1242"/>
      <c r="U172" s="1242"/>
      <c r="V172" s="1242"/>
      <c r="W172" s="1242"/>
      <c r="X172" s="1494"/>
      <c r="Y172" s="517"/>
      <c r="Z172" s="517"/>
      <c r="AA172" s="517"/>
      <c r="AB172" s="517"/>
      <c r="AC172" s="517"/>
      <c r="AD172" s="517"/>
      <c r="AE172" s="517"/>
      <c r="AF172" s="517"/>
      <c r="AG172" s="517"/>
      <c r="AH172" s="517"/>
      <c r="AI172" s="517"/>
      <c r="AJ172" s="517"/>
      <c r="AK172" s="517"/>
      <c r="AL172" s="517"/>
      <c r="AM172" s="517"/>
      <c r="AN172" s="517"/>
      <c r="AO172" s="517"/>
      <c r="AP172" s="517"/>
      <c r="AQ172" s="517"/>
      <c r="AR172" s="517"/>
      <c r="AS172" s="517"/>
      <c r="AT172" s="517"/>
      <c r="AU172" s="517"/>
      <c r="AV172" s="517"/>
      <c r="AW172" s="517"/>
      <c r="AX172" s="517"/>
      <c r="AY172" s="517"/>
      <c r="AZ172" s="208"/>
      <c r="BA172" s="363"/>
      <c r="BB172" s="159"/>
      <c r="BC172" s="325"/>
      <c r="BD172" s="295"/>
      <c r="BE172" s="295"/>
      <c r="BF172" s="295"/>
      <c r="BG172" s="326"/>
      <c r="BH172" s="336"/>
      <c r="BI172" s="295"/>
      <c r="BJ172" s="295"/>
      <c r="BK172" s="295"/>
      <c r="BL172" s="326"/>
      <c r="BM172" s="336"/>
      <c r="BN172" s="295"/>
      <c r="BO172" s="295"/>
      <c r="BP172" s="295"/>
      <c r="BQ172" s="326"/>
      <c r="BR172" s="336"/>
      <c r="BS172" s="295"/>
      <c r="BT172" s="295"/>
      <c r="BU172" s="295"/>
      <c r="BV172" s="295"/>
      <c r="BW172" s="295"/>
      <c r="BX172" s="1397"/>
      <c r="BY172" s="1439"/>
      <c r="BZ172" s="1439"/>
      <c r="CA172" s="1439"/>
      <c r="CB172" s="1439"/>
      <c r="CC172" s="1439"/>
      <c r="CD172" s="1439"/>
      <c r="CE172" s="1439"/>
      <c r="CF172" s="1439"/>
      <c r="CG172" s="1439"/>
      <c r="CH172" s="1439"/>
      <c r="CI172" s="1439"/>
      <c r="CJ172" s="1439"/>
      <c r="CK172" s="1439"/>
      <c r="CL172" s="1439"/>
      <c r="CM172" s="1439"/>
      <c r="CN172" s="1439"/>
      <c r="CO172" s="1439"/>
      <c r="CP172" s="1439"/>
      <c r="CQ172" s="1439"/>
      <c r="CR172" s="1439"/>
      <c r="CS172" s="1439"/>
      <c r="CT172" s="1439"/>
      <c r="CU172" s="1439"/>
      <c r="CV172" s="1439"/>
      <c r="CW172" s="1439"/>
      <c r="CX172" s="1439"/>
      <c r="CY172" s="1439"/>
      <c r="CZ172" s="1439"/>
    </row>
    <row r="173" s="369" customFormat="true" ht="15" customHeight="true" x14ac:dyDescent="0.2">
      <c r="A173" s="1143"/>
      <c r="B173" s="1277"/>
      <c r="C173" s="1241"/>
      <c r="D173" s="1242"/>
      <c r="E173" s="1242"/>
      <c r="F173" s="1242"/>
      <c r="G173" s="1243"/>
      <c r="H173" s="1244"/>
      <c r="I173" s="1242"/>
      <c r="J173" s="1242"/>
      <c r="K173" s="1242"/>
      <c r="L173" s="1245"/>
      <c r="M173" s="1246"/>
      <c r="N173" s="1242"/>
      <c r="O173" s="1242"/>
      <c r="P173" s="1242"/>
      <c r="Q173" s="1243"/>
      <c r="R173" s="1244"/>
      <c r="S173" s="1242"/>
      <c r="T173" s="1242"/>
      <c r="U173" s="1242"/>
      <c r="V173" s="1242"/>
      <c r="W173" s="1242"/>
      <c r="X173" s="1494"/>
      <c r="Y173" s="517"/>
      <c r="Z173" s="517"/>
      <c r="AA173" s="517"/>
      <c r="AB173" s="517"/>
      <c r="AC173" s="517"/>
      <c r="AD173" s="517"/>
      <c r="AE173" s="517"/>
      <c r="AF173" s="517"/>
      <c r="AG173" s="517"/>
      <c r="AH173" s="517"/>
      <c r="AI173" s="517"/>
      <c r="AJ173" s="517"/>
      <c r="AK173" s="517"/>
      <c r="AL173" s="517"/>
      <c r="AM173" s="517"/>
      <c r="AN173" s="517"/>
      <c r="AO173" s="517"/>
      <c r="AP173" s="517"/>
      <c r="AQ173" s="517"/>
      <c r="AR173" s="517"/>
      <c r="AS173" s="517"/>
      <c r="AT173" s="517"/>
      <c r="AU173" s="517"/>
      <c r="AV173" s="517"/>
      <c r="AW173" s="517"/>
      <c r="AX173" s="517"/>
      <c r="AY173" s="517"/>
      <c r="AZ173" s="208"/>
      <c r="BA173" s="363"/>
      <c r="BB173" s="159"/>
      <c r="BC173" s="325"/>
      <c r="BD173" s="295"/>
      <c r="BE173" s="295"/>
      <c r="BF173" s="295"/>
      <c r="BG173" s="326"/>
      <c r="BH173" s="336"/>
      <c r="BI173" s="295"/>
      <c r="BJ173" s="295"/>
      <c r="BK173" s="295"/>
      <c r="BL173" s="326"/>
      <c r="BM173" s="336"/>
      <c r="BN173" s="295"/>
      <c r="BO173" s="295"/>
      <c r="BP173" s="295"/>
      <c r="BQ173" s="326"/>
      <c r="BR173" s="336"/>
      <c r="BS173" s="295"/>
      <c r="BT173" s="295"/>
      <c r="BU173" s="295"/>
      <c r="BV173" s="295"/>
      <c r="BW173" s="295"/>
      <c r="BX173" s="1397"/>
      <c r="BY173" s="1439"/>
      <c r="BZ173" s="1439"/>
      <c r="CA173" s="1439"/>
      <c r="CB173" s="1439"/>
      <c r="CC173" s="1439"/>
      <c r="CD173" s="1439"/>
      <c r="CE173" s="1439"/>
      <c r="CF173" s="1439"/>
      <c r="CG173" s="1439"/>
      <c r="CH173" s="1439"/>
      <c r="CI173" s="1439"/>
      <c r="CJ173" s="1439"/>
      <c r="CK173" s="1439"/>
      <c r="CL173" s="1439"/>
      <c r="CM173" s="1439"/>
      <c r="CN173" s="1439"/>
      <c r="CO173" s="1439"/>
      <c r="CP173" s="1439"/>
      <c r="CQ173" s="1439"/>
      <c r="CR173" s="1439"/>
      <c r="CS173" s="1439"/>
      <c r="CT173" s="1439"/>
      <c r="CU173" s="1439"/>
      <c r="CV173" s="1439"/>
      <c r="CW173" s="1439"/>
      <c r="CX173" s="1439"/>
      <c r="CY173" s="1439"/>
      <c r="CZ173" s="1439"/>
    </row>
    <row r="174" s="369" customFormat="true" ht="15" customHeight="true" x14ac:dyDescent="0.2">
      <c r="A174" s="1143"/>
      <c r="B174" s="1277"/>
      <c r="C174" s="1241"/>
      <c r="D174" s="1242"/>
      <c r="E174" s="1242"/>
      <c r="F174" s="1242"/>
      <c r="G174" s="1243"/>
      <c r="H174" s="1244"/>
      <c r="I174" s="1242"/>
      <c r="J174" s="1242"/>
      <c r="K174" s="1242"/>
      <c r="L174" s="1245"/>
      <c r="M174" s="1246"/>
      <c r="N174" s="1242"/>
      <c r="O174" s="1242"/>
      <c r="P174" s="1242"/>
      <c r="Q174" s="1243"/>
      <c r="R174" s="1244"/>
      <c r="S174" s="1242"/>
      <c r="T174" s="1242"/>
      <c r="U174" s="1242"/>
      <c r="V174" s="1242"/>
      <c r="W174" s="1242"/>
      <c r="X174" s="1494"/>
      <c r="Y174" s="517"/>
      <c r="Z174" s="517"/>
      <c r="AA174" s="517"/>
      <c r="AB174" s="517"/>
      <c r="AC174" s="517"/>
      <c r="AD174" s="517"/>
      <c r="AE174" s="517"/>
      <c r="AF174" s="517"/>
      <c r="AG174" s="517"/>
      <c r="AH174" s="517"/>
      <c r="AI174" s="517"/>
      <c r="AJ174" s="517"/>
      <c r="AK174" s="517"/>
      <c r="AL174" s="517"/>
      <c r="AM174" s="517"/>
      <c r="AN174" s="517"/>
      <c r="AO174" s="517"/>
      <c r="AP174" s="517"/>
      <c r="AQ174" s="517"/>
      <c r="AR174" s="517"/>
      <c r="AS174" s="517"/>
      <c r="AT174" s="517"/>
      <c r="AU174" s="517"/>
      <c r="AV174" s="517"/>
      <c r="AW174" s="517"/>
      <c r="AX174" s="517"/>
      <c r="AY174" s="517"/>
      <c r="AZ174" s="208"/>
      <c r="BA174" s="363"/>
      <c r="BB174" s="159"/>
      <c r="BC174" s="325"/>
      <c r="BD174" s="295"/>
      <c r="BE174" s="295"/>
      <c r="BF174" s="295"/>
      <c r="BG174" s="326"/>
      <c r="BH174" s="336"/>
      <c r="BI174" s="295"/>
      <c r="BJ174" s="295"/>
      <c r="BK174" s="295"/>
      <c r="BL174" s="326"/>
      <c r="BM174" s="336"/>
      <c r="BN174" s="295"/>
      <c r="BO174" s="295"/>
      <c r="BP174" s="295"/>
      <c r="BQ174" s="326"/>
      <c r="BR174" s="336"/>
      <c r="BS174" s="295"/>
      <c r="BT174" s="295"/>
      <c r="BU174" s="295"/>
      <c r="BV174" s="295"/>
      <c r="BW174" s="295"/>
      <c r="BX174" s="1397"/>
      <c r="BY174" s="1439"/>
      <c r="BZ174" s="1439"/>
      <c r="CA174" s="1439"/>
      <c r="CB174" s="1439"/>
      <c r="CC174" s="1439"/>
      <c r="CD174" s="1439"/>
      <c r="CE174" s="1439"/>
      <c r="CF174" s="1439"/>
      <c r="CG174" s="1439"/>
      <c r="CH174" s="1439"/>
      <c r="CI174" s="1439"/>
      <c r="CJ174" s="1439"/>
      <c r="CK174" s="1439"/>
      <c r="CL174" s="1439"/>
      <c r="CM174" s="1439"/>
      <c r="CN174" s="1439"/>
      <c r="CO174" s="1439"/>
      <c r="CP174" s="1439"/>
      <c r="CQ174" s="1439"/>
      <c r="CR174" s="1439"/>
      <c r="CS174" s="1439"/>
      <c r="CT174" s="1439"/>
      <c r="CU174" s="1439"/>
      <c r="CV174" s="1439"/>
      <c r="CW174" s="1439"/>
      <c r="CX174" s="1439"/>
      <c r="CY174" s="1439"/>
      <c r="CZ174" s="1439"/>
    </row>
    <row r="175" s="369" customFormat="true" ht="15" customHeight="true" x14ac:dyDescent="0.2">
      <c r="A175" s="1143"/>
      <c r="B175" s="1277"/>
      <c r="C175" s="1241"/>
      <c r="D175" s="1242"/>
      <c r="E175" s="1242"/>
      <c r="F175" s="1242"/>
      <c r="G175" s="1243"/>
      <c r="H175" s="1244"/>
      <c r="I175" s="1242"/>
      <c r="J175" s="1242"/>
      <c r="K175" s="1242"/>
      <c r="L175" s="1245"/>
      <c r="M175" s="1246"/>
      <c r="N175" s="1242"/>
      <c r="O175" s="1242"/>
      <c r="P175" s="1242"/>
      <c r="Q175" s="1243"/>
      <c r="R175" s="1244"/>
      <c r="S175" s="1242"/>
      <c r="T175" s="1242"/>
      <c r="U175" s="1242"/>
      <c r="V175" s="1242"/>
      <c r="W175" s="1242"/>
      <c r="X175" s="1494"/>
      <c r="Y175" s="517"/>
      <c r="Z175" s="517"/>
      <c r="AA175" s="517"/>
      <c r="AB175" s="517"/>
      <c r="AC175" s="517"/>
      <c r="AD175" s="517"/>
      <c r="AE175" s="517"/>
      <c r="AF175" s="517"/>
      <c r="AG175" s="517"/>
      <c r="AH175" s="517"/>
      <c r="AI175" s="517"/>
      <c r="AJ175" s="517"/>
      <c r="AK175" s="517"/>
      <c r="AL175" s="517"/>
      <c r="AM175" s="517"/>
      <c r="AN175" s="517"/>
      <c r="AO175" s="517"/>
      <c r="AP175" s="517"/>
      <c r="AQ175" s="517"/>
      <c r="AR175" s="517"/>
      <c r="AS175" s="517"/>
      <c r="AT175" s="517"/>
      <c r="AU175" s="517"/>
      <c r="AV175" s="517"/>
      <c r="AW175" s="517"/>
      <c r="AX175" s="517"/>
      <c r="AY175" s="517"/>
      <c r="AZ175" s="208"/>
      <c r="BA175" s="363"/>
      <c r="BB175" s="159"/>
      <c r="BC175" s="325"/>
      <c r="BD175" s="295"/>
      <c r="BE175" s="295"/>
      <c r="BF175" s="295"/>
      <c r="BG175" s="326"/>
      <c r="BH175" s="336"/>
      <c r="BI175" s="295"/>
      <c r="BJ175" s="295"/>
      <c r="BK175" s="295"/>
      <c r="BL175" s="326"/>
      <c r="BM175" s="336"/>
      <c r="BN175" s="295"/>
      <c r="BO175" s="295"/>
      <c r="BP175" s="295"/>
      <c r="BQ175" s="326"/>
      <c r="BR175" s="336"/>
      <c r="BS175" s="295"/>
      <c r="BT175" s="295"/>
      <c r="BU175" s="295"/>
      <c r="BV175" s="295"/>
      <c r="BW175" s="295"/>
      <c r="BX175" s="1397"/>
      <c r="BY175" s="1439"/>
      <c r="BZ175" s="1439"/>
      <c r="CA175" s="1439"/>
      <c r="CB175" s="1439"/>
      <c r="CC175" s="1439"/>
      <c r="CD175" s="1439"/>
      <c r="CE175" s="1439"/>
      <c r="CF175" s="1439"/>
      <c r="CG175" s="1439"/>
      <c r="CH175" s="1439"/>
      <c r="CI175" s="1439"/>
      <c r="CJ175" s="1439"/>
      <c r="CK175" s="1439"/>
      <c r="CL175" s="1439"/>
      <c r="CM175" s="1439"/>
      <c r="CN175" s="1439"/>
      <c r="CO175" s="1439"/>
      <c r="CP175" s="1439"/>
      <c r="CQ175" s="1439"/>
      <c r="CR175" s="1439"/>
      <c r="CS175" s="1439"/>
      <c r="CT175" s="1439"/>
      <c r="CU175" s="1439"/>
      <c r="CV175" s="1439"/>
      <c r="CW175" s="1439"/>
      <c r="CX175" s="1439"/>
      <c r="CY175" s="1439"/>
      <c r="CZ175" s="1439"/>
    </row>
    <row r="176" s="369" customFormat="true" ht="15" customHeight="true" x14ac:dyDescent="0.2">
      <c r="A176" s="1143"/>
      <c r="B176" s="1277"/>
      <c r="C176" s="1241"/>
      <c r="D176" s="1242"/>
      <c r="E176" s="1242"/>
      <c r="F176" s="1242"/>
      <c r="G176" s="1243"/>
      <c r="H176" s="1244"/>
      <c r="I176" s="1242"/>
      <c r="J176" s="1242"/>
      <c r="K176" s="1242"/>
      <c r="L176" s="1245"/>
      <c r="M176" s="1246"/>
      <c r="N176" s="1242"/>
      <c r="O176" s="1242"/>
      <c r="P176" s="1242"/>
      <c r="Q176" s="1243"/>
      <c r="R176" s="1244"/>
      <c r="S176" s="1242"/>
      <c r="T176" s="1242"/>
      <c r="U176" s="1242"/>
      <c r="V176" s="1242"/>
      <c r="W176" s="1242"/>
      <c r="X176" s="1494"/>
      <c r="Y176" s="517"/>
      <c r="Z176" s="517"/>
      <c r="AA176" s="517"/>
      <c r="AB176" s="517"/>
      <c r="AC176" s="517"/>
      <c r="AD176" s="517"/>
      <c r="AE176" s="517"/>
      <c r="AF176" s="517"/>
      <c r="AG176" s="517"/>
      <c r="AH176" s="517"/>
      <c r="AI176" s="517"/>
      <c r="AJ176" s="517"/>
      <c r="AK176" s="517"/>
      <c r="AL176" s="517"/>
      <c r="AM176" s="517"/>
      <c r="AN176" s="517"/>
      <c r="AO176" s="517"/>
      <c r="AP176" s="517"/>
      <c r="AQ176" s="517"/>
      <c r="AR176" s="517"/>
      <c r="AS176" s="517"/>
      <c r="AT176" s="517"/>
      <c r="AU176" s="517"/>
      <c r="AV176" s="517"/>
      <c r="AW176" s="517"/>
      <c r="AX176" s="517"/>
      <c r="AY176" s="517"/>
      <c r="AZ176" s="208"/>
      <c r="BA176" s="363"/>
      <c r="BB176" s="159"/>
      <c r="BC176" s="325"/>
      <c r="BD176" s="295"/>
      <c r="BE176" s="295"/>
      <c r="BF176" s="295"/>
      <c r="BG176" s="326"/>
      <c r="BH176" s="336"/>
      <c r="BI176" s="295"/>
      <c r="BJ176" s="295"/>
      <c r="BK176" s="295"/>
      <c r="BL176" s="326"/>
      <c r="BM176" s="336"/>
      <c r="BN176" s="295"/>
      <c r="BO176" s="295"/>
      <c r="BP176" s="295"/>
      <c r="BQ176" s="326"/>
      <c r="BR176" s="336"/>
      <c r="BS176" s="295"/>
      <c r="BT176" s="295"/>
      <c r="BU176" s="295"/>
      <c r="BV176" s="295"/>
      <c r="BW176" s="295"/>
      <c r="BX176" s="1397"/>
      <c r="BY176" s="1439"/>
      <c r="BZ176" s="1439"/>
      <c r="CA176" s="1439"/>
      <c r="CB176" s="1439"/>
      <c r="CC176" s="1439"/>
      <c r="CD176" s="1439"/>
      <c r="CE176" s="1439"/>
      <c r="CF176" s="1439"/>
      <c r="CG176" s="1439"/>
      <c r="CH176" s="1439"/>
      <c r="CI176" s="1439"/>
      <c r="CJ176" s="1439"/>
      <c r="CK176" s="1439"/>
      <c r="CL176" s="1439"/>
      <c r="CM176" s="1439"/>
      <c r="CN176" s="1439"/>
      <c r="CO176" s="1439"/>
      <c r="CP176" s="1439"/>
      <c r="CQ176" s="1439"/>
      <c r="CR176" s="1439"/>
      <c r="CS176" s="1439"/>
      <c r="CT176" s="1439"/>
      <c r="CU176" s="1439"/>
      <c r="CV176" s="1439"/>
      <c r="CW176" s="1439"/>
      <c r="CX176" s="1439"/>
      <c r="CY176" s="1439"/>
      <c r="CZ176" s="1439"/>
    </row>
    <row r="177" s="369" customFormat="true" ht="15" customHeight="true" x14ac:dyDescent="0.2">
      <c r="A177" s="1143"/>
      <c r="B177" s="1277"/>
      <c r="C177" s="1241"/>
      <c r="D177" s="1242"/>
      <c r="E177" s="1242"/>
      <c r="F177" s="1242"/>
      <c r="G177" s="1243"/>
      <c r="H177" s="1244"/>
      <c r="I177" s="1242"/>
      <c r="J177" s="1242"/>
      <c r="K177" s="1242"/>
      <c r="L177" s="1245"/>
      <c r="M177" s="1246"/>
      <c r="N177" s="1242"/>
      <c r="O177" s="1242"/>
      <c r="P177" s="1242"/>
      <c r="Q177" s="1243"/>
      <c r="R177" s="1244"/>
      <c r="S177" s="1242"/>
      <c r="T177" s="1242"/>
      <c r="U177" s="1242"/>
      <c r="V177" s="1242"/>
      <c r="W177" s="1242"/>
      <c r="X177" s="1494"/>
      <c r="Y177" s="517"/>
      <c r="Z177" s="517"/>
      <c r="AA177" s="517"/>
      <c r="AB177" s="517"/>
      <c r="AC177" s="517"/>
      <c r="AD177" s="517"/>
      <c r="AE177" s="517"/>
      <c r="AF177" s="517"/>
      <c r="AG177" s="517"/>
      <c r="AH177" s="517"/>
      <c r="AI177" s="517"/>
      <c r="AJ177" s="517"/>
      <c r="AK177" s="517"/>
      <c r="AL177" s="517"/>
      <c r="AM177" s="517"/>
      <c r="AN177" s="517"/>
      <c r="AO177" s="517"/>
      <c r="AP177" s="517"/>
      <c r="AQ177" s="517"/>
      <c r="AR177" s="517"/>
      <c r="AS177" s="517"/>
      <c r="AT177" s="517"/>
      <c r="AU177" s="517"/>
      <c r="AV177" s="517"/>
      <c r="AW177" s="517"/>
      <c r="AX177" s="517"/>
      <c r="AY177" s="517"/>
      <c r="AZ177" s="208"/>
      <c r="BA177" s="363"/>
      <c r="BB177" s="159"/>
      <c r="BC177" s="325"/>
      <c r="BD177" s="295"/>
      <c r="BE177" s="295"/>
      <c r="BF177" s="295"/>
      <c r="BG177" s="326"/>
      <c r="BH177" s="336"/>
      <c r="BI177" s="295"/>
      <c r="BJ177" s="295"/>
      <c r="BK177" s="295"/>
      <c r="BL177" s="326"/>
      <c r="BM177" s="336"/>
      <c r="BN177" s="295"/>
      <c r="BO177" s="295"/>
      <c r="BP177" s="295"/>
      <c r="BQ177" s="326"/>
      <c r="BR177" s="336"/>
      <c r="BS177" s="295"/>
      <c r="BT177" s="295"/>
      <c r="BU177" s="295"/>
      <c r="BV177" s="295"/>
      <c r="BW177" s="295"/>
      <c r="BX177" s="1397"/>
      <c r="BY177" s="1439"/>
      <c r="BZ177" s="1439"/>
      <c r="CA177" s="1439"/>
      <c r="CB177" s="1439"/>
      <c r="CC177" s="1439"/>
      <c r="CD177" s="1439"/>
      <c r="CE177" s="1439"/>
      <c r="CF177" s="1439"/>
      <c r="CG177" s="1439"/>
      <c r="CH177" s="1439"/>
      <c r="CI177" s="1439"/>
      <c r="CJ177" s="1439"/>
      <c r="CK177" s="1439"/>
      <c r="CL177" s="1439"/>
      <c r="CM177" s="1439"/>
      <c r="CN177" s="1439"/>
      <c r="CO177" s="1439"/>
      <c r="CP177" s="1439"/>
      <c r="CQ177" s="1439"/>
      <c r="CR177" s="1439"/>
      <c r="CS177" s="1439"/>
      <c r="CT177" s="1439"/>
      <c r="CU177" s="1439"/>
      <c r="CV177" s="1439"/>
      <c r="CW177" s="1439"/>
      <c r="CX177" s="1439"/>
      <c r="CY177" s="1439"/>
      <c r="CZ177" s="1439"/>
    </row>
    <row r="178" s="369" customFormat="true" ht="15" customHeight="true" x14ac:dyDescent="0.2">
      <c r="A178" s="1143"/>
      <c r="B178" s="1277"/>
      <c r="C178" s="1241"/>
      <c r="D178" s="1242"/>
      <c r="E178" s="1242"/>
      <c r="F178" s="1242"/>
      <c r="G178" s="1243"/>
      <c r="H178" s="1244"/>
      <c r="I178" s="1242"/>
      <c r="J178" s="1242"/>
      <c r="K178" s="1242"/>
      <c r="L178" s="1245"/>
      <c r="M178" s="1246"/>
      <c r="N178" s="1242"/>
      <c r="O178" s="1242"/>
      <c r="P178" s="1242"/>
      <c r="Q178" s="1243"/>
      <c r="R178" s="1244"/>
      <c r="S178" s="1242"/>
      <c r="T178" s="1242"/>
      <c r="U178" s="1242"/>
      <c r="V178" s="1242"/>
      <c r="W178" s="1242"/>
      <c r="X178" s="1494"/>
      <c r="Y178" s="517"/>
      <c r="Z178" s="517"/>
      <c r="AA178" s="517"/>
      <c r="AB178" s="517"/>
      <c r="AC178" s="517"/>
      <c r="AD178" s="517"/>
      <c r="AE178" s="517"/>
      <c r="AF178" s="517"/>
      <c r="AG178" s="517"/>
      <c r="AH178" s="517"/>
      <c r="AI178" s="517"/>
      <c r="AJ178" s="517"/>
      <c r="AK178" s="517"/>
      <c r="AL178" s="517"/>
      <c r="AM178" s="517"/>
      <c r="AN178" s="517"/>
      <c r="AO178" s="517"/>
      <c r="AP178" s="517"/>
      <c r="AQ178" s="517"/>
      <c r="AR178" s="517"/>
      <c r="AS178" s="517"/>
      <c r="AT178" s="517"/>
      <c r="AU178" s="517"/>
      <c r="AV178" s="517"/>
      <c r="AW178" s="517"/>
      <c r="AX178" s="517"/>
      <c r="AY178" s="517"/>
      <c r="AZ178" s="208"/>
      <c r="BA178" s="363"/>
      <c r="BB178" s="159"/>
      <c r="BC178" s="325"/>
      <c r="BD178" s="295"/>
      <c r="BE178" s="295"/>
      <c r="BF178" s="295"/>
      <c r="BG178" s="326"/>
      <c r="BH178" s="336"/>
      <c r="BI178" s="295"/>
      <c r="BJ178" s="295"/>
      <c r="BK178" s="295"/>
      <c r="BL178" s="326"/>
      <c r="BM178" s="336"/>
      <c r="BN178" s="295"/>
      <c r="BO178" s="295"/>
      <c r="BP178" s="295"/>
      <c r="BQ178" s="326"/>
      <c r="BR178" s="336"/>
      <c r="BS178" s="295"/>
      <c r="BT178" s="295"/>
      <c r="BU178" s="295"/>
      <c r="BV178" s="295"/>
      <c r="BW178" s="295"/>
      <c r="BX178" s="1397"/>
      <c r="BY178" s="1439"/>
      <c r="BZ178" s="1439"/>
      <c r="CA178" s="1439"/>
      <c r="CB178" s="1439"/>
      <c r="CC178" s="1439"/>
      <c r="CD178" s="1439"/>
      <c r="CE178" s="1439"/>
      <c r="CF178" s="1439"/>
      <c r="CG178" s="1439"/>
      <c r="CH178" s="1439"/>
      <c r="CI178" s="1439"/>
      <c r="CJ178" s="1439"/>
      <c r="CK178" s="1439"/>
      <c r="CL178" s="1439"/>
      <c r="CM178" s="1439"/>
      <c r="CN178" s="1439"/>
      <c r="CO178" s="1439"/>
      <c r="CP178" s="1439"/>
      <c r="CQ178" s="1439"/>
      <c r="CR178" s="1439"/>
      <c r="CS178" s="1439"/>
      <c r="CT178" s="1439"/>
      <c r="CU178" s="1439"/>
      <c r="CV178" s="1439"/>
      <c r="CW178" s="1439"/>
      <c r="CX178" s="1439"/>
      <c r="CY178" s="1439"/>
      <c r="CZ178" s="1439"/>
    </row>
    <row r="179" s="369" customFormat="true" ht="15" customHeight="true" x14ac:dyDescent="0.2">
      <c r="A179" s="1143"/>
      <c r="B179" s="1277"/>
      <c r="C179" s="1241"/>
      <c r="D179" s="1242"/>
      <c r="E179" s="1242"/>
      <c r="F179" s="1242"/>
      <c r="G179" s="1243"/>
      <c r="H179" s="1244"/>
      <c r="I179" s="1242"/>
      <c r="J179" s="1242"/>
      <c r="K179" s="1242"/>
      <c r="L179" s="1245"/>
      <c r="M179" s="1246"/>
      <c r="N179" s="1242"/>
      <c r="O179" s="1242"/>
      <c r="P179" s="1242"/>
      <c r="Q179" s="1243"/>
      <c r="R179" s="1244"/>
      <c r="S179" s="1242"/>
      <c r="T179" s="1242"/>
      <c r="U179" s="1242"/>
      <c r="V179" s="1242"/>
      <c r="W179" s="1242"/>
      <c r="X179" s="1494"/>
      <c r="Y179" s="517"/>
      <c r="Z179" s="517"/>
      <c r="AA179" s="517"/>
      <c r="AB179" s="517"/>
      <c r="AC179" s="517"/>
      <c r="AD179" s="517"/>
      <c r="AE179" s="517"/>
      <c r="AF179" s="517"/>
      <c r="AG179" s="517"/>
      <c r="AH179" s="517"/>
      <c r="AI179" s="517"/>
      <c r="AJ179" s="517"/>
      <c r="AK179" s="517"/>
      <c r="AL179" s="517"/>
      <c r="AM179" s="517"/>
      <c r="AN179" s="517"/>
      <c r="AO179" s="517"/>
      <c r="AP179" s="517"/>
      <c r="AQ179" s="517"/>
      <c r="AR179" s="517"/>
      <c r="AS179" s="517"/>
      <c r="AT179" s="517"/>
      <c r="AU179" s="517"/>
      <c r="AV179" s="517"/>
      <c r="AW179" s="517"/>
      <c r="AX179" s="517"/>
      <c r="AY179" s="517"/>
      <c r="AZ179" s="208"/>
      <c r="BA179" s="363"/>
      <c r="BB179" s="159"/>
      <c r="BC179" s="325"/>
      <c r="BD179" s="295"/>
      <c r="BE179" s="295"/>
      <c r="BF179" s="295"/>
      <c r="BG179" s="326"/>
      <c r="BH179" s="336"/>
      <c r="BI179" s="295"/>
      <c r="BJ179" s="295"/>
      <c r="BK179" s="295"/>
      <c r="BL179" s="326"/>
      <c r="BM179" s="336"/>
      <c r="BN179" s="295"/>
      <c r="BO179" s="295"/>
      <c r="BP179" s="295"/>
      <c r="BQ179" s="326"/>
      <c r="BR179" s="336"/>
      <c r="BS179" s="295"/>
      <c r="BT179" s="295"/>
      <c r="BU179" s="295"/>
      <c r="BV179" s="295"/>
      <c r="BW179" s="295"/>
      <c r="BX179" s="1397"/>
      <c r="BY179" s="1439"/>
      <c r="BZ179" s="1439"/>
      <c r="CA179" s="1439"/>
      <c r="CB179" s="1439"/>
      <c r="CC179" s="1439"/>
      <c r="CD179" s="1439"/>
      <c r="CE179" s="1439"/>
      <c r="CF179" s="1439"/>
      <c r="CG179" s="1439"/>
      <c r="CH179" s="1439"/>
      <c r="CI179" s="1439"/>
      <c r="CJ179" s="1439"/>
      <c r="CK179" s="1439"/>
      <c r="CL179" s="1439"/>
      <c r="CM179" s="1439"/>
      <c r="CN179" s="1439"/>
      <c r="CO179" s="1439"/>
      <c r="CP179" s="1439"/>
      <c r="CQ179" s="1439"/>
      <c r="CR179" s="1439"/>
      <c r="CS179" s="1439"/>
      <c r="CT179" s="1439"/>
      <c r="CU179" s="1439"/>
      <c r="CV179" s="1439"/>
      <c r="CW179" s="1439"/>
      <c r="CX179" s="1439"/>
      <c r="CY179" s="1439"/>
      <c r="CZ179" s="1439"/>
    </row>
    <row r="180" s="369" customFormat="true" ht="15" customHeight="true" x14ac:dyDescent="0.2">
      <c r="A180" s="1144"/>
      <c r="B180" s="1278"/>
      <c r="C180" s="1247"/>
      <c r="D180" s="1248"/>
      <c r="E180" s="1248"/>
      <c r="F180" s="1248"/>
      <c r="G180" s="1249"/>
      <c r="H180" s="1250"/>
      <c r="I180" s="1248"/>
      <c r="J180" s="1248"/>
      <c r="K180" s="1248"/>
      <c r="L180" s="1251"/>
      <c r="M180" s="1252"/>
      <c r="N180" s="1248"/>
      <c r="O180" s="1248"/>
      <c r="P180" s="1248"/>
      <c r="Q180" s="1249"/>
      <c r="R180" s="1250"/>
      <c r="S180" s="1248"/>
      <c r="T180" s="1248"/>
      <c r="U180" s="1248"/>
      <c r="V180" s="1248"/>
      <c r="W180" s="1248"/>
      <c r="X180" s="1495"/>
      <c r="Y180" s="517"/>
      <c r="Z180" s="517"/>
      <c r="AA180" s="517"/>
      <c r="AB180" s="517"/>
      <c r="AC180" s="517"/>
      <c r="AD180" s="517"/>
      <c r="AE180" s="517"/>
      <c r="AF180" s="517"/>
      <c r="AG180" s="517"/>
      <c r="AH180" s="517"/>
      <c r="AI180" s="517"/>
      <c r="AJ180" s="517"/>
      <c r="AK180" s="517"/>
      <c r="AL180" s="517"/>
      <c r="AM180" s="517"/>
      <c r="AN180" s="517"/>
      <c r="AO180" s="517"/>
      <c r="AP180" s="517"/>
      <c r="AQ180" s="517"/>
      <c r="AR180" s="517"/>
      <c r="AS180" s="517"/>
      <c r="AT180" s="517"/>
      <c r="AU180" s="517"/>
      <c r="AV180" s="517"/>
      <c r="AW180" s="517"/>
      <c r="AX180" s="517"/>
      <c r="AY180" s="517"/>
      <c r="AZ180" s="208"/>
      <c r="BA180" s="363"/>
      <c r="BB180" s="159"/>
      <c r="BC180" s="325"/>
      <c r="BD180" s="295"/>
      <c r="BE180" s="295"/>
      <c r="BF180" s="295"/>
      <c r="BG180" s="326"/>
      <c r="BH180" s="336"/>
      <c r="BI180" s="295"/>
      <c r="BJ180" s="295"/>
      <c r="BK180" s="295"/>
      <c r="BL180" s="326"/>
      <c r="BM180" s="336"/>
      <c r="BN180" s="295"/>
      <c r="BO180" s="295"/>
      <c r="BP180" s="295"/>
      <c r="BQ180" s="326"/>
      <c r="BR180" s="336"/>
      <c r="BS180" s="295"/>
      <c r="BT180" s="295"/>
      <c r="BU180" s="295"/>
      <c r="BV180" s="295"/>
      <c r="BW180" s="295"/>
      <c r="BX180" s="1397"/>
      <c r="BY180" s="1439"/>
      <c r="BZ180" s="1439"/>
      <c r="CA180" s="1439"/>
      <c r="CB180" s="1439"/>
      <c r="CC180" s="1439"/>
      <c r="CD180" s="1439"/>
      <c r="CE180" s="1439"/>
      <c r="CF180" s="1439"/>
      <c r="CG180" s="1439"/>
      <c r="CH180" s="1439"/>
      <c r="CI180" s="1439"/>
      <c r="CJ180" s="1439"/>
      <c r="CK180" s="1439"/>
      <c r="CL180" s="1439"/>
      <c r="CM180" s="1439"/>
      <c r="CN180" s="1439"/>
      <c r="CO180" s="1439"/>
      <c r="CP180" s="1439"/>
      <c r="CQ180" s="1439"/>
      <c r="CR180" s="1439"/>
      <c r="CS180" s="1439"/>
      <c r="CT180" s="1439"/>
      <c r="CU180" s="1439"/>
      <c r="CV180" s="1439"/>
      <c r="CW180" s="1439"/>
      <c r="CX180" s="1439"/>
      <c r="CY180" s="1439"/>
      <c r="CZ180" s="1439"/>
    </row>
    <row r="181" s="369" customFormat="true" ht="15" customHeight="true" x14ac:dyDescent="0.2">
      <c r="A181" s="685"/>
      <c r="B181" s="712"/>
      <c r="C181" s="869"/>
      <c r="D181" s="870"/>
      <c r="E181" s="870"/>
      <c r="F181" s="870"/>
      <c r="G181" s="871"/>
      <c r="H181" s="872"/>
      <c r="I181" s="870"/>
      <c r="J181" s="870"/>
      <c r="K181" s="870"/>
      <c r="L181" s="873"/>
      <c r="M181" s="874"/>
      <c r="N181" s="870"/>
      <c r="O181" s="870"/>
      <c r="P181" s="870"/>
      <c r="Q181" s="871"/>
      <c r="R181" s="872"/>
      <c r="S181" s="870"/>
      <c r="T181" s="870"/>
      <c r="U181" s="870"/>
      <c r="V181" s="870"/>
      <c r="W181" s="870"/>
      <c r="X181" s="1360"/>
      <c r="Y181" s="517"/>
      <c r="Z181" s="517"/>
      <c r="AA181" s="517"/>
      <c r="AB181" s="517"/>
      <c r="AC181" s="517"/>
      <c r="AD181" s="517"/>
      <c r="AE181" s="517"/>
      <c r="AF181" s="517"/>
      <c r="AG181" s="517"/>
      <c r="AH181" s="517"/>
      <c r="AI181" s="517"/>
      <c r="AJ181" s="517"/>
      <c r="AK181" s="517"/>
      <c r="AL181" s="517"/>
      <c r="AM181" s="517"/>
      <c r="AN181" s="517"/>
      <c r="AO181" s="517"/>
      <c r="AP181" s="517"/>
      <c r="AQ181" s="517"/>
      <c r="AR181" s="517"/>
      <c r="AS181" s="517"/>
      <c r="AT181" s="517"/>
      <c r="AU181" s="517"/>
      <c r="AV181" s="517"/>
      <c r="AW181" s="517"/>
      <c r="AX181" s="517"/>
      <c r="AY181" s="517"/>
      <c r="AZ181" s="208"/>
      <c r="BA181" s="363"/>
      <c r="BB181" s="159"/>
      <c r="BC181" s="325"/>
      <c r="BD181" s="295"/>
      <c r="BE181" s="295"/>
      <c r="BF181" s="295"/>
      <c r="BG181" s="326"/>
      <c r="BH181" s="336"/>
      <c r="BI181" s="295"/>
      <c r="BJ181" s="295"/>
      <c r="BK181" s="295"/>
      <c r="BL181" s="326"/>
      <c r="BM181" s="336"/>
      <c r="BN181" s="295"/>
      <c r="BO181" s="295"/>
      <c r="BP181" s="295"/>
      <c r="BQ181" s="326"/>
      <c r="BR181" s="336"/>
      <c r="BS181" s="295"/>
      <c r="BT181" s="295"/>
      <c r="BU181" s="295"/>
      <c r="BV181" s="295"/>
      <c r="BW181" s="295"/>
      <c r="BX181" s="1397"/>
      <c r="BY181" s="1439"/>
      <c r="BZ181" s="1439"/>
      <c r="CA181" s="1439"/>
      <c r="CB181" s="1439"/>
      <c r="CC181" s="1439"/>
      <c r="CD181" s="1439"/>
      <c r="CE181" s="1439"/>
      <c r="CF181" s="1439"/>
      <c r="CG181" s="1439"/>
      <c r="CH181" s="1439"/>
      <c r="CI181" s="1439"/>
      <c r="CJ181" s="1439"/>
      <c r="CK181" s="1439"/>
      <c r="CL181" s="1439"/>
      <c r="CM181" s="1439"/>
      <c r="CN181" s="1439"/>
      <c r="CO181" s="1439"/>
      <c r="CP181" s="1439"/>
      <c r="CQ181" s="1439"/>
      <c r="CR181" s="1439"/>
      <c r="CS181" s="1439"/>
      <c r="CT181" s="1439"/>
      <c r="CU181" s="1439"/>
      <c r="CV181" s="1439"/>
      <c r="CW181" s="1439"/>
      <c r="CX181" s="1439"/>
      <c r="CY181" s="1439"/>
      <c r="CZ181" s="1439"/>
    </row>
    <row r="182" s="369" customFormat="true" ht="15" customHeight="true" x14ac:dyDescent="0.2">
      <c r="A182" s="685"/>
      <c r="B182" s="712"/>
      <c r="C182" s="869"/>
      <c r="D182" s="870"/>
      <c r="E182" s="870"/>
      <c r="F182" s="870"/>
      <c r="G182" s="871"/>
      <c r="H182" s="872"/>
      <c r="I182" s="870"/>
      <c r="J182" s="870"/>
      <c r="K182" s="870"/>
      <c r="L182" s="873"/>
      <c r="M182" s="874"/>
      <c r="N182" s="870"/>
      <c r="O182" s="870"/>
      <c r="P182" s="870"/>
      <c r="Q182" s="871"/>
      <c r="R182" s="872"/>
      <c r="S182" s="870"/>
      <c r="T182" s="870"/>
      <c r="U182" s="870"/>
      <c r="V182" s="870"/>
      <c r="W182" s="870"/>
      <c r="X182" s="1360"/>
      <c r="Y182" s="517"/>
      <c r="Z182" s="517"/>
      <c r="AA182" s="517"/>
      <c r="AB182" s="517"/>
      <c r="AC182" s="517"/>
      <c r="AD182" s="517"/>
      <c r="AE182" s="517"/>
      <c r="AF182" s="517"/>
      <c r="AG182" s="517"/>
      <c r="AH182" s="517"/>
      <c r="AI182" s="517"/>
      <c r="AJ182" s="517"/>
      <c r="AK182" s="517"/>
      <c r="AL182" s="517"/>
      <c r="AM182" s="517"/>
      <c r="AN182" s="517"/>
      <c r="AO182" s="517"/>
      <c r="AP182" s="517"/>
      <c r="AQ182" s="517"/>
      <c r="AR182" s="517"/>
      <c r="AS182" s="517"/>
      <c r="AT182" s="517"/>
      <c r="AU182" s="517"/>
      <c r="AV182" s="517"/>
      <c r="AW182" s="517"/>
      <c r="AX182" s="517"/>
      <c r="AY182" s="517"/>
      <c r="AZ182" s="208"/>
      <c r="BA182" s="363"/>
      <c r="BB182" s="159"/>
      <c r="BC182" s="325"/>
      <c r="BD182" s="295"/>
      <c r="BE182" s="295"/>
      <c r="BF182" s="295"/>
      <c r="BG182" s="326"/>
      <c r="BH182" s="336"/>
      <c r="BI182" s="295"/>
      <c r="BJ182" s="295"/>
      <c r="BK182" s="295"/>
      <c r="BL182" s="326"/>
      <c r="BM182" s="336"/>
      <c r="BN182" s="295"/>
      <c r="BO182" s="295"/>
      <c r="BP182" s="295"/>
      <c r="BQ182" s="326"/>
      <c r="BR182" s="336"/>
      <c r="BS182" s="295"/>
      <c r="BT182" s="295"/>
      <c r="BU182" s="295"/>
      <c r="BV182" s="295"/>
      <c r="BW182" s="295"/>
      <c r="BX182" s="1397"/>
      <c r="BY182" s="1439"/>
      <c r="BZ182" s="1439"/>
      <c r="CA182" s="1439"/>
      <c r="CB182" s="1439"/>
      <c r="CC182" s="1439"/>
      <c r="CD182" s="1439"/>
      <c r="CE182" s="1439"/>
      <c r="CF182" s="1439"/>
      <c r="CG182" s="1439"/>
      <c r="CH182" s="1439"/>
      <c r="CI182" s="1439"/>
      <c r="CJ182" s="1439"/>
      <c r="CK182" s="1439"/>
      <c r="CL182" s="1439"/>
      <c r="CM182" s="1439"/>
      <c r="CN182" s="1439"/>
      <c r="CO182" s="1439"/>
      <c r="CP182" s="1439"/>
      <c r="CQ182" s="1439"/>
      <c r="CR182" s="1439"/>
      <c r="CS182" s="1439"/>
      <c r="CT182" s="1439"/>
      <c r="CU182" s="1439"/>
      <c r="CV182" s="1439"/>
      <c r="CW182" s="1439"/>
      <c r="CX182" s="1439"/>
      <c r="CY182" s="1439"/>
      <c r="CZ182" s="1439"/>
    </row>
    <row r="183" s="369" customFormat="true" ht="15" customHeight="true" x14ac:dyDescent="0.2">
      <c r="A183" s="685"/>
      <c r="B183" s="712"/>
      <c r="C183" s="869"/>
      <c r="D183" s="870"/>
      <c r="E183" s="870"/>
      <c r="F183" s="870"/>
      <c r="G183" s="871"/>
      <c r="H183" s="872"/>
      <c r="I183" s="870"/>
      <c r="J183" s="870"/>
      <c r="K183" s="870"/>
      <c r="L183" s="873"/>
      <c r="M183" s="874"/>
      <c r="N183" s="870"/>
      <c r="O183" s="870"/>
      <c r="P183" s="870"/>
      <c r="Q183" s="871"/>
      <c r="R183" s="872"/>
      <c r="S183" s="870"/>
      <c r="T183" s="870"/>
      <c r="U183" s="870"/>
      <c r="V183" s="870"/>
      <c r="W183" s="870"/>
      <c r="X183" s="1360"/>
      <c r="Y183" s="517"/>
      <c r="Z183" s="517"/>
      <c r="AA183" s="517"/>
      <c r="AB183" s="517"/>
      <c r="AC183" s="517"/>
      <c r="AD183" s="517"/>
      <c r="AE183" s="517"/>
      <c r="AF183" s="517"/>
      <c r="AG183" s="517"/>
      <c r="AH183" s="517"/>
      <c r="AI183" s="517"/>
      <c r="AJ183" s="517"/>
      <c r="AK183" s="517"/>
      <c r="AL183" s="517"/>
      <c r="AM183" s="517"/>
      <c r="AN183" s="517"/>
      <c r="AO183" s="517"/>
      <c r="AP183" s="517"/>
      <c r="AQ183" s="517"/>
      <c r="AR183" s="517"/>
      <c r="AS183" s="517"/>
      <c r="AT183" s="517"/>
      <c r="AU183" s="517"/>
      <c r="AV183" s="517"/>
      <c r="AW183" s="517"/>
      <c r="AX183" s="517"/>
      <c r="AY183" s="517"/>
      <c r="AZ183" s="208"/>
      <c r="BA183" s="363"/>
      <c r="BB183" s="159"/>
      <c r="BC183" s="325"/>
      <c r="BD183" s="295"/>
      <c r="BE183" s="295"/>
      <c r="BF183" s="295"/>
      <c r="BG183" s="326"/>
      <c r="BH183" s="336"/>
      <c r="BI183" s="295"/>
      <c r="BJ183" s="295"/>
      <c r="BK183" s="295"/>
      <c r="BL183" s="326"/>
      <c r="BM183" s="336"/>
      <c r="BN183" s="295"/>
      <c r="BO183" s="295"/>
      <c r="BP183" s="295"/>
      <c r="BQ183" s="326"/>
      <c r="BR183" s="336"/>
      <c r="BS183" s="295"/>
      <c r="BT183" s="295"/>
      <c r="BU183" s="295"/>
      <c r="BV183" s="295"/>
      <c r="BW183" s="295"/>
      <c r="BX183" s="1397"/>
      <c r="BY183" s="1439"/>
      <c r="BZ183" s="1439"/>
      <c r="CA183" s="1439"/>
      <c r="CB183" s="1439"/>
      <c r="CC183" s="1439"/>
      <c r="CD183" s="1439"/>
      <c r="CE183" s="1439"/>
      <c r="CF183" s="1439"/>
      <c r="CG183" s="1439"/>
      <c r="CH183" s="1439"/>
      <c r="CI183" s="1439"/>
      <c r="CJ183" s="1439"/>
      <c r="CK183" s="1439"/>
      <c r="CL183" s="1439"/>
      <c r="CM183" s="1439"/>
      <c r="CN183" s="1439"/>
      <c r="CO183" s="1439"/>
      <c r="CP183" s="1439"/>
      <c r="CQ183" s="1439"/>
      <c r="CR183" s="1439"/>
      <c r="CS183" s="1439"/>
      <c r="CT183" s="1439"/>
      <c r="CU183" s="1439"/>
      <c r="CV183" s="1439"/>
      <c r="CW183" s="1439"/>
      <c r="CX183" s="1439"/>
      <c r="CY183" s="1439"/>
      <c r="CZ183" s="1439"/>
    </row>
    <row r="184" s="369" customFormat="true" ht="15" customHeight="true" x14ac:dyDescent="0.2">
      <c r="A184" s="685"/>
      <c r="B184" s="712"/>
      <c r="C184" s="869"/>
      <c r="D184" s="870"/>
      <c r="E184" s="870"/>
      <c r="F184" s="870"/>
      <c r="G184" s="871"/>
      <c r="H184" s="872"/>
      <c r="I184" s="870"/>
      <c r="J184" s="870"/>
      <c r="K184" s="870"/>
      <c r="L184" s="873"/>
      <c r="M184" s="874"/>
      <c r="N184" s="870"/>
      <c r="O184" s="870"/>
      <c r="P184" s="870"/>
      <c r="Q184" s="871"/>
      <c r="R184" s="872"/>
      <c r="S184" s="870"/>
      <c r="T184" s="870"/>
      <c r="U184" s="870"/>
      <c r="V184" s="870"/>
      <c r="W184" s="870"/>
      <c r="X184" s="1360"/>
      <c r="Y184" s="517"/>
      <c r="Z184" s="517"/>
      <c r="AA184" s="517"/>
      <c r="AB184" s="517"/>
      <c r="AC184" s="517"/>
      <c r="AD184" s="517"/>
      <c r="AE184" s="517"/>
      <c r="AF184" s="517"/>
      <c r="AG184" s="517"/>
      <c r="AH184" s="517"/>
      <c r="AI184" s="517"/>
      <c r="AJ184" s="517"/>
      <c r="AK184" s="517"/>
      <c r="AL184" s="517"/>
      <c r="AM184" s="517"/>
      <c r="AN184" s="517"/>
      <c r="AO184" s="517"/>
      <c r="AP184" s="517"/>
      <c r="AQ184" s="517"/>
      <c r="AR184" s="517"/>
      <c r="AS184" s="517"/>
      <c r="AT184" s="517"/>
      <c r="AU184" s="517"/>
      <c r="AV184" s="517"/>
      <c r="AW184" s="517"/>
      <c r="AX184" s="517"/>
      <c r="AY184" s="517"/>
      <c r="AZ184" s="208"/>
      <c r="BA184" s="363"/>
      <c r="BB184" s="159"/>
      <c r="BC184" s="325"/>
      <c r="BD184" s="295"/>
      <c r="BE184" s="295"/>
      <c r="BF184" s="295"/>
      <c r="BG184" s="326"/>
      <c r="BH184" s="336"/>
      <c r="BI184" s="295"/>
      <c r="BJ184" s="295"/>
      <c r="BK184" s="295"/>
      <c r="BL184" s="326"/>
      <c r="BM184" s="336"/>
      <c r="BN184" s="295"/>
      <c r="BO184" s="295"/>
      <c r="BP184" s="295"/>
      <c r="BQ184" s="326"/>
      <c r="BR184" s="336"/>
      <c r="BS184" s="295"/>
      <c r="BT184" s="295"/>
      <c r="BU184" s="295"/>
      <c r="BV184" s="295"/>
      <c r="BW184" s="295"/>
      <c r="BX184" s="1397"/>
      <c r="BY184" s="1439"/>
      <c r="BZ184" s="1439"/>
      <c r="CA184" s="1439"/>
      <c r="CB184" s="1439"/>
      <c r="CC184" s="1439"/>
      <c r="CD184" s="1439"/>
      <c r="CE184" s="1439"/>
      <c r="CF184" s="1439"/>
      <c r="CG184" s="1439"/>
      <c r="CH184" s="1439"/>
      <c r="CI184" s="1439"/>
      <c r="CJ184" s="1439"/>
      <c r="CK184" s="1439"/>
      <c r="CL184" s="1439"/>
      <c r="CM184" s="1439"/>
      <c r="CN184" s="1439"/>
      <c r="CO184" s="1439"/>
      <c r="CP184" s="1439"/>
      <c r="CQ184" s="1439"/>
      <c r="CR184" s="1439"/>
      <c r="CS184" s="1439"/>
      <c r="CT184" s="1439"/>
      <c r="CU184" s="1439"/>
      <c r="CV184" s="1439"/>
      <c r="CW184" s="1439"/>
      <c r="CX184" s="1439"/>
      <c r="CY184" s="1439"/>
      <c r="CZ184" s="1439"/>
    </row>
    <row r="185" s="369" customFormat="true" ht="15" customHeight="true" x14ac:dyDescent="0.2">
      <c r="A185" s="685"/>
      <c r="B185" s="712"/>
      <c r="C185" s="869"/>
      <c r="D185" s="870"/>
      <c r="E185" s="870"/>
      <c r="F185" s="870"/>
      <c r="G185" s="871"/>
      <c r="H185" s="872"/>
      <c r="I185" s="870"/>
      <c r="J185" s="870"/>
      <c r="K185" s="870"/>
      <c r="L185" s="873"/>
      <c r="M185" s="874"/>
      <c r="N185" s="870"/>
      <c r="O185" s="870"/>
      <c r="P185" s="870"/>
      <c r="Q185" s="871"/>
      <c r="R185" s="872"/>
      <c r="S185" s="870"/>
      <c r="T185" s="870"/>
      <c r="U185" s="870"/>
      <c r="V185" s="870"/>
      <c r="W185" s="870"/>
      <c r="X185" s="1360"/>
      <c r="Y185" s="517"/>
      <c r="Z185" s="517"/>
      <c r="AA185" s="517"/>
      <c r="AB185" s="517"/>
      <c r="AC185" s="517"/>
      <c r="AD185" s="517"/>
      <c r="AE185" s="517"/>
      <c r="AF185" s="517"/>
      <c r="AG185" s="517"/>
      <c r="AH185" s="517"/>
      <c r="AI185" s="517"/>
      <c r="AJ185" s="517"/>
      <c r="AK185" s="517"/>
      <c r="AL185" s="517"/>
      <c r="AM185" s="517"/>
      <c r="AN185" s="517"/>
      <c r="AO185" s="517"/>
      <c r="AP185" s="517"/>
      <c r="AQ185" s="517"/>
      <c r="AR185" s="517"/>
      <c r="AS185" s="517"/>
      <c r="AT185" s="517"/>
      <c r="AU185" s="517"/>
      <c r="AV185" s="517"/>
      <c r="AW185" s="517"/>
      <c r="AX185" s="517"/>
      <c r="AY185" s="517"/>
      <c r="AZ185" s="208"/>
      <c r="BA185" s="363"/>
      <c r="BB185" s="159"/>
      <c r="BC185" s="325"/>
      <c r="BD185" s="295"/>
      <c r="BE185" s="295"/>
      <c r="BF185" s="295"/>
      <c r="BG185" s="326"/>
      <c r="BH185" s="336"/>
      <c r="BI185" s="295"/>
      <c r="BJ185" s="295"/>
      <c r="BK185" s="295"/>
      <c r="BL185" s="326"/>
      <c r="BM185" s="336"/>
      <c r="BN185" s="295"/>
      <c r="BO185" s="295"/>
      <c r="BP185" s="295"/>
      <c r="BQ185" s="326"/>
      <c r="BR185" s="336"/>
      <c r="BS185" s="295"/>
      <c r="BT185" s="295"/>
      <c r="BU185" s="295"/>
      <c r="BV185" s="295"/>
      <c r="BW185" s="295"/>
      <c r="BX185" s="1397"/>
      <c r="BY185" s="1439"/>
      <c r="BZ185" s="1439"/>
      <c r="CA185" s="1439"/>
      <c r="CB185" s="1439"/>
      <c r="CC185" s="1439"/>
      <c r="CD185" s="1439"/>
      <c r="CE185" s="1439"/>
      <c r="CF185" s="1439"/>
      <c r="CG185" s="1439"/>
      <c r="CH185" s="1439"/>
      <c r="CI185" s="1439"/>
      <c r="CJ185" s="1439"/>
      <c r="CK185" s="1439"/>
      <c r="CL185" s="1439"/>
      <c r="CM185" s="1439"/>
      <c r="CN185" s="1439"/>
      <c r="CO185" s="1439"/>
      <c r="CP185" s="1439"/>
      <c r="CQ185" s="1439"/>
      <c r="CR185" s="1439"/>
      <c r="CS185" s="1439"/>
      <c r="CT185" s="1439"/>
      <c r="CU185" s="1439"/>
      <c r="CV185" s="1439"/>
      <c r="CW185" s="1439"/>
      <c r="CX185" s="1439"/>
      <c r="CY185" s="1439"/>
      <c r="CZ185" s="1439"/>
    </row>
    <row r="186" s="369" customFormat="true" ht="15" customHeight="true" x14ac:dyDescent="0.2">
      <c r="A186" s="685"/>
      <c r="B186" s="712"/>
      <c r="C186" s="869"/>
      <c r="D186" s="870"/>
      <c r="E186" s="870"/>
      <c r="F186" s="870"/>
      <c r="G186" s="871"/>
      <c r="H186" s="872"/>
      <c r="I186" s="870"/>
      <c r="J186" s="870"/>
      <c r="K186" s="870"/>
      <c r="L186" s="873"/>
      <c r="M186" s="874"/>
      <c r="N186" s="870"/>
      <c r="O186" s="870"/>
      <c r="P186" s="870"/>
      <c r="Q186" s="871"/>
      <c r="R186" s="872"/>
      <c r="S186" s="870"/>
      <c r="T186" s="870"/>
      <c r="U186" s="870"/>
      <c r="V186" s="870"/>
      <c r="W186" s="870"/>
      <c r="X186" s="1360"/>
      <c r="Y186" s="517"/>
      <c r="Z186" s="517"/>
      <c r="AA186" s="517"/>
      <c r="AB186" s="517"/>
      <c r="AC186" s="517"/>
      <c r="AD186" s="517"/>
      <c r="AE186" s="517"/>
      <c r="AF186" s="517"/>
      <c r="AG186" s="517"/>
      <c r="AH186" s="517"/>
      <c r="AI186" s="517"/>
      <c r="AJ186" s="517"/>
      <c r="AK186" s="517"/>
      <c r="AL186" s="517"/>
      <c r="AM186" s="517"/>
      <c r="AN186" s="517"/>
      <c r="AO186" s="517"/>
      <c r="AP186" s="517"/>
      <c r="AQ186" s="517"/>
      <c r="AR186" s="517"/>
      <c r="AS186" s="517"/>
      <c r="AT186" s="517"/>
      <c r="AU186" s="517"/>
      <c r="AV186" s="517"/>
      <c r="AW186" s="517"/>
      <c r="AX186" s="517"/>
      <c r="AY186" s="517"/>
      <c r="AZ186" s="208"/>
      <c r="BA186" s="363"/>
      <c r="BB186" s="159"/>
      <c r="BC186" s="325"/>
      <c r="BD186" s="295"/>
      <c r="BE186" s="295"/>
      <c r="BF186" s="295"/>
      <c r="BG186" s="326"/>
      <c r="BH186" s="336"/>
      <c r="BI186" s="295"/>
      <c r="BJ186" s="295"/>
      <c r="BK186" s="295"/>
      <c r="BL186" s="326"/>
      <c r="BM186" s="336"/>
      <c r="BN186" s="295"/>
      <c r="BO186" s="295"/>
      <c r="BP186" s="295"/>
      <c r="BQ186" s="326"/>
      <c r="BR186" s="336"/>
      <c r="BS186" s="295"/>
      <c r="BT186" s="295"/>
      <c r="BU186" s="295"/>
      <c r="BV186" s="295"/>
      <c r="BW186" s="295"/>
      <c r="BX186" s="1397"/>
      <c r="BY186" s="1439"/>
      <c r="BZ186" s="1439"/>
      <c r="CA186" s="1439"/>
      <c r="CB186" s="1439"/>
      <c r="CC186" s="1439"/>
      <c r="CD186" s="1439"/>
      <c r="CE186" s="1439"/>
      <c r="CF186" s="1439"/>
      <c r="CG186" s="1439"/>
      <c r="CH186" s="1439"/>
      <c r="CI186" s="1439"/>
      <c r="CJ186" s="1439"/>
      <c r="CK186" s="1439"/>
      <c r="CL186" s="1439"/>
      <c r="CM186" s="1439"/>
      <c r="CN186" s="1439"/>
      <c r="CO186" s="1439"/>
      <c r="CP186" s="1439"/>
      <c r="CQ186" s="1439"/>
      <c r="CR186" s="1439"/>
      <c r="CS186" s="1439"/>
      <c r="CT186" s="1439"/>
      <c r="CU186" s="1439"/>
      <c r="CV186" s="1439"/>
      <c r="CW186" s="1439"/>
      <c r="CX186" s="1439"/>
      <c r="CY186" s="1439"/>
      <c r="CZ186" s="1439"/>
    </row>
    <row r="187" s="369" customFormat="true" ht="15" customHeight="true" x14ac:dyDescent="0.2">
      <c r="A187" s="685"/>
      <c r="B187" s="712"/>
      <c r="C187" s="869"/>
      <c r="D187" s="870"/>
      <c r="E187" s="870"/>
      <c r="F187" s="870"/>
      <c r="G187" s="871"/>
      <c r="H187" s="872"/>
      <c r="I187" s="870"/>
      <c r="J187" s="870"/>
      <c r="K187" s="870"/>
      <c r="L187" s="873"/>
      <c r="M187" s="874"/>
      <c r="N187" s="870"/>
      <c r="O187" s="870"/>
      <c r="P187" s="870"/>
      <c r="Q187" s="871"/>
      <c r="R187" s="872"/>
      <c r="S187" s="870"/>
      <c r="T187" s="870"/>
      <c r="U187" s="870"/>
      <c r="V187" s="870"/>
      <c r="W187" s="870"/>
      <c r="X187" s="1360"/>
      <c r="Y187" s="517"/>
      <c r="Z187" s="517"/>
      <c r="AA187" s="517"/>
      <c r="AB187" s="517"/>
      <c r="AC187" s="517"/>
      <c r="AD187" s="517"/>
      <c r="AE187" s="517"/>
      <c r="AF187" s="517"/>
      <c r="AG187" s="517"/>
      <c r="AH187" s="517"/>
      <c r="AI187" s="517"/>
      <c r="AJ187" s="517"/>
      <c r="AK187" s="517"/>
      <c r="AL187" s="517"/>
      <c r="AM187" s="517"/>
      <c r="AN187" s="517"/>
      <c r="AO187" s="517"/>
      <c r="AP187" s="517"/>
      <c r="AQ187" s="517"/>
      <c r="AR187" s="517"/>
      <c r="AS187" s="517"/>
      <c r="AT187" s="517"/>
      <c r="AU187" s="517"/>
      <c r="AV187" s="517"/>
      <c r="AW187" s="517"/>
      <c r="AX187" s="517"/>
      <c r="AY187" s="517"/>
      <c r="AZ187" s="208"/>
      <c r="BA187" s="363"/>
      <c r="BB187" s="159"/>
      <c r="BC187" s="325"/>
      <c r="BD187" s="295"/>
      <c r="BE187" s="295"/>
      <c r="BF187" s="295"/>
      <c r="BG187" s="326"/>
      <c r="BH187" s="336"/>
      <c r="BI187" s="295"/>
      <c r="BJ187" s="295"/>
      <c r="BK187" s="295"/>
      <c r="BL187" s="326"/>
      <c r="BM187" s="336"/>
      <c r="BN187" s="295"/>
      <c r="BO187" s="295"/>
      <c r="BP187" s="295"/>
      <c r="BQ187" s="326"/>
      <c r="BR187" s="336"/>
      <c r="BS187" s="295"/>
      <c r="BT187" s="295"/>
      <c r="BU187" s="295"/>
      <c r="BV187" s="295"/>
      <c r="BW187" s="295"/>
      <c r="BX187" s="1397"/>
      <c r="BY187" s="1439"/>
      <c r="BZ187" s="1439"/>
      <c r="CA187" s="1439"/>
      <c r="CB187" s="1439"/>
      <c r="CC187" s="1439"/>
      <c r="CD187" s="1439"/>
      <c r="CE187" s="1439"/>
      <c r="CF187" s="1439"/>
      <c r="CG187" s="1439"/>
      <c r="CH187" s="1439"/>
      <c r="CI187" s="1439"/>
      <c r="CJ187" s="1439"/>
      <c r="CK187" s="1439"/>
      <c r="CL187" s="1439"/>
      <c r="CM187" s="1439"/>
      <c r="CN187" s="1439"/>
      <c r="CO187" s="1439"/>
      <c r="CP187" s="1439"/>
      <c r="CQ187" s="1439"/>
      <c r="CR187" s="1439"/>
      <c r="CS187" s="1439"/>
      <c r="CT187" s="1439"/>
      <c r="CU187" s="1439"/>
      <c r="CV187" s="1439"/>
      <c r="CW187" s="1439"/>
      <c r="CX187" s="1439"/>
      <c r="CY187" s="1439"/>
      <c r="CZ187" s="1439"/>
    </row>
    <row r="188" s="369" customFormat="true" ht="15" customHeight="true" x14ac:dyDescent="0.2">
      <c r="A188" s="685"/>
      <c r="B188" s="712"/>
      <c r="C188" s="869"/>
      <c r="D188" s="870"/>
      <c r="E188" s="870"/>
      <c r="F188" s="870"/>
      <c r="G188" s="871"/>
      <c r="H188" s="872"/>
      <c r="I188" s="870"/>
      <c r="J188" s="870"/>
      <c r="K188" s="870"/>
      <c r="L188" s="873"/>
      <c r="M188" s="874"/>
      <c r="N188" s="870"/>
      <c r="O188" s="870"/>
      <c r="P188" s="870"/>
      <c r="Q188" s="871"/>
      <c r="R188" s="872"/>
      <c r="S188" s="870"/>
      <c r="T188" s="870"/>
      <c r="U188" s="870"/>
      <c r="V188" s="870"/>
      <c r="W188" s="870"/>
      <c r="X188" s="1360"/>
      <c r="Y188" s="517"/>
      <c r="Z188" s="517"/>
      <c r="AA188" s="517"/>
      <c r="AB188" s="517"/>
      <c r="AC188" s="517"/>
      <c r="AD188" s="517"/>
      <c r="AE188" s="517"/>
      <c r="AF188" s="517"/>
      <c r="AG188" s="517"/>
      <c r="AH188" s="517"/>
      <c r="AI188" s="517"/>
      <c r="AJ188" s="517"/>
      <c r="AK188" s="517"/>
      <c r="AL188" s="517"/>
      <c r="AM188" s="517"/>
      <c r="AN188" s="517"/>
      <c r="AO188" s="517"/>
      <c r="AP188" s="517"/>
      <c r="AQ188" s="517"/>
      <c r="AR188" s="517"/>
      <c r="AS188" s="517"/>
      <c r="AT188" s="517"/>
      <c r="AU188" s="517"/>
      <c r="AV188" s="517"/>
      <c r="AW188" s="517"/>
      <c r="AX188" s="517"/>
      <c r="AY188" s="517"/>
      <c r="AZ188" s="208"/>
      <c r="BA188" s="363"/>
      <c r="BB188" s="159"/>
      <c r="BC188" s="325"/>
      <c r="BD188" s="295"/>
      <c r="BE188" s="295"/>
      <c r="BF188" s="295"/>
      <c r="BG188" s="326"/>
      <c r="BH188" s="336"/>
      <c r="BI188" s="295"/>
      <c r="BJ188" s="295"/>
      <c r="BK188" s="295"/>
      <c r="BL188" s="326"/>
      <c r="BM188" s="336"/>
      <c r="BN188" s="295"/>
      <c r="BO188" s="295"/>
      <c r="BP188" s="295"/>
      <c r="BQ188" s="326"/>
      <c r="BR188" s="336"/>
      <c r="BS188" s="295"/>
      <c r="BT188" s="295"/>
      <c r="BU188" s="295"/>
      <c r="BV188" s="295"/>
      <c r="BW188" s="295"/>
      <c r="BX188" s="1397"/>
      <c r="BY188" s="1439"/>
      <c r="BZ188" s="1439"/>
      <c r="CA188" s="1439"/>
      <c r="CB188" s="1439"/>
      <c r="CC188" s="1439"/>
      <c r="CD188" s="1439"/>
      <c r="CE188" s="1439"/>
      <c r="CF188" s="1439"/>
      <c r="CG188" s="1439"/>
      <c r="CH188" s="1439"/>
      <c r="CI188" s="1439"/>
      <c r="CJ188" s="1439"/>
      <c r="CK188" s="1439"/>
      <c r="CL188" s="1439"/>
      <c r="CM188" s="1439"/>
      <c r="CN188" s="1439"/>
      <c r="CO188" s="1439"/>
      <c r="CP188" s="1439"/>
      <c r="CQ188" s="1439"/>
      <c r="CR188" s="1439"/>
      <c r="CS188" s="1439"/>
      <c r="CT188" s="1439"/>
      <c r="CU188" s="1439"/>
      <c r="CV188" s="1439"/>
      <c r="CW188" s="1439"/>
      <c r="CX188" s="1439"/>
      <c r="CY188" s="1439"/>
      <c r="CZ188" s="1439"/>
    </row>
    <row r="189" s="369" customFormat="true" ht="15" customHeight="true" x14ac:dyDescent="0.2">
      <c r="A189" s="685"/>
      <c r="B189" s="712"/>
      <c r="C189" s="869"/>
      <c r="D189" s="870"/>
      <c r="E189" s="870"/>
      <c r="F189" s="870"/>
      <c r="G189" s="871"/>
      <c r="H189" s="872"/>
      <c r="I189" s="870"/>
      <c r="J189" s="870"/>
      <c r="K189" s="870"/>
      <c r="L189" s="873"/>
      <c r="M189" s="874"/>
      <c r="N189" s="870"/>
      <c r="O189" s="870"/>
      <c r="P189" s="870"/>
      <c r="Q189" s="871"/>
      <c r="R189" s="872"/>
      <c r="S189" s="870"/>
      <c r="T189" s="870"/>
      <c r="U189" s="870"/>
      <c r="V189" s="870"/>
      <c r="W189" s="870"/>
      <c r="X189" s="1360"/>
      <c r="Y189" s="517"/>
      <c r="Z189" s="517"/>
      <c r="AA189" s="517"/>
      <c r="AB189" s="517"/>
      <c r="AC189" s="517"/>
      <c r="AD189" s="517"/>
      <c r="AE189" s="517"/>
      <c r="AF189" s="517"/>
      <c r="AG189" s="517"/>
      <c r="AH189" s="517"/>
      <c r="AI189" s="517"/>
      <c r="AJ189" s="517"/>
      <c r="AK189" s="517"/>
      <c r="AL189" s="517"/>
      <c r="AM189" s="517"/>
      <c r="AN189" s="517"/>
      <c r="AO189" s="517"/>
      <c r="AP189" s="517"/>
      <c r="AQ189" s="517"/>
      <c r="AR189" s="517"/>
      <c r="AS189" s="517"/>
      <c r="AT189" s="517"/>
      <c r="AU189" s="517"/>
      <c r="AV189" s="517"/>
      <c r="AW189" s="517"/>
      <c r="AX189" s="517"/>
      <c r="AY189" s="517"/>
      <c r="AZ189" s="208"/>
      <c r="BA189" s="363"/>
      <c r="BB189" s="159"/>
      <c r="BC189" s="325"/>
      <c r="BD189" s="295"/>
      <c r="BE189" s="295"/>
      <c r="BF189" s="295"/>
      <c r="BG189" s="326"/>
      <c r="BH189" s="336"/>
      <c r="BI189" s="295"/>
      <c r="BJ189" s="295"/>
      <c r="BK189" s="295"/>
      <c r="BL189" s="326"/>
      <c r="BM189" s="336"/>
      <c r="BN189" s="295"/>
      <c r="BO189" s="295"/>
      <c r="BP189" s="295"/>
      <c r="BQ189" s="326"/>
      <c r="BR189" s="336"/>
      <c r="BS189" s="295"/>
      <c r="BT189" s="295"/>
      <c r="BU189" s="295"/>
      <c r="BV189" s="295"/>
      <c r="BW189" s="295"/>
      <c r="BX189" s="1397"/>
      <c r="BY189" s="1439"/>
      <c r="BZ189" s="1439"/>
      <c r="CA189" s="1439"/>
      <c r="CB189" s="1439"/>
      <c r="CC189" s="1439"/>
      <c r="CD189" s="1439"/>
      <c r="CE189" s="1439"/>
      <c r="CF189" s="1439"/>
      <c r="CG189" s="1439"/>
      <c r="CH189" s="1439"/>
      <c r="CI189" s="1439"/>
      <c r="CJ189" s="1439"/>
      <c r="CK189" s="1439"/>
      <c r="CL189" s="1439"/>
      <c r="CM189" s="1439"/>
      <c r="CN189" s="1439"/>
      <c r="CO189" s="1439"/>
      <c r="CP189" s="1439"/>
      <c r="CQ189" s="1439"/>
      <c r="CR189" s="1439"/>
      <c r="CS189" s="1439"/>
      <c r="CT189" s="1439"/>
      <c r="CU189" s="1439"/>
      <c r="CV189" s="1439"/>
      <c r="CW189" s="1439"/>
      <c r="CX189" s="1439"/>
      <c r="CY189" s="1439"/>
      <c r="CZ189" s="1439"/>
    </row>
    <row r="190" s="369" customFormat="true" ht="15" customHeight="true" x14ac:dyDescent="0.2">
      <c r="A190" s="685"/>
      <c r="B190" s="712"/>
      <c r="C190" s="869"/>
      <c r="D190" s="870"/>
      <c r="E190" s="870"/>
      <c r="F190" s="870"/>
      <c r="G190" s="871"/>
      <c r="H190" s="872"/>
      <c r="I190" s="870"/>
      <c r="J190" s="870"/>
      <c r="K190" s="870"/>
      <c r="L190" s="873"/>
      <c r="M190" s="874"/>
      <c r="N190" s="870"/>
      <c r="O190" s="870"/>
      <c r="P190" s="870"/>
      <c r="Q190" s="871"/>
      <c r="R190" s="872"/>
      <c r="S190" s="870"/>
      <c r="T190" s="870"/>
      <c r="U190" s="870"/>
      <c r="V190" s="870"/>
      <c r="W190" s="870"/>
      <c r="X190" s="1360"/>
      <c r="Y190" s="517"/>
      <c r="Z190" s="517"/>
      <c r="AA190" s="517"/>
      <c r="AB190" s="517"/>
      <c r="AC190" s="517"/>
      <c r="AD190" s="517"/>
      <c r="AE190" s="517"/>
      <c r="AF190" s="517"/>
      <c r="AG190" s="517"/>
      <c r="AH190" s="517"/>
      <c r="AI190" s="517"/>
      <c r="AJ190" s="517"/>
      <c r="AK190" s="517"/>
      <c r="AL190" s="517"/>
      <c r="AM190" s="517"/>
      <c r="AN190" s="517"/>
      <c r="AO190" s="517"/>
      <c r="AP190" s="517"/>
      <c r="AQ190" s="517"/>
      <c r="AR190" s="517"/>
      <c r="AS190" s="517"/>
      <c r="AT190" s="517"/>
      <c r="AU190" s="517"/>
      <c r="AV190" s="517"/>
      <c r="AW190" s="517"/>
      <c r="AX190" s="517"/>
      <c r="AY190" s="517"/>
      <c r="AZ190" s="208"/>
      <c r="BA190" s="363"/>
      <c r="BB190" s="159"/>
      <c r="BC190" s="325"/>
      <c r="BD190" s="295"/>
      <c r="BE190" s="295"/>
      <c r="BF190" s="295"/>
      <c r="BG190" s="326"/>
      <c r="BH190" s="336"/>
      <c r="BI190" s="295"/>
      <c r="BJ190" s="295"/>
      <c r="BK190" s="295"/>
      <c r="BL190" s="326"/>
      <c r="BM190" s="336"/>
      <c r="BN190" s="295"/>
      <c r="BO190" s="295"/>
      <c r="BP190" s="295"/>
      <c r="BQ190" s="326"/>
      <c r="BR190" s="336"/>
      <c r="BS190" s="295"/>
      <c r="BT190" s="295"/>
      <c r="BU190" s="295"/>
      <c r="BV190" s="295"/>
      <c r="BW190" s="295"/>
      <c r="BX190" s="1397"/>
      <c r="BY190" s="1439"/>
      <c r="BZ190" s="1439"/>
      <c r="CA190" s="1439"/>
      <c r="CB190" s="1439"/>
      <c r="CC190" s="1439"/>
      <c r="CD190" s="1439"/>
      <c r="CE190" s="1439"/>
      <c r="CF190" s="1439"/>
      <c r="CG190" s="1439"/>
      <c r="CH190" s="1439"/>
      <c r="CI190" s="1439"/>
      <c r="CJ190" s="1439"/>
      <c r="CK190" s="1439"/>
      <c r="CL190" s="1439"/>
      <c r="CM190" s="1439"/>
      <c r="CN190" s="1439"/>
      <c r="CO190" s="1439"/>
      <c r="CP190" s="1439"/>
      <c r="CQ190" s="1439"/>
      <c r="CR190" s="1439"/>
      <c r="CS190" s="1439"/>
      <c r="CT190" s="1439"/>
      <c r="CU190" s="1439"/>
      <c r="CV190" s="1439"/>
      <c r="CW190" s="1439"/>
      <c r="CX190" s="1439"/>
      <c r="CY190" s="1439"/>
      <c r="CZ190" s="1439"/>
    </row>
    <row r="191" s="369" customFormat="true" ht="15" customHeight="true" x14ac:dyDescent="0.2">
      <c r="A191" s="685"/>
      <c r="B191" s="712"/>
      <c r="C191" s="869"/>
      <c r="D191" s="870"/>
      <c r="E191" s="870"/>
      <c r="F191" s="870"/>
      <c r="G191" s="871"/>
      <c r="H191" s="872"/>
      <c r="I191" s="870"/>
      <c r="J191" s="870"/>
      <c r="K191" s="870"/>
      <c r="L191" s="873"/>
      <c r="M191" s="874"/>
      <c r="N191" s="870"/>
      <c r="O191" s="870"/>
      <c r="P191" s="870"/>
      <c r="Q191" s="871"/>
      <c r="R191" s="872"/>
      <c r="S191" s="870"/>
      <c r="T191" s="870"/>
      <c r="U191" s="870"/>
      <c r="V191" s="870"/>
      <c r="W191" s="870"/>
      <c r="X191" s="1360"/>
      <c r="Y191" s="517"/>
      <c r="Z191" s="517"/>
      <c r="AA191" s="517"/>
      <c r="AB191" s="517"/>
      <c r="AC191" s="517"/>
      <c r="AD191" s="517"/>
      <c r="AE191" s="517"/>
      <c r="AF191" s="517"/>
      <c r="AG191" s="517"/>
      <c r="AH191" s="517"/>
      <c r="AI191" s="517"/>
      <c r="AJ191" s="517"/>
      <c r="AK191" s="517"/>
      <c r="AL191" s="517"/>
      <c r="AM191" s="517"/>
      <c r="AN191" s="517"/>
      <c r="AO191" s="517"/>
      <c r="AP191" s="517"/>
      <c r="AQ191" s="517"/>
      <c r="AR191" s="517"/>
      <c r="AS191" s="517"/>
      <c r="AT191" s="517"/>
      <c r="AU191" s="517"/>
      <c r="AV191" s="517"/>
      <c r="AW191" s="517"/>
      <c r="AX191" s="517"/>
      <c r="AY191" s="517"/>
      <c r="AZ191" s="208"/>
      <c r="BA191" s="363"/>
      <c r="BB191" s="159"/>
      <c r="BC191" s="325"/>
      <c r="BD191" s="295"/>
      <c r="BE191" s="295"/>
      <c r="BF191" s="295"/>
      <c r="BG191" s="326"/>
      <c r="BH191" s="336"/>
      <c r="BI191" s="295"/>
      <c r="BJ191" s="295"/>
      <c r="BK191" s="295"/>
      <c r="BL191" s="326"/>
      <c r="BM191" s="336"/>
      <c r="BN191" s="295"/>
      <c r="BO191" s="295"/>
      <c r="BP191" s="295"/>
      <c r="BQ191" s="326"/>
      <c r="BR191" s="336"/>
      <c r="BS191" s="295"/>
      <c r="BT191" s="295"/>
      <c r="BU191" s="295"/>
      <c r="BV191" s="295"/>
      <c r="BW191" s="295"/>
      <c r="BX191" s="1397"/>
      <c r="BY191" s="1439"/>
      <c r="BZ191" s="1439"/>
      <c r="CA191" s="1439"/>
      <c r="CB191" s="1439"/>
      <c r="CC191" s="1439"/>
      <c r="CD191" s="1439"/>
      <c r="CE191" s="1439"/>
      <c r="CF191" s="1439"/>
      <c r="CG191" s="1439"/>
      <c r="CH191" s="1439"/>
      <c r="CI191" s="1439"/>
      <c r="CJ191" s="1439"/>
      <c r="CK191" s="1439"/>
      <c r="CL191" s="1439"/>
      <c r="CM191" s="1439"/>
      <c r="CN191" s="1439"/>
      <c r="CO191" s="1439"/>
      <c r="CP191" s="1439"/>
      <c r="CQ191" s="1439"/>
      <c r="CR191" s="1439"/>
      <c r="CS191" s="1439"/>
      <c r="CT191" s="1439"/>
      <c r="CU191" s="1439"/>
      <c r="CV191" s="1439"/>
      <c r="CW191" s="1439"/>
      <c r="CX191" s="1439"/>
      <c r="CY191" s="1439"/>
      <c r="CZ191" s="1439"/>
    </row>
    <row r="192" s="369" customFormat="true" ht="15" customHeight="true" x14ac:dyDescent="0.2">
      <c r="A192" s="685"/>
      <c r="B192" s="712"/>
      <c r="C192" s="869"/>
      <c r="D192" s="870"/>
      <c r="E192" s="870"/>
      <c r="F192" s="870"/>
      <c r="G192" s="871"/>
      <c r="H192" s="872"/>
      <c r="I192" s="870"/>
      <c r="J192" s="870"/>
      <c r="K192" s="870"/>
      <c r="L192" s="873"/>
      <c r="M192" s="874"/>
      <c r="N192" s="870"/>
      <c r="O192" s="870"/>
      <c r="P192" s="870"/>
      <c r="Q192" s="871"/>
      <c r="R192" s="872"/>
      <c r="S192" s="870"/>
      <c r="T192" s="870"/>
      <c r="U192" s="870"/>
      <c r="V192" s="870"/>
      <c r="W192" s="870"/>
      <c r="X192" s="1360"/>
      <c r="Y192" s="517"/>
      <c r="Z192" s="517"/>
      <c r="AA192" s="517"/>
      <c r="AB192" s="517"/>
      <c r="AC192" s="517"/>
      <c r="AD192" s="517"/>
      <c r="AE192" s="517"/>
      <c r="AF192" s="517"/>
      <c r="AG192" s="517"/>
      <c r="AH192" s="517"/>
      <c r="AI192" s="517"/>
      <c r="AJ192" s="517"/>
      <c r="AK192" s="517"/>
      <c r="AL192" s="517"/>
      <c r="AM192" s="517"/>
      <c r="AN192" s="517"/>
      <c r="AO192" s="517"/>
      <c r="AP192" s="517"/>
      <c r="AQ192" s="517"/>
      <c r="AR192" s="517"/>
      <c r="AS192" s="517"/>
      <c r="AT192" s="517"/>
      <c r="AU192" s="517"/>
      <c r="AV192" s="517"/>
      <c r="AW192" s="517"/>
      <c r="AX192" s="517"/>
      <c r="AY192" s="517"/>
      <c r="AZ192" s="208"/>
      <c r="BA192" s="363"/>
      <c r="BB192" s="159"/>
      <c r="BC192" s="325"/>
      <c r="BD192" s="295"/>
      <c r="BE192" s="295"/>
      <c r="BF192" s="295"/>
      <c r="BG192" s="326"/>
      <c r="BH192" s="336"/>
      <c r="BI192" s="295"/>
      <c r="BJ192" s="295"/>
      <c r="BK192" s="295"/>
      <c r="BL192" s="326"/>
      <c r="BM192" s="336"/>
      <c r="BN192" s="295"/>
      <c r="BO192" s="295"/>
      <c r="BP192" s="295"/>
      <c r="BQ192" s="326"/>
      <c r="BR192" s="336"/>
      <c r="BS192" s="295"/>
      <c r="BT192" s="295"/>
      <c r="BU192" s="295"/>
      <c r="BV192" s="295"/>
      <c r="BW192" s="295"/>
      <c r="BX192" s="1397"/>
      <c r="BY192" s="1439"/>
      <c r="BZ192" s="1439"/>
      <c r="CA192" s="1439"/>
      <c r="CB192" s="1439"/>
      <c r="CC192" s="1439"/>
      <c r="CD192" s="1439"/>
      <c r="CE192" s="1439"/>
      <c r="CF192" s="1439"/>
      <c r="CG192" s="1439"/>
      <c r="CH192" s="1439"/>
      <c r="CI192" s="1439"/>
      <c r="CJ192" s="1439"/>
      <c r="CK192" s="1439"/>
      <c r="CL192" s="1439"/>
      <c r="CM192" s="1439"/>
      <c r="CN192" s="1439"/>
      <c r="CO192" s="1439"/>
      <c r="CP192" s="1439"/>
      <c r="CQ192" s="1439"/>
      <c r="CR192" s="1439"/>
      <c r="CS192" s="1439"/>
      <c r="CT192" s="1439"/>
      <c r="CU192" s="1439"/>
      <c r="CV192" s="1439"/>
      <c r="CW192" s="1439"/>
      <c r="CX192" s="1439"/>
      <c r="CY192" s="1439"/>
      <c r="CZ192" s="1439"/>
    </row>
    <row r="193" s="369" customFormat="true" ht="15" customHeight="true" x14ac:dyDescent="0.2">
      <c r="A193" s="691"/>
      <c r="B193" s="713"/>
      <c r="C193" s="875"/>
      <c r="D193" s="876"/>
      <c r="E193" s="876"/>
      <c r="F193" s="876"/>
      <c r="G193" s="877"/>
      <c r="H193" s="878"/>
      <c r="I193" s="876"/>
      <c r="J193" s="876"/>
      <c r="K193" s="876"/>
      <c r="L193" s="879"/>
      <c r="M193" s="880"/>
      <c r="N193" s="876"/>
      <c r="O193" s="876"/>
      <c r="P193" s="876"/>
      <c r="Q193" s="877"/>
      <c r="R193" s="878"/>
      <c r="S193" s="876"/>
      <c r="T193" s="876"/>
      <c r="U193" s="876"/>
      <c r="V193" s="876"/>
      <c r="W193" s="876"/>
      <c r="X193" s="1361"/>
      <c r="Y193" s="517"/>
      <c r="Z193" s="517"/>
      <c r="AA193" s="517"/>
      <c r="AB193" s="517"/>
      <c r="AC193" s="517"/>
      <c r="AD193" s="517"/>
      <c r="AE193" s="517"/>
      <c r="AF193" s="517"/>
      <c r="AG193" s="517"/>
      <c r="AH193" s="517"/>
      <c r="AI193" s="517"/>
      <c r="AJ193" s="517"/>
      <c r="AK193" s="517"/>
      <c r="AL193" s="517"/>
      <c r="AM193" s="517"/>
      <c r="AN193" s="517"/>
      <c r="AO193" s="517"/>
      <c r="AP193" s="517"/>
      <c r="AQ193" s="517"/>
      <c r="AR193" s="517"/>
      <c r="AS193" s="517"/>
      <c r="AT193" s="517"/>
      <c r="AU193" s="517"/>
      <c r="AV193" s="517"/>
      <c r="AW193" s="517"/>
      <c r="AX193" s="517"/>
      <c r="AY193" s="517"/>
      <c r="AZ193" s="208"/>
      <c r="BA193" s="363"/>
      <c r="BB193" s="159"/>
      <c r="BC193" s="325"/>
      <c r="BD193" s="295"/>
      <c r="BE193" s="295"/>
      <c r="BF193" s="295"/>
      <c r="BG193" s="326"/>
      <c r="BH193" s="336"/>
      <c r="BI193" s="295"/>
      <c r="BJ193" s="295"/>
      <c r="BK193" s="295"/>
      <c r="BL193" s="326"/>
      <c r="BM193" s="336"/>
      <c r="BN193" s="295"/>
      <c r="BO193" s="295"/>
      <c r="BP193" s="295"/>
      <c r="BQ193" s="326"/>
      <c r="BR193" s="336"/>
      <c r="BS193" s="295"/>
      <c r="BT193" s="295"/>
      <c r="BU193" s="295"/>
      <c r="BV193" s="295"/>
      <c r="BW193" s="295"/>
      <c r="BX193" s="1397"/>
      <c r="BY193" s="1439"/>
      <c r="BZ193" s="1439"/>
      <c r="CA193" s="1439"/>
      <c r="CB193" s="1439"/>
      <c r="CC193" s="1439"/>
      <c r="CD193" s="1439"/>
      <c r="CE193" s="1439"/>
      <c r="CF193" s="1439"/>
      <c r="CG193" s="1439"/>
      <c r="CH193" s="1439"/>
      <c r="CI193" s="1439"/>
      <c r="CJ193" s="1439"/>
      <c r="CK193" s="1439"/>
      <c r="CL193" s="1439"/>
      <c r="CM193" s="1439"/>
      <c r="CN193" s="1439"/>
      <c r="CO193" s="1439"/>
      <c r="CP193" s="1439"/>
      <c r="CQ193" s="1439"/>
      <c r="CR193" s="1439"/>
      <c r="CS193" s="1439"/>
      <c r="CT193" s="1439"/>
      <c r="CU193" s="1439"/>
      <c r="CV193" s="1439"/>
      <c r="CW193" s="1439"/>
      <c r="CX193" s="1439"/>
      <c r="CY193" s="1439"/>
      <c r="CZ193" s="1439"/>
    </row>
    <row r="194" s="369" customFormat="true" ht="15" customHeight="true" x14ac:dyDescent="0.2">
      <c r="A194" s="603"/>
      <c r="B194" s="708"/>
      <c r="C194" s="795"/>
      <c r="D194" s="757"/>
      <c r="E194" s="757"/>
      <c r="F194" s="757"/>
      <c r="G194" s="758"/>
      <c r="H194" s="796"/>
      <c r="I194" s="757"/>
      <c r="J194" s="757"/>
      <c r="K194" s="757"/>
      <c r="L194" s="797"/>
      <c r="M194" s="795"/>
      <c r="N194" s="757"/>
      <c r="O194" s="757"/>
      <c r="P194" s="757"/>
      <c r="Q194" s="758"/>
      <c r="R194" s="796"/>
      <c r="S194" s="757"/>
      <c r="T194" s="757"/>
      <c r="U194" s="757"/>
      <c r="V194" s="757"/>
      <c r="W194" s="757"/>
      <c r="X194" s="797"/>
      <c r="Y194" s="517"/>
      <c r="Z194" s="517"/>
      <c r="AA194" s="517"/>
      <c r="AB194" s="517"/>
      <c r="AC194" s="517"/>
      <c r="AD194" s="517"/>
      <c r="AE194" s="517"/>
      <c r="AF194" s="517"/>
      <c r="AG194" s="517"/>
      <c r="AH194" s="517"/>
      <c r="AI194" s="517"/>
      <c r="AJ194" s="517"/>
      <c r="AK194" s="517"/>
      <c r="AL194" s="517"/>
      <c r="AM194" s="517"/>
      <c r="AN194" s="517"/>
      <c r="AO194" s="517"/>
      <c r="AP194" s="517"/>
      <c r="AQ194" s="517"/>
      <c r="AR194" s="517"/>
      <c r="AS194" s="517"/>
      <c r="AT194" s="517"/>
      <c r="AU194" s="517"/>
      <c r="AV194" s="517"/>
      <c r="AW194" s="517"/>
      <c r="AX194" s="517"/>
      <c r="AY194" s="517"/>
      <c r="AZ194" s="208"/>
      <c r="BA194" s="363"/>
      <c r="BB194" s="159"/>
      <c r="BC194" s="325"/>
      <c r="BD194" s="295"/>
      <c r="BE194" s="295"/>
      <c r="BF194" s="295"/>
      <c r="BG194" s="326"/>
      <c r="BH194" s="336"/>
      <c r="BI194" s="295"/>
      <c r="BJ194" s="295"/>
      <c r="BK194" s="295"/>
      <c r="BL194" s="326"/>
      <c r="BM194" s="336"/>
      <c r="BN194" s="295"/>
      <c r="BO194" s="295"/>
      <c r="BP194" s="295"/>
      <c r="BQ194" s="326"/>
      <c r="BR194" s="336"/>
      <c r="BS194" s="295"/>
      <c r="BT194" s="295"/>
      <c r="BU194" s="295"/>
      <c r="BV194" s="295"/>
      <c r="BW194" s="295"/>
      <c r="BX194" s="1397"/>
      <c r="BY194" s="1439"/>
      <c r="BZ194" s="1439"/>
      <c r="CA194" s="1439"/>
      <c r="CB194" s="1439"/>
      <c r="CC194" s="1439"/>
      <c r="CD194" s="1439"/>
      <c r="CE194" s="1439"/>
      <c r="CF194" s="1439"/>
      <c r="CG194" s="1439"/>
      <c r="CH194" s="1439"/>
      <c r="CI194" s="1439"/>
      <c r="CJ194" s="1439"/>
      <c r="CK194" s="1439"/>
      <c r="CL194" s="1439"/>
      <c r="CM194" s="1439"/>
      <c r="CN194" s="1439"/>
      <c r="CO194" s="1439"/>
      <c r="CP194" s="1439"/>
      <c r="CQ194" s="1439"/>
      <c r="CR194" s="1439"/>
      <c r="CS194" s="1439"/>
      <c r="CT194" s="1439"/>
      <c r="CU194" s="1439"/>
      <c r="CV194" s="1439"/>
      <c r="CW194" s="1439"/>
      <c r="CX194" s="1439"/>
      <c r="CY194" s="1439"/>
      <c r="CZ194" s="1439"/>
    </row>
    <row r="195" s="131" customFormat="true" ht="15" customHeight="true" x14ac:dyDescent="0.2">
      <c r="A195" s="603"/>
      <c r="B195" s="708"/>
      <c r="C195" s="795"/>
      <c r="D195" s="757"/>
      <c r="E195" s="757"/>
      <c r="F195" s="757"/>
      <c r="G195" s="758"/>
      <c r="H195" s="796"/>
      <c r="I195" s="757"/>
      <c r="J195" s="757"/>
      <c r="K195" s="757"/>
      <c r="L195" s="797"/>
      <c r="M195" s="795"/>
      <c r="N195" s="757"/>
      <c r="O195" s="757"/>
      <c r="P195" s="757"/>
      <c r="Q195" s="758"/>
      <c r="R195" s="796"/>
      <c r="S195" s="757"/>
      <c r="T195" s="757"/>
      <c r="U195" s="757"/>
      <c r="V195" s="757"/>
      <c r="W195" s="757"/>
      <c r="X195" s="797"/>
      <c r="Y195" s="517"/>
      <c r="Z195" s="517"/>
      <c r="AA195" s="517"/>
      <c r="AB195" s="517"/>
      <c r="AC195" s="517"/>
      <c r="AD195" s="517"/>
      <c r="AE195" s="517"/>
      <c r="AF195" s="517"/>
      <c r="AG195" s="517"/>
      <c r="AH195" s="517"/>
      <c r="AI195" s="517"/>
      <c r="AJ195" s="517"/>
      <c r="AK195" s="517"/>
      <c r="AL195" s="517"/>
      <c r="AM195" s="517"/>
      <c r="AN195" s="517"/>
      <c r="AO195" s="517"/>
      <c r="AP195" s="517"/>
      <c r="AQ195" s="517"/>
      <c r="AR195" s="517"/>
      <c r="AS195" s="517"/>
      <c r="AT195" s="517"/>
      <c r="AU195" s="517"/>
      <c r="AV195" s="517"/>
      <c r="AW195" s="517"/>
      <c r="AX195" s="517"/>
      <c r="AY195" s="517"/>
      <c r="AZ195" s="208"/>
      <c r="BA195" s="363"/>
      <c r="BB195" s="159"/>
      <c r="BC195" s="325"/>
      <c r="BD195" s="295"/>
      <c r="BE195" s="295"/>
      <c r="BF195" s="295"/>
      <c r="BG195" s="326"/>
      <c r="BH195" s="336"/>
      <c r="BI195" s="295"/>
      <c r="BJ195" s="295"/>
      <c r="BK195" s="295"/>
      <c r="BL195" s="326"/>
      <c r="BM195" s="336"/>
      <c r="BN195" s="295"/>
      <c r="BO195" s="295"/>
      <c r="BP195" s="295"/>
      <c r="BQ195" s="326"/>
      <c r="BR195" s="336"/>
      <c r="BS195" s="295"/>
      <c r="BT195" s="295"/>
      <c r="BU195" s="295"/>
      <c r="BV195" s="295"/>
      <c r="BW195" s="295"/>
      <c r="BX195" s="1397"/>
      <c r="BY195" s="1439"/>
      <c r="BZ195" s="1439"/>
      <c r="CA195" s="1439"/>
      <c r="CB195" s="1439"/>
      <c r="CC195" s="1439"/>
      <c r="CD195" s="1439"/>
      <c r="CE195" s="1439"/>
      <c r="CF195" s="1439"/>
      <c r="CG195" s="1439"/>
      <c r="CH195" s="1439"/>
      <c r="CI195" s="1439"/>
      <c r="CJ195" s="1439"/>
      <c r="CK195" s="1439"/>
      <c r="CL195" s="1439"/>
      <c r="CM195" s="1439"/>
      <c r="CN195" s="1439"/>
      <c r="CO195" s="1439"/>
      <c r="CP195" s="1439"/>
      <c r="CQ195" s="1439"/>
      <c r="CR195" s="1439"/>
      <c r="CS195" s="1439"/>
      <c r="CT195" s="1439"/>
      <c r="CU195" s="1439"/>
      <c r="CV195" s="1439"/>
      <c r="CW195" s="1439"/>
      <c r="CX195" s="1439"/>
      <c r="CY195" s="1439"/>
      <c r="CZ195" s="1439"/>
    </row>
    <row r="196" s="131" customFormat="true" ht="15" customHeight="true" x14ac:dyDescent="0.2">
      <c r="A196" s="603"/>
      <c r="B196" s="708"/>
      <c r="C196" s="795"/>
      <c r="D196" s="757"/>
      <c r="E196" s="757"/>
      <c r="F196" s="757"/>
      <c r="G196" s="758"/>
      <c r="H196" s="796"/>
      <c r="I196" s="757"/>
      <c r="J196" s="757"/>
      <c r="K196" s="757"/>
      <c r="L196" s="797"/>
      <c r="M196" s="795"/>
      <c r="N196" s="757"/>
      <c r="O196" s="757"/>
      <c r="P196" s="757"/>
      <c r="Q196" s="758"/>
      <c r="R196" s="796"/>
      <c r="S196" s="757"/>
      <c r="T196" s="757"/>
      <c r="U196" s="757"/>
      <c r="V196" s="757"/>
      <c r="W196" s="757"/>
      <c r="X196" s="797"/>
      <c r="Y196" s="517"/>
      <c r="Z196" s="517"/>
      <c r="AA196" s="517"/>
      <c r="AB196" s="517"/>
      <c r="AC196" s="517"/>
      <c r="AD196" s="517"/>
      <c r="AE196" s="517"/>
      <c r="AF196" s="517"/>
      <c r="AG196" s="517"/>
      <c r="AH196" s="517"/>
      <c r="AI196" s="517"/>
      <c r="AJ196" s="517"/>
      <c r="AK196" s="517"/>
      <c r="AL196" s="517"/>
      <c r="AM196" s="517"/>
      <c r="AN196" s="517"/>
      <c r="AO196" s="517"/>
      <c r="AP196" s="517"/>
      <c r="AQ196" s="517"/>
      <c r="AR196" s="517"/>
      <c r="AS196" s="517"/>
      <c r="AT196" s="517"/>
      <c r="AU196" s="517"/>
      <c r="AV196" s="517"/>
      <c r="AW196" s="517"/>
      <c r="AX196" s="517"/>
      <c r="AY196" s="517"/>
      <c r="AZ196" s="208"/>
      <c r="BA196" s="363"/>
      <c r="BB196" s="159"/>
      <c r="BC196" s="325"/>
      <c r="BD196" s="295"/>
      <c r="BE196" s="295"/>
      <c r="BF196" s="295"/>
      <c r="BG196" s="326"/>
      <c r="BH196" s="336"/>
      <c r="BI196" s="295"/>
      <c r="BJ196" s="295"/>
      <c r="BK196" s="295"/>
      <c r="BL196" s="326"/>
      <c r="BM196" s="336"/>
      <c r="BN196" s="295"/>
      <c r="BO196" s="295"/>
      <c r="BP196" s="295"/>
      <c r="BQ196" s="326"/>
      <c r="BR196" s="336"/>
      <c r="BS196" s="295"/>
      <c r="BT196" s="295"/>
      <c r="BU196" s="295"/>
      <c r="BV196" s="295"/>
      <c r="BW196" s="295"/>
      <c r="BX196" s="1397"/>
      <c r="BY196" s="1439"/>
      <c r="BZ196" s="1439"/>
      <c r="CA196" s="1439"/>
      <c r="CB196" s="1439"/>
      <c r="CC196" s="1439"/>
      <c r="CD196" s="1439"/>
      <c r="CE196" s="1439"/>
      <c r="CF196" s="1439"/>
      <c r="CG196" s="1439"/>
      <c r="CH196" s="1439"/>
      <c r="CI196" s="1439"/>
      <c r="CJ196" s="1439"/>
      <c r="CK196" s="1439"/>
      <c r="CL196" s="1439"/>
      <c r="CM196" s="1439"/>
      <c r="CN196" s="1439"/>
      <c r="CO196" s="1439"/>
      <c r="CP196" s="1439"/>
      <c r="CQ196" s="1439"/>
      <c r="CR196" s="1439"/>
      <c r="CS196" s="1439"/>
      <c r="CT196" s="1439"/>
      <c r="CU196" s="1439"/>
      <c r="CV196" s="1439"/>
      <c r="CW196" s="1439"/>
      <c r="CX196" s="1439"/>
      <c r="CY196" s="1439"/>
      <c r="CZ196" s="1439"/>
    </row>
    <row r="197" s="131" customFormat="true" ht="15" customHeight="true" x14ac:dyDescent="0.2">
      <c r="A197" s="603"/>
      <c r="B197" s="708"/>
      <c r="C197" s="795"/>
      <c r="D197" s="757"/>
      <c r="E197" s="757"/>
      <c r="F197" s="757"/>
      <c r="G197" s="758"/>
      <c r="H197" s="796"/>
      <c r="I197" s="757"/>
      <c r="J197" s="757"/>
      <c r="K197" s="757"/>
      <c r="L197" s="797"/>
      <c r="M197" s="795"/>
      <c r="N197" s="757"/>
      <c r="O197" s="757"/>
      <c r="P197" s="757"/>
      <c r="Q197" s="758"/>
      <c r="R197" s="796"/>
      <c r="S197" s="757"/>
      <c r="T197" s="757"/>
      <c r="U197" s="757"/>
      <c r="V197" s="757"/>
      <c r="W197" s="757"/>
      <c r="X197" s="797"/>
      <c r="Y197" s="517"/>
      <c r="Z197" s="517"/>
      <c r="AA197" s="517"/>
      <c r="AB197" s="517"/>
      <c r="AC197" s="517"/>
      <c r="AD197" s="517"/>
      <c r="AE197" s="517"/>
      <c r="AF197" s="517"/>
      <c r="AG197" s="517"/>
      <c r="AH197" s="517"/>
      <c r="AI197" s="517"/>
      <c r="AJ197" s="517"/>
      <c r="AK197" s="517"/>
      <c r="AL197" s="517"/>
      <c r="AM197" s="517"/>
      <c r="AN197" s="517"/>
      <c r="AO197" s="517"/>
      <c r="AP197" s="517"/>
      <c r="AQ197" s="517"/>
      <c r="AR197" s="517"/>
      <c r="AS197" s="517"/>
      <c r="AT197" s="517"/>
      <c r="AU197" s="517"/>
      <c r="AV197" s="517"/>
      <c r="AW197" s="517"/>
      <c r="AX197" s="517"/>
      <c r="AY197" s="517"/>
      <c r="AZ197" s="208"/>
      <c r="BA197" s="363"/>
      <c r="BB197" s="159"/>
      <c r="BC197" s="325"/>
      <c r="BD197" s="295"/>
      <c r="BE197" s="295"/>
      <c r="BF197" s="295"/>
      <c r="BG197" s="326"/>
      <c r="BH197" s="336"/>
      <c r="BI197" s="295"/>
      <c r="BJ197" s="295"/>
      <c r="BK197" s="295"/>
      <c r="BL197" s="326"/>
      <c r="BM197" s="336"/>
      <c r="BN197" s="295"/>
      <c r="BO197" s="295"/>
      <c r="BP197" s="295"/>
      <c r="BQ197" s="326"/>
      <c r="BR197" s="336"/>
      <c r="BS197" s="295"/>
      <c r="BT197" s="295"/>
      <c r="BU197" s="295"/>
      <c r="BV197" s="295"/>
      <c r="BW197" s="295"/>
      <c r="BX197" s="1397"/>
      <c r="BY197" s="1439"/>
      <c r="BZ197" s="1439"/>
      <c r="CA197" s="1439"/>
      <c r="CB197" s="1439"/>
      <c r="CC197" s="1439"/>
      <c r="CD197" s="1439"/>
      <c r="CE197" s="1439"/>
      <c r="CF197" s="1439"/>
      <c r="CG197" s="1439"/>
      <c r="CH197" s="1439"/>
      <c r="CI197" s="1439"/>
      <c r="CJ197" s="1439"/>
      <c r="CK197" s="1439"/>
      <c r="CL197" s="1439"/>
      <c r="CM197" s="1439"/>
      <c r="CN197" s="1439"/>
      <c r="CO197" s="1439"/>
      <c r="CP197" s="1439"/>
      <c r="CQ197" s="1439"/>
      <c r="CR197" s="1439"/>
      <c r="CS197" s="1439"/>
      <c r="CT197" s="1439"/>
      <c r="CU197" s="1439"/>
      <c r="CV197" s="1439"/>
      <c r="CW197" s="1439"/>
      <c r="CX197" s="1439"/>
      <c r="CY197" s="1439"/>
      <c r="CZ197" s="1439"/>
    </row>
    <row r="198" s="131" customFormat="true" ht="15" customHeight="true" x14ac:dyDescent="0.2">
      <c r="A198" s="603"/>
      <c r="B198" s="708"/>
      <c r="C198" s="795"/>
      <c r="D198" s="757"/>
      <c r="E198" s="757"/>
      <c r="F198" s="757"/>
      <c r="G198" s="758"/>
      <c r="H198" s="796"/>
      <c r="I198" s="757"/>
      <c r="J198" s="757"/>
      <c r="K198" s="757"/>
      <c r="L198" s="797"/>
      <c r="M198" s="795"/>
      <c r="N198" s="757"/>
      <c r="O198" s="757"/>
      <c r="P198" s="757"/>
      <c r="Q198" s="758"/>
      <c r="R198" s="796"/>
      <c r="S198" s="757"/>
      <c r="T198" s="757"/>
      <c r="U198" s="757"/>
      <c r="V198" s="757"/>
      <c r="W198" s="757"/>
      <c r="X198" s="797"/>
      <c r="Y198" s="517"/>
      <c r="Z198" s="517"/>
      <c r="AA198" s="517"/>
      <c r="AB198" s="517"/>
      <c r="AC198" s="517"/>
      <c r="AD198" s="517"/>
      <c r="AE198" s="517"/>
      <c r="AF198" s="517"/>
      <c r="AG198" s="517"/>
      <c r="AH198" s="517"/>
      <c r="AI198" s="517"/>
      <c r="AJ198" s="517"/>
      <c r="AK198" s="517"/>
      <c r="AL198" s="517"/>
      <c r="AM198" s="517"/>
      <c r="AN198" s="517"/>
      <c r="AO198" s="517"/>
      <c r="AP198" s="517"/>
      <c r="AQ198" s="517"/>
      <c r="AR198" s="517"/>
      <c r="AS198" s="517"/>
      <c r="AT198" s="517"/>
      <c r="AU198" s="517"/>
      <c r="AV198" s="517"/>
      <c r="AW198" s="517"/>
      <c r="AX198" s="517"/>
      <c r="AY198" s="517"/>
      <c r="AZ198" s="208"/>
      <c r="BA198" s="363"/>
      <c r="BB198" s="159"/>
      <c r="BC198" s="325"/>
      <c r="BD198" s="295"/>
      <c r="BE198" s="295"/>
      <c r="BF198" s="295"/>
      <c r="BG198" s="326"/>
      <c r="BH198" s="336"/>
      <c r="BI198" s="295"/>
      <c r="BJ198" s="295"/>
      <c r="BK198" s="295"/>
      <c r="BL198" s="326"/>
      <c r="BM198" s="336"/>
      <c r="BN198" s="295"/>
      <c r="BO198" s="295"/>
      <c r="BP198" s="295"/>
      <c r="BQ198" s="326"/>
      <c r="BR198" s="336"/>
      <c r="BS198" s="295"/>
      <c r="BT198" s="295"/>
      <c r="BU198" s="295"/>
      <c r="BV198" s="295"/>
      <c r="BW198" s="295"/>
      <c r="BX198" s="1397"/>
      <c r="BY198" s="1439"/>
      <c r="BZ198" s="1439"/>
      <c r="CA198" s="1439"/>
      <c r="CB198" s="1439"/>
      <c r="CC198" s="1439"/>
      <c r="CD198" s="1439"/>
      <c r="CE198" s="1439"/>
      <c r="CF198" s="1439"/>
      <c r="CG198" s="1439"/>
      <c r="CH198" s="1439"/>
      <c r="CI198" s="1439"/>
      <c r="CJ198" s="1439"/>
      <c r="CK198" s="1439"/>
      <c r="CL198" s="1439"/>
      <c r="CM198" s="1439"/>
      <c r="CN198" s="1439"/>
      <c r="CO198" s="1439"/>
      <c r="CP198" s="1439"/>
      <c r="CQ198" s="1439"/>
      <c r="CR198" s="1439"/>
      <c r="CS198" s="1439"/>
      <c r="CT198" s="1439"/>
      <c r="CU198" s="1439"/>
      <c r="CV198" s="1439"/>
      <c r="CW198" s="1439"/>
      <c r="CX198" s="1439"/>
      <c r="CY198" s="1439"/>
      <c r="CZ198" s="1439"/>
    </row>
    <row r="199" s="131" customFormat="true" ht="15" customHeight="true" x14ac:dyDescent="0.2">
      <c r="A199" s="603"/>
      <c r="B199" s="708"/>
      <c r="C199" s="795"/>
      <c r="D199" s="757"/>
      <c r="E199" s="757"/>
      <c r="F199" s="757"/>
      <c r="G199" s="758"/>
      <c r="H199" s="796"/>
      <c r="I199" s="757"/>
      <c r="J199" s="757"/>
      <c r="K199" s="757"/>
      <c r="L199" s="797"/>
      <c r="M199" s="795"/>
      <c r="N199" s="757"/>
      <c r="O199" s="757"/>
      <c r="P199" s="757"/>
      <c r="Q199" s="758"/>
      <c r="R199" s="796"/>
      <c r="S199" s="757"/>
      <c r="T199" s="757"/>
      <c r="U199" s="757"/>
      <c r="V199" s="757"/>
      <c r="W199" s="757"/>
      <c r="X199" s="797"/>
      <c r="Y199" s="517"/>
      <c r="Z199" s="517"/>
      <c r="AA199" s="517"/>
      <c r="AB199" s="517"/>
      <c r="AC199" s="517"/>
      <c r="AD199" s="517"/>
      <c r="AE199" s="517"/>
      <c r="AF199" s="517"/>
      <c r="AG199" s="517"/>
      <c r="AH199" s="517"/>
      <c r="AI199" s="517"/>
      <c r="AJ199" s="517"/>
      <c r="AK199" s="517"/>
      <c r="AL199" s="517"/>
      <c r="AM199" s="517"/>
      <c r="AN199" s="517"/>
      <c r="AO199" s="517"/>
      <c r="AP199" s="517"/>
      <c r="AQ199" s="517"/>
      <c r="AR199" s="517"/>
      <c r="AS199" s="517"/>
      <c r="AT199" s="517"/>
      <c r="AU199" s="517"/>
      <c r="AV199" s="517"/>
      <c r="AW199" s="517"/>
      <c r="AX199" s="517"/>
      <c r="AY199" s="517"/>
      <c r="AZ199" s="208"/>
      <c r="BA199" s="363"/>
      <c r="BB199" s="159"/>
      <c r="BC199" s="325"/>
      <c r="BD199" s="295"/>
      <c r="BE199" s="295"/>
      <c r="BF199" s="295"/>
      <c r="BG199" s="326"/>
      <c r="BH199" s="336"/>
      <c r="BI199" s="295"/>
      <c r="BJ199" s="295"/>
      <c r="BK199" s="295"/>
      <c r="BL199" s="326"/>
      <c r="BM199" s="336"/>
      <c r="BN199" s="295"/>
      <c r="BO199" s="295"/>
      <c r="BP199" s="295"/>
      <c r="BQ199" s="326"/>
      <c r="BR199" s="336"/>
      <c r="BS199" s="295"/>
      <c r="BT199" s="295"/>
      <c r="BU199" s="295"/>
      <c r="BV199" s="295"/>
      <c r="BW199" s="295"/>
      <c r="BX199" s="1397"/>
      <c r="BY199" s="1439"/>
      <c r="BZ199" s="1439"/>
      <c r="CA199" s="1439"/>
      <c r="CB199" s="1439"/>
      <c r="CC199" s="1439"/>
      <c r="CD199" s="1439"/>
      <c r="CE199" s="1439"/>
      <c r="CF199" s="1439"/>
      <c r="CG199" s="1439"/>
      <c r="CH199" s="1439"/>
      <c r="CI199" s="1439"/>
      <c r="CJ199" s="1439"/>
      <c r="CK199" s="1439"/>
      <c r="CL199" s="1439"/>
      <c r="CM199" s="1439"/>
      <c r="CN199" s="1439"/>
      <c r="CO199" s="1439"/>
      <c r="CP199" s="1439"/>
      <c r="CQ199" s="1439"/>
      <c r="CR199" s="1439"/>
      <c r="CS199" s="1439"/>
      <c r="CT199" s="1439"/>
      <c r="CU199" s="1439"/>
      <c r="CV199" s="1439"/>
      <c r="CW199" s="1439"/>
      <c r="CX199" s="1439"/>
      <c r="CY199" s="1439"/>
      <c r="CZ199" s="1439"/>
    </row>
    <row r="200" s="131" customFormat="true" ht="15" customHeight="true" x14ac:dyDescent="0.2">
      <c r="A200" s="603"/>
      <c r="B200" s="708"/>
      <c r="C200" s="795"/>
      <c r="D200" s="757"/>
      <c r="E200" s="757"/>
      <c r="F200" s="757"/>
      <c r="G200" s="758"/>
      <c r="H200" s="796"/>
      <c r="I200" s="757"/>
      <c r="J200" s="757"/>
      <c r="K200" s="757"/>
      <c r="L200" s="797"/>
      <c r="M200" s="795"/>
      <c r="N200" s="757"/>
      <c r="O200" s="757"/>
      <c r="P200" s="757"/>
      <c r="Q200" s="758"/>
      <c r="R200" s="796"/>
      <c r="S200" s="757"/>
      <c r="T200" s="757"/>
      <c r="U200" s="757"/>
      <c r="V200" s="757"/>
      <c r="W200" s="757"/>
      <c r="X200" s="797"/>
      <c r="Y200" s="517"/>
      <c r="Z200" s="517"/>
      <c r="AA200" s="517"/>
      <c r="AB200" s="517"/>
      <c r="AC200" s="517"/>
      <c r="AD200" s="517"/>
      <c r="AE200" s="517"/>
      <c r="AF200" s="517"/>
      <c r="AG200" s="517"/>
      <c r="AH200" s="517"/>
      <c r="AI200" s="517"/>
      <c r="AJ200" s="517"/>
      <c r="AK200" s="517"/>
      <c r="AL200" s="517"/>
      <c r="AM200" s="517"/>
      <c r="AN200" s="517"/>
      <c r="AO200" s="517"/>
      <c r="AP200" s="517"/>
      <c r="AQ200" s="517"/>
      <c r="AR200" s="517"/>
      <c r="AS200" s="517"/>
      <c r="AT200" s="517"/>
      <c r="AU200" s="517"/>
      <c r="AV200" s="517"/>
      <c r="AW200" s="517"/>
      <c r="AX200" s="517"/>
      <c r="AY200" s="517"/>
      <c r="AZ200" s="208"/>
      <c r="BA200" s="363"/>
      <c r="BB200" s="159"/>
      <c r="BC200" s="325"/>
      <c r="BD200" s="295"/>
      <c r="BE200" s="295"/>
      <c r="BF200" s="295"/>
      <c r="BG200" s="326"/>
      <c r="BH200" s="336"/>
      <c r="BI200" s="295"/>
      <c r="BJ200" s="295"/>
      <c r="BK200" s="295"/>
      <c r="BL200" s="326"/>
      <c r="BM200" s="336"/>
      <c r="BN200" s="295"/>
      <c r="BO200" s="295"/>
      <c r="BP200" s="295"/>
      <c r="BQ200" s="326"/>
      <c r="BR200" s="336"/>
      <c r="BS200" s="295"/>
      <c r="BT200" s="295"/>
      <c r="BU200" s="295"/>
      <c r="BV200" s="295"/>
      <c r="BW200" s="295"/>
      <c r="BX200" s="1397"/>
      <c r="BY200" s="1439"/>
      <c r="BZ200" s="1439"/>
      <c r="CA200" s="1439"/>
      <c r="CB200" s="1439"/>
      <c r="CC200" s="1439"/>
      <c r="CD200" s="1439"/>
      <c r="CE200" s="1439"/>
      <c r="CF200" s="1439"/>
      <c r="CG200" s="1439"/>
      <c r="CH200" s="1439"/>
      <c r="CI200" s="1439"/>
      <c r="CJ200" s="1439"/>
      <c r="CK200" s="1439"/>
      <c r="CL200" s="1439"/>
      <c r="CM200" s="1439"/>
      <c r="CN200" s="1439"/>
      <c r="CO200" s="1439"/>
      <c r="CP200" s="1439"/>
      <c r="CQ200" s="1439"/>
      <c r="CR200" s="1439"/>
      <c r="CS200" s="1439"/>
      <c r="CT200" s="1439"/>
      <c r="CU200" s="1439"/>
      <c r="CV200" s="1439"/>
      <c r="CW200" s="1439"/>
      <c r="CX200" s="1439"/>
      <c r="CY200" s="1439"/>
      <c r="CZ200" s="1439"/>
    </row>
    <row r="201" s="131" customFormat="true" ht="15" customHeight="true" x14ac:dyDescent="0.2">
      <c r="A201" s="603"/>
      <c r="B201" s="708"/>
      <c r="C201" s="795"/>
      <c r="D201" s="757"/>
      <c r="E201" s="757"/>
      <c r="F201" s="757"/>
      <c r="G201" s="758"/>
      <c r="H201" s="796"/>
      <c r="I201" s="757"/>
      <c r="J201" s="757"/>
      <c r="K201" s="757"/>
      <c r="L201" s="797"/>
      <c r="M201" s="795"/>
      <c r="N201" s="757"/>
      <c r="O201" s="757"/>
      <c r="P201" s="757"/>
      <c r="Q201" s="758"/>
      <c r="R201" s="796"/>
      <c r="S201" s="757"/>
      <c r="T201" s="757"/>
      <c r="U201" s="757"/>
      <c r="V201" s="757"/>
      <c r="W201" s="757"/>
      <c r="X201" s="797"/>
      <c r="Y201" s="517"/>
      <c r="Z201" s="517"/>
      <c r="AA201" s="517"/>
      <c r="AB201" s="517"/>
      <c r="AC201" s="517"/>
      <c r="AD201" s="517"/>
      <c r="AE201" s="517"/>
      <c r="AF201" s="517"/>
      <c r="AG201" s="517"/>
      <c r="AH201" s="517"/>
      <c r="AI201" s="517"/>
      <c r="AJ201" s="517"/>
      <c r="AK201" s="517"/>
      <c r="AL201" s="517"/>
      <c r="AM201" s="517"/>
      <c r="AN201" s="517"/>
      <c r="AO201" s="517"/>
      <c r="AP201" s="517"/>
      <c r="AQ201" s="517"/>
      <c r="AR201" s="517"/>
      <c r="AS201" s="517"/>
      <c r="AT201" s="517"/>
      <c r="AU201" s="517"/>
      <c r="AV201" s="517"/>
      <c r="AW201" s="517"/>
      <c r="AX201" s="517"/>
      <c r="AY201" s="517"/>
      <c r="AZ201" s="208"/>
      <c r="BA201" s="363"/>
      <c r="BB201" s="159"/>
      <c r="BC201" s="325"/>
      <c r="BD201" s="295"/>
      <c r="BE201" s="295"/>
      <c r="BF201" s="295"/>
      <c r="BG201" s="326"/>
      <c r="BH201" s="336"/>
      <c r="BI201" s="295"/>
      <c r="BJ201" s="295"/>
      <c r="BK201" s="295"/>
      <c r="BL201" s="326"/>
      <c r="BM201" s="336"/>
      <c r="BN201" s="295"/>
      <c r="BO201" s="295"/>
      <c r="BP201" s="295"/>
      <c r="BQ201" s="326"/>
      <c r="BR201" s="336"/>
      <c r="BS201" s="295"/>
      <c r="BT201" s="295"/>
      <c r="BU201" s="295"/>
      <c r="BV201" s="295"/>
      <c r="BW201" s="295"/>
      <c r="BX201" s="1397"/>
      <c r="BY201" s="1439"/>
      <c r="BZ201" s="1439"/>
      <c r="CA201" s="1439"/>
      <c r="CB201" s="1439"/>
      <c r="CC201" s="1439"/>
      <c r="CD201" s="1439"/>
      <c r="CE201" s="1439"/>
      <c r="CF201" s="1439"/>
      <c r="CG201" s="1439"/>
      <c r="CH201" s="1439"/>
      <c r="CI201" s="1439"/>
      <c r="CJ201" s="1439"/>
      <c r="CK201" s="1439"/>
      <c r="CL201" s="1439"/>
      <c r="CM201" s="1439"/>
      <c r="CN201" s="1439"/>
      <c r="CO201" s="1439"/>
      <c r="CP201" s="1439"/>
      <c r="CQ201" s="1439"/>
      <c r="CR201" s="1439"/>
      <c r="CS201" s="1439"/>
      <c r="CT201" s="1439"/>
      <c r="CU201" s="1439"/>
      <c r="CV201" s="1439"/>
      <c r="CW201" s="1439"/>
      <c r="CX201" s="1439"/>
      <c r="CY201" s="1439"/>
      <c r="CZ201" s="1439"/>
    </row>
    <row r="202" s="131" customFormat="true" ht="15" customHeight="true" x14ac:dyDescent="0.2">
      <c r="A202" s="603"/>
      <c r="B202" s="708"/>
      <c r="C202" s="795"/>
      <c r="D202" s="757"/>
      <c r="E202" s="757"/>
      <c r="F202" s="757"/>
      <c r="G202" s="758"/>
      <c r="H202" s="796"/>
      <c r="I202" s="757"/>
      <c r="J202" s="757"/>
      <c r="K202" s="757"/>
      <c r="L202" s="797"/>
      <c r="M202" s="795"/>
      <c r="N202" s="757"/>
      <c r="O202" s="757"/>
      <c r="P202" s="757"/>
      <c r="Q202" s="758"/>
      <c r="R202" s="796"/>
      <c r="S202" s="757"/>
      <c r="T202" s="757"/>
      <c r="U202" s="757"/>
      <c r="V202" s="757"/>
      <c r="W202" s="757"/>
      <c r="X202" s="797"/>
      <c r="Y202" s="517"/>
      <c r="Z202" s="517"/>
      <c r="AA202" s="517"/>
      <c r="AB202" s="517"/>
      <c r="AC202" s="517"/>
      <c r="AD202" s="517"/>
      <c r="AE202" s="517"/>
      <c r="AF202" s="517"/>
      <c r="AG202" s="517"/>
      <c r="AH202" s="517"/>
      <c r="AI202" s="517"/>
      <c r="AJ202" s="517"/>
      <c r="AK202" s="517"/>
      <c r="AL202" s="517"/>
      <c r="AM202" s="517"/>
      <c r="AN202" s="517"/>
      <c r="AO202" s="517"/>
      <c r="AP202" s="517"/>
      <c r="AQ202" s="517"/>
      <c r="AR202" s="517"/>
      <c r="AS202" s="517"/>
      <c r="AT202" s="517"/>
      <c r="AU202" s="517"/>
      <c r="AV202" s="517"/>
      <c r="AW202" s="517"/>
      <c r="AX202" s="517"/>
      <c r="AY202" s="517"/>
      <c r="AZ202" s="208"/>
      <c r="BA202" s="363"/>
      <c r="BB202" s="159"/>
      <c r="BC202" s="325"/>
      <c r="BD202" s="295"/>
      <c r="BE202" s="295"/>
      <c r="BF202" s="295"/>
      <c r="BG202" s="326"/>
      <c r="BH202" s="336"/>
      <c r="BI202" s="295"/>
      <c r="BJ202" s="295"/>
      <c r="BK202" s="295"/>
      <c r="BL202" s="326"/>
      <c r="BM202" s="336"/>
      <c r="BN202" s="295"/>
      <c r="BO202" s="295"/>
      <c r="BP202" s="295"/>
      <c r="BQ202" s="326"/>
      <c r="BR202" s="336"/>
      <c r="BS202" s="295"/>
      <c r="BT202" s="295"/>
      <c r="BU202" s="295"/>
      <c r="BV202" s="295"/>
      <c r="BW202" s="295"/>
      <c r="BX202" s="1397"/>
      <c r="BY202" s="1439"/>
      <c r="BZ202" s="1439"/>
      <c r="CA202" s="1439"/>
      <c r="CB202" s="1439"/>
      <c r="CC202" s="1439"/>
      <c r="CD202" s="1439"/>
      <c r="CE202" s="1439"/>
      <c r="CF202" s="1439"/>
      <c r="CG202" s="1439"/>
      <c r="CH202" s="1439"/>
      <c r="CI202" s="1439"/>
      <c r="CJ202" s="1439"/>
      <c r="CK202" s="1439"/>
      <c r="CL202" s="1439"/>
      <c r="CM202" s="1439"/>
      <c r="CN202" s="1439"/>
      <c r="CO202" s="1439"/>
      <c r="CP202" s="1439"/>
      <c r="CQ202" s="1439"/>
      <c r="CR202" s="1439"/>
      <c r="CS202" s="1439"/>
      <c r="CT202" s="1439"/>
      <c r="CU202" s="1439"/>
      <c r="CV202" s="1439"/>
      <c r="CW202" s="1439"/>
      <c r="CX202" s="1439"/>
      <c r="CY202" s="1439"/>
      <c r="CZ202" s="1439"/>
    </row>
    <row r="203" s="531" customFormat="true" ht="15" customHeight="true" x14ac:dyDescent="0.2">
      <c r="A203" s="1143"/>
      <c r="B203" s="1277"/>
      <c r="C203" s="1229"/>
      <c r="D203" s="1230"/>
      <c r="E203" s="1230"/>
      <c r="F203" s="1230"/>
      <c r="G203" s="1231"/>
      <c r="H203" s="1232"/>
      <c r="I203" s="1230"/>
      <c r="J203" s="1230"/>
      <c r="K203" s="1230"/>
      <c r="L203" s="1233"/>
      <c r="M203" s="1234"/>
      <c r="N203" s="1230"/>
      <c r="O203" s="1230"/>
      <c r="P203" s="1230"/>
      <c r="Q203" s="1231"/>
      <c r="R203" s="1232"/>
      <c r="S203" s="1230"/>
      <c r="T203" s="1230"/>
      <c r="U203" s="1230"/>
      <c r="V203" s="1230"/>
      <c r="W203" s="1230"/>
      <c r="X203" s="1490"/>
      <c r="Y203" s="517"/>
      <c r="Z203" s="517"/>
      <c r="AA203" s="517"/>
      <c r="AB203" s="517"/>
      <c r="AC203" s="517"/>
      <c r="AD203" s="517"/>
      <c r="AE203" s="517"/>
      <c r="AF203" s="517"/>
      <c r="AG203" s="517"/>
      <c r="AH203" s="517"/>
      <c r="AI203" s="517"/>
      <c r="AJ203" s="517"/>
      <c r="AK203" s="517"/>
      <c r="AL203" s="517"/>
      <c r="AM203" s="517"/>
      <c r="AN203" s="517"/>
      <c r="AO203" s="517"/>
      <c r="AP203" s="517"/>
      <c r="AQ203" s="517"/>
      <c r="AR203" s="517"/>
      <c r="AS203" s="517"/>
      <c r="AT203" s="517"/>
      <c r="AU203" s="517"/>
      <c r="AV203" s="517"/>
      <c r="AW203" s="517"/>
      <c r="AX203" s="517"/>
      <c r="AY203" s="517"/>
      <c r="AZ203" s="208"/>
      <c r="BA203" s="363"/>
      <c r="BB203" s="159"/>
      <c r="BC203" s="325"/>
      <c r="BD203" s="295"/>
      <c r="BE203" s="295"/>
      <c r="BF203" s="295"/>
      <c r="BG203" s="326"/>
      <c r="BH203" s="336"/>
      <c r="BI203" s="295"/>
      <c r="BJ203" s="295"/>
      <c r="BK203" s="295"/>
      <c r="BL203" s="326"/>
      <c r="BM203" s="336"/>
      <c r="BN203" s="295"/>
      <c r="BO203" s="295"/>
      <c r="BP203" s="295"/>
      <c r="BQ203" s="326"/>
      <c r="BR203" s="336"/>
      <c r="BS203" s="295"/>
      <c r="BT203" s="295"/>
      <c r="BU203" s="295"/>
      <c r="BV203" s="295"/>
      <c r="BW203" s="295"/>
      <c r="BX203" s="1397"/>
      <c r="BY203" s="1439"/>
      <c r="BZ203" s="1439"/>
      <c r="CA203" s="1439"/>
      <c r="CB203" s="1439"/>
      <c r="CC203" s="1439"/>
      <c r="CD203" s="1439"/>
      <c r="CE203" s="1439"/>
      <c r="CF203" s="1439"/>
      <c r="CG203" s="1439"/>
      <c r="CH203" s="1439"/>
      <c r="CI203" s="1439"/>
      <c r="CJ203" s="1439"/>
      <c r="CK203" s="1439"/>
      <c r="CL203" s="1439"/>
      <c r="CM203" s="1439"/>
      <c r="CN203" s="1439"/>
      <c r="CO203" s="1439"/>
      <c r="CP203" s="1439"/>
      <c r="CQ203" s="1439"/>
      <c r="CR203" s="1439"/>
      <c r="CS203" s="1439"/>
      <c r="CT203" s="1439"/>
      <c r="CU203" s="1439"/>
      <c r="CV203" s="1439"/>
      <c r="CW203" s="1439"/>
      <c r="CX203" s="1439"/>
      <c r="CY203" s="1439"/>
      <c r="CZ203" s="1439"/>
    </row>
    <row r="204" s="531" customFormat="true" ht="15" customHeight="true" x14ac:dyDescent="0.2">
      <c r="A204" s="1143"/>
      <c r="B204" s="1277"/>
      <c r="C204" s="1229"/>
      <c r="D204" s="1230"/>
      <c r="E204" s="1230"/>
      <c r="F204" s="1230"/>
      <c r="G204" s="1231"/>
      <c r="H204" s="1232"/>
      <c r="I204" s="1230"/>
      <c r="J204" s="1230"/>
      <c r="K204" s="1230"/>
      <c r="L204" s="1233"/>
      <c r="M204" s="1234"/>
      <c r="N204" s="1230"/>
      <c r="O204" s="1230"/>
      <c r="P204" s="1230"/>
      <c r="Q204" s="1231"/>
      <c r="R204" s="1232"/>
      <c r="S204" s="1230"/>
      <c r="T204" s="1230"/>
      <c r="U204" s="1230"/>
      <c r="V204" s="1230"/>
      <c r="W204" s="1230"/>
      <c r="X204" s="1490"/>
      <c r="Y204" s="517"/>
      <c r="Z204" s="517"/>
      <c r="AA204" s="517"/>
      <c r="AB204" s="517"/>
      <c r="AC204" s="517"/>
      <c r="AD204" s="517"/>
      <c r="AE204" s="517"/>
      <c r="AF204" s="517"/>
      <c r="AG204" s="517"/>
      <c r="AH204" s="517"/>
      <c r="AI204" s="517"/>
      <c r="AJ204" s="517"/>
      <c r="AK204" s="517"/>
      <c r="AL204" s="517"/>
      <c r="AM204" s="517"/>
      <c r="AN204" s="517"/>
      <c r="AO204" s="517"/>
      <c r="AP204" s="517"/>
      <c r="AQ204" s="517"/>
      <c r="AR204" s="517"/>
      <c r="AS204" s="517"/>
      <c r="AT204" s="517"/>
      <c r="AU204" s="517"/>
      <c r="AV204" s="517"/>
      <c r="AW204" s="517"/>
      <c r="AX204" s="517"/>
      <c r="AY204" s="517"/>
      <c r="AZ204" s="208"/>
      <c r="BA204" s="363"/>
      <c r="BB204" s="159"/>
      <c r="BC204" s="325"/>
      <c r="BD204" s="295"/>
      <c r="BE204" s="295"/>
      <c r="BF204" s="295"/>
      <c r="BG204" s="326"/>
      <c r="BH204" s="336"/>
      <c r="BI204" s="295"/>
      <c r="BJ204" s="295"/>
      <c r="BK204" s="295"/>
      <c r="BL204" s="326"/>
      <c r="BM204" s="336"/>
      <c r="BN204" s="295"/>
      <c r="BO204" s="295"/>
      <c r="BP204" s="295"/>
      <c r="BQ204" s="326"/>
      <c r="BR204" s="336"/>
      <c r="BS204" s="295"/>
      <c r="BT204" s="295"/>
      <c r="BU204" s="295"/>
      <c r="BV204" s="295"/>
      <c r="BW204" s="295"/>
      <c r="BX204" s="1397"/>
      <c r="BY204" s="1439"/>
      <c r="BZ204" s="1439"/>
      <c r="CA204" s="1439"/>
      <c r="CB204" s="1439"/>
      <c r="CC204" s="1439"/>
      <c r="CD204" s="1439"/>
      <c r="CE204" s="1439"/>
      <c r="CF204" s="1439"/>
      <c r="CG204" s="1439"/>
      <c r="CH204" s="1439"/>
      <c r="CI204" s="1439"/>
      <c r="CJ204" s="1439"/>
      <c r="CK204" s="1439"/>
      <c r="CL204" s="1439"/>
      <c r="CM204" s="1439"/>
      <c r="CN204" s="1439"/>
      <c r="CO204" s="1439"/>
      <c r="CP204" s="1439"/>
      <c r="CQ204" s="1439"/>
      <c r="CR204" s="1439"/>
      <c r="CS204" s="1439"/>
      <c r="CT204" s="1439"/>
      <c r="CU204" s="1439"/>
      <c r="CV204" s="1439"/>
      <c r="CW204" s="1439"/>
      <c r="CX204" s="1439"/>
      <c r="CY204" s="1439"/>
      <c r="CZ204" s="1439"/>
    </row>
    <row r="205" s="531" customFormat="true" ht="15" customHeight="true" x14ac:dyDescent="0.2">
      <c r="A205" s="1150"/>
      <c r="B205" s="1279"/>
      <c r="C205" s="1253"/>
      <c r="D205" s="1254"/>
      <c r="E205" s="1254"/>
      <c r="F205" s="1254"/>
      <c r="G205" s="1255"/>
      <c r="H205" s="1256"/>
      <c r="I205" s="1254"/>
      <c r="J205" s="1254"/>
      <c r="K205" s="1254"/>
      <c r="L205" s="1257"/>
      <c r="M205" s="1258"/>
      <c r="N205" s="1254"/>
      <c r="O205" s="1254"/>
      <c r="P205" s="1254"/>
      <c r="Q205" s="1255"/>
      <c r="R205" s="1256"/>
      <c r="S205" s="1254"/>
      <c r="T205" s="1254"/>
      <c r="U205" s="1254"/>
      <c r="V205" s="1254"/>
      <c r="W205" s="1254"/>
      <c r="X205" s="1496"/>
      <c r="Y205" s="517"/>
      <c r="Z205" s="517"/>
      <c r="AA205" s="517"/>
      <c r="AB205" s="517"/>
      <c r="AC205" s="517"/>
      <c r="AD205" s="517"/>
      <c r="AE205" s="517"/>
      <c r="AF205" s="517"/>
      <c r="AG205" s="517"/>
      <c r="AH205" s="517"/>
      <c r="AI205" s="517"/>
      <c r="AJ205" s="517"/>
      <c r="AK205" s="517"/>
      <c r="AL205" s="517"/>
      <c r="AM205" s="517"/>
      <c r="AN205" s="517"/>
      <c r="AO205" s="517"/>
      <c r="AP205" s="517"/>
      <c r="AQ205" s="517"/>
      <c r="AR205" s="517"/>
      <c r="AS205" s="517"/>
      <c r="AT205" s="517"/>
      <c r="AU205" s="517"/>
      <c r="AV205" s="517"/>
      <c r="AW205" s="517"/>
      <c r="AX205" s="517"/>
      <c r="AY205" s="517"/>
      <c r="AZ205" s="208"/>
      <c r="BA205" s="363"/>
      <c r="BB205" s="159"/>
      <c r="BC205" s="343"/>
      <c r="BD205" s="341"/>
      <c r="BE205" s="341"/>
      <c r="BF205" s="341"/>
      <c r="BG205" s="342"/>
      <c r="BH205" s="340"/>
      <c r="BI205" s="341"/>
      <c r="BJ205" s="341"/>
      <c r="BK205" s="341"/>
      <c r="BL205" s="342"/>
      <c r="BM205" s="340"/>
      <c r="BN205" s="341"/>
      <c r="BO205" s="341"/>
      <c r="BP205" s="341"/>
      <c r="BQ205" s="342"/>
      <c r="BR205" s="340"/>
      <c r="BS205" s="341"/>
      <c r="BT205" s="341"/>
      <c r="BU205" s="341"/>
      <c r="BV205" s="341"/>
      <c r="BW205" s="341"/>
      <c r="BX205" s="1398"/>
      <c r="BY205" s="1439"/>
      <c r="BZ205" s="1439"/>
      <c r="CA205" s="1439"/>
      <c r="CB205" s="1439"/>
      <c r="CC205" s="1439"/>
      <c r="CD205" s="1439"/>
      <c r="CE205" s="1439"/>
      <c r="CF205" s="1439"/>
      <c r="CG205" s="1439"/>
      <c r="CH205" s="1439"/>
      <c r="CI205" s="1439"/>
      <c r="CJ205" s="1439"/>
      <c r="CK205" s="1439"/>
      <c r="CL205" s="1439"/>
      <c r="CM205" s="1439"/>
      <c r="CN205" s="1439"/>
      <c r="CO205" s="1439"/>
      <c r="CP205" s="1439"/>
      <c r="CQ205" s="1439"/>
      <c r="CR205" s="1439"/>
      <c r="CS205" s="1439"/>
      <c r="CT205" s="1439"/>
      <c r="CU205" s="1439"/>
      <c r="CV205" s="1439"/>
      <c r="CW205" s="1439"/>
      <c r="CX205" s="1439"/>
      <c r="CY205" s="1439"/>
      <c r="CZ205" s="1439"/>
    </row>
    <row r="206" s="531" customFormat="true" ht="250.15" customHeight="true" x14ac:dyDescent="0.2">
      <c r="B206" s="541"/>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2"/>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1618" t="str">
        <f>A1026</f>
        <v>Belarus</v>
      </c>
      <c r="B208" s="1619"/>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2012</v>
      </c>
      <c r="B209" s="139"/>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64" t="s">
        <v>111</v>
      </c>
      <c r="B210" s="141"/>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96</v>
      </c>
      <c r="B211" s="139"/>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65" t="s">
        <v>97</v>
      </c>
      <c r="B212" s="214"/>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133</v>
      </c>
      <c r="B215" s="213" t="str">
        <f>A1025</f>
        <v>MICS12</v>
      </c>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536"/>
      <c r="B216" s="534"/>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536"/>
      <c r="B217" s="535"/>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536"/>
      <c r="B218" s="534"/>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537"/>
      <c r="B219" s="538"/>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369" customFormat="true" ht="15" customHeight="true" x14ac:dyDescent="0.2">
      <c r="A220" s="114" t="s">
        <v>86</v>
      </c>
      <c r="B220" s="198"/>
      <c r="C220" s="1645" t="s">
        <v>114</v>
      </c>
      <c r="D220" s="1646"/>
      <c r="E220" s="1646"/>
      <c r="F220" s="1646"/>
      <c r="G220" s="1647"/>
      <c r="H220" s="1818" t="s">
        <v>38</v>
      </c>
      <c r="I220" s="1819"/>
      <c r="J220" s="1819"/>
      <c r="K220" s="1819"/>
      <c r="L220" s="1820"/>
      <c r="M220" s="1821" t="s">
        <v>37</v>
      </c>
      <c r="N220" s="1822"/>
      <c r="O220" s="1822"/>
      <c r="P220" s="1822"/>
      <c r="Q220" s="1823"/>
      <c r="R220" s="1463" t="s">
        <v>137</v>
      </c>
      <c r="S220" s="1474"/>
      <c r="T220" s="1474"/>
      <c r="U220" s="1474"/>
      <c r="V220" s="1474"/>
      <c r="W220" s="1474"/>
      <c r="X220" s="1475"/>
      <c r="Y220" s="517"/>
      <c r="Z220" s="517"/>
      <c r="AA220" s="517"/>
      <c r="AB220" s="517"/>
      <c r="AC220" s="517"/>
      <c r="AD220" s="517"/>
      <c r="AE220" s="517"/>
      <c r="AF220" s="517"/>
      <c r="AG220" s="517"/>
      <c r="AH220" s="517"/>
      <c r="AI220" s="517"/>
      <c r="AJ220" s="517"/>
      <c r="AK220" s="517"/>
      <c r="AL220" s="517"/>
      <c r="AM220" s="517"/>
      <c r="AN220" s="517"/>
      <c r="AO220" s="517"/>
      <c r="AP220" s="517"/>
      <c r="AQ220" s="517"/>
      <c r="AR220" s="517"/>
      <c r="AS220" s="517"/>
      <c r="AT220" s="517"/>
      <c r="AU220" s="517"/>
      <c r="AV220" s="517"/>
      <c r="AW220" s="517"/>
      <c r="AX220" s="517"/>
      <c r="AY220" s="517"/>
      <c r="AZ220" s="208"/>
      <c r="BA220" s="209" t="s">
        <v>128</v>
      </c>
      <c r="BB220" s="114" t="s">
        <v>86</v>
      </c>
      <c r="BC220" s="1752" t="s">
        <v>114</v>
      </c>
      <c r="BD220" s="1753"/>
      <c r="BE220" s="1753"/>
      <c r="BF220" s="1753"/>
      <c r="BG220" s="1754"/>
      <c r="BH220" s="1755" t="s">
        <v>38</v>
      </c>
      <c r="BI220" s="1753"/>
      <c r="BJ220" s="1753"/>
      <c r="BK220" s="1753"/>
      <c r="BL220" s="1754"/>
      <c r="BM220" s="1755" t="s">
        <v>37</v>
      </c>
      <c r="BN220" s="1753"/>
      <c r="BO220" s="1753"/>
      <c r="BP220" s="1753"/>
      <c r="BQ220" s="1756"/>
      <c r="BR220" s="1314" t="s">
        <v>137</v>
      </c>
      <c r="BS220" s="1315"/>
      <c r="BT220" s="1315"/>
      <c r="BU220" s="1315"/>
      <c r="BV220" s="1315"/>
      <c r="BW220" s="1315"/>
      <c r="BX220" s="1315"/>
      <c r="BY220" s="1440"/>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369" customFormat="true" ht="12.75" x14ac:dyDescent="0.2">
      <c r="A221" s="182" t="s">
        <v>87</v>
      </c>
      <c r="B221" s="239"/>
      <c r="C221" s="277" t="s">
        <v>0</v>
      </c>
      <c r="D221" s="278" t="s">
        <v>1</v>
      </c>
      <c r="E221" s="278" t="s">
        <v>2</v>
      </c>
      <c r="F221" s="278" t="s">
        <v>3</v>
      </c>
      <c r="G221" s="279" t="s">
        <v>4</v>
      </c>
      <c r="H221" s="1125" t="s">
        <v>0</v>
      </c>
      <c r="I221" s="1093" t="s">
        <v>1</v>
      </c>
      <c r="J221" s="1093" t="s">
        <v>2</v>
      </c>
      <c r="K221" s="1093" t="s">
        <v>3</v>
      </c>
      <c r="L221" s="1094" t="s">
        <v>4</v>
      </c>
      <c r="M221" s="1115" t="s">
        <v>0</v>
      </c>
      <c r="N221" s="1093" t="s">
        <v>1</v>
      </c>
      <c r="O221" s="1093" t="s">
        <v>2</v>
      </c>
      <c r="P221" s="1093" t="s">
        <v>3</v>
      </c>
      <c r="Q221" s="1137" t="s">
        <v>4</v>
      </c>
      <c r="R221" s="1125" t="s">
        <v>237</v>
      </c>
      <c r="S221" s="1093" t="s">
        <v>238</v>
      </c>
      <c r="T221" s="1093" t="s">
        <v>239</v>
      </c>
      <c r="U221" s="1093" t="s">
        <v>150</v>
      </c>
      <c r="V221" s="1093" t="s">
        <v>240</v>
      </c>
      <c r="W221" s="1093" t="s">
        <v>241</v>
      </c>
      <c r="X221" s="1095" t="s">
        <v>242</v>
      </c>
      <c r="Y221" s="517"/>
      <c r="Z221" s="517"/>
      <c r="AA221" s="517"/>
      <c r="AB221" s="517"/>
      <c r="AC221" s="517"/>
      <c r="AD221" s="517"/>
      <c r="AE221" s="517"/>
      <c r="AF221" s="517"/>
      <c r="AG221" s="517"/>
      <c r="AH221" s="517"/>
      <c r="AI221" s="517"/>
      <c r="AJ221" s="517"/>
      <c r="AK221" s="517"/>
      <c r="AL221" s="517"/>
      <c r="AM221" s="517"/>
      <c r="AN221" s="517"/>
      <c r="AO221" s="517"/>
      <c r="AP221" s="517"/>
      <c r="AQ221" s="517"/>
      <c r="AR221" s="517"/>
      <c r="AS221" s="517"/>
      <c r="AT221" s="517"/>
      <c r="AU221" s="517"/>
      <c r="AV221" s="517"/>
      <c r="AW221" s="517"/>
      <c r="AX221" s="517"/>
      <c r="AY221" s="517"/>
      <c r="AZ221" s="208"/>
      <c r="BA221" s="194" t="s">
        <v>117</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237</v>
      </c>
      <c r="BS221" s="171" t="s">
        <v>238</v>
      </c>
      <c r="BT221" s="171" t="s">
        <v>239</v>
      </c>
      <c r="BU221" s="171" t="s">
        <v>150</v>
      </c>
      <c r="BV221" s="171" t="s">
        <v>240</v>
      </c>
      <c r="BW221" s="171" t="s">
        <v>241</v>
      </c>
      <c r="BX221" s="1399" t="s">
        <v>242</v>
      </c>
      <c r="BY221" s="1441"/>
      <c r="BZ221" s="1441"/>
      <c r="CA221" s="1441"/>
      <c r="CB221" s="1441"/>
      <c r="CC221" s="1441"/>
      <c r="CD221" s="1441"/>
      <c r="CE221" s="1441"/>
      <c r="CF221" s="1441"/>
      <c r="CG221" s="1441"/>
      <c r="CH221" s="1441"/>
      <c r="CI221" s="1441"/>
      <c r="CJ221" s="1441"/>
      <c r="CK221" s="1441"/>
      <c r="CL221" s="1441"/>
      <c r="CM221" s="1441"/>
      <c r="CN221" s="1441"/>
      <c r="CO221" s="1441"/>
      <c r="CP221" s="1441"/>
      <c r="CQ221" s="1441"/>
      <c r="CR221" s="1441"/>
      <c r="CS221" s="1441"/>
      <c r="CT221" s="1441"/>
      <c r="CU221" s="1441"/>
      <c r="CV221" s="1441"/>
      <c r="CW221" s="1441"/>
      <c r="CX221" s="1441"/>
      <c r="CY221" s="1441"/>
      <c r="CZ221" s="1441"/>
    </row>
    <row r="222" s="369" customFormat="true" ht="15" customHeight="true" x14ac:dyDescent="0.2">
      <c r="A222" s="1807" t="s">
        <v>36</v>
      </c>
      <c r="B222" s="1280" t="s">
        <v>15</v>
      </c>
      <c r="C222" s="965" t="s">
        <v>35</v>
      </c>
      <c r="D222" s="972" t="s">
        <v>35</v>
      </c>
      <c r="E222" s="972" t="s">
        <v>35</v>
      </c>
      <c r="F222" s="972" t="s">
        <v>35</v>
      </c>
      <c r="G222" s="979" t="s">
        <v>35</v>
      </c>
      <c r="H222" s="986" t="s">
        <v>35</v>
      </c>
      <c r="I222" s="972" t="s">
        <v>35</v>
      </c>
      <c r="J222" s="972" t="s">
        <v>35</v>
      </c>
      <c r="K222" s="972" t="s">
        <v>35</v>
      </c>
      <c r="L222" s="993" t="s">
        <v>35</v>
      </c>
      <c r="M222" s="965" t="s">
        <v>35</v>
      </c>
      <c r="N222" s="972" t="s">
        <v>35</v>
      </c>
      <c r="O222" s="972" t="s">
        <v>35</v>
      </c>
      <c r="P222" s="972" t="s">
        <v>35</v>
      </c>
      <c r="Q222" s="979" t="s">
        <v>35</v>
      </c>
      <c r="R222" s="986" t="s">
        <v>35</v>
      </c>
      <c r="S222" s="972" t="s">
        <v>35</v>
      </c>
      <c r="T222" s="972" t="s">
        <v>35</v>
      </c>
      <c r="U222" s="972" t="s">
        <v>35</v>
      </c>
      <c r="V222" s="972" t="s">
        <v>35</v>
      </c>
      <c r="W222" s="972" t="s">
        <v>35</v>
      </c>
      <c r="X222" s="993" t="s">
        <v>35</v>
      </c>
      <c r="Y222" s="517"/>
      <c r="Z222" s="517"/>
      <c r="AA222" s="517"/>
      <c r="AB222" s="517"/>
      <c r="AC222" s="517"/>
      <c r="AD222" s="517"/>
      <c r="AE222" s="517"/>
      <c r="AF222" s="517"/>
      <c r="AG222" s="517"/>
      <c r="AH222" s="517"/>
      <c r="AI222" s="517"/>
      <c r="AJ222" s="517"/>
      <c r="AK222" s="517"/>
      <c r="AL222" s="517"/>
      <c r="AM222" s="517"/>
      <c r="AN222" s="517"/>
      <c r="AO222" s="517"/>
      <c r="AP222" s="517"/>
      <c r="AQ222" s="517"/>
      <c r="AR222" s="517"/>
      <c r="AS222" s="517"/>
      <c r="AT222" s="517"/>
      <c r="AU222" s="517"/>
      <c r="AV222" s="517"/>
      <c r="AW222" s="517"/>
      <c r="AX222" s="517"/>
      <c r="AY222" s="517"/>
      <c r="AZ222" s="208"/>
      <c r="BA222" s="1757" t="s">
        <v>36</v>
      </c>
      <c r="BB222" s="160" t="s">
        <v>15</v>
      </c>
      <c r="BC222" s="1010" t="s">
        <v>35</v>
      </c>
      <c r="BD222" s="1029" t="s">
        <v>35</v>
      </c>
      <c r="BE222" s="1029" t="s">
        <v>35</v>
      </c>
      <c r="BF222" s="1029" t="s">
        <v>35</v>
      </c>
      <c r="BG222" s="1049" t="s">
        <v>35</v>
      </c>
      <c r="BH222" s="1069" t="s">
        <v>35</v>
      </c>
      <c r="BI222" s="1029" t="s">
        <v>35</v>
      </c>
      <c r="BJ222" s="1029" t="s">
        <v>35</v>
      </c>
      <c r="BK222" s="1029" t="s">
        <v>35</v>
      </c>
      <c r="BL222" s="1049" t="s">
        <v>35</v>
      </c>
      <c r="BM222" s="1069" t="s">
        <v>35</v>
      </c>
      <c r="BN222" s="1029" t="s">
        <v>35</v>
      </c>
      <c r="BO222" s="1029" t="s">
        <v>35</v>
      </c>
      <c r="BP222" s="1029" t="s">
        <v>35</v>
      </c>
      <c r="BQ222" s="1049" t="s">
        <v>35</v>
      </c>
      <c r="BR222" s="1069" t="s">
        <v>35</v>
      </c>
      <c r="BS222" s="1029" t="s">
        <v>35</v>
      </c>
      <c r="BT222" s="1029" t="s">
        <v>35</v>
      </c>
      <c r="BU222" s="1029" t="s">
        <v>35</v>
      </c>
      <c r="BV222" s="1029" t="s">
        <v>35</v>
      </c>
      <c r="BW222" s="1029" t="s">
        <v>35</v>
      </c>
      <c r="BX222" s="1400" t="s">
        <v>35</v>
      </c>
      <c r="BY222" s="1442"/>
      <c r="BZ222" s="1442"/>
      <c r="CA222" s="1442"/>
      <c r="CB222" s="1442"/>
      <c r="CC222" s="1442"/>
      <c r="CD222" s="1442"/>
      <c r="CE222" s="1442"/>
      <c r="CF222" s="1442"/>
      <c r="CG222" s="1442"/>
      <c r="CH222" s="1442"/>
      <c r="CI222" s="1442"/>
      <c r="CJ222" s="1442"/>
      <c r="CK222" s="1442"/>
      <c r="CL222" s="1442"/>
      <c r="CM222" s="1442"/>
      <c r="CN222" s="1442"/>
      <c r="CO222" s="1442"/>
      <c r="CP222" s="1442"/>
      <c r="CQ222" s="1442"/>
      <c r="CR222" s="1442"/>
      <c r="CS222" s="1442"/>
      <c r="CT222" s="1442"/>
      <c r="CU222" s="1442"/>
      <c r="CV222" s="1442"/>
      <c r="CW222" s="1442"/>
      <c r="CX222" s="1442"/>
      <c r="CY222" s="1442"/>
      <c r="CZ222" s="1443"/>
    </row>
    <row r="223" s="369" customFormat="true" ht="15" customHeight="true" x14ac:dyDescent="0.2">
      <c r="A223" s="1808"/>
      <c r="B223" s="1281" t="s">
        <v>16</v>
      </c>
      <c r="C223" s="966" t="s">
        <v>35</v>
      </c>
      <c r="D223" s="973" t="s">
        <v>35</v>
      </c>
      <c r="E223" s="973" t="s">
        <v>35</v>
      </c>
      <c r="F223" s="973" t="s">
        <v>35</v>
      </c>
      <c r="G223" s="980" t="s">
        <v>35</v>
      </c>
      <c r="H223" s="987" t="s">
        <v>35</v>
      </c>
      <c r="I223" s="973" t="s">
        <v>35</v>
      </c>
      <c r="J223" s="973" t="s">
        <v>35</v>
      </c>
      <c r="K223" s="973" t="s">
        <v>35</v>
      </c>
      <c r="L223" s="994" t="s">
        <v>35</v>
      </c>
      <c r="M223" s="966" t="s">
        <v>35</v>
      </c>
      <c r="N223" s="973" t="s">
        <v>35</v>
      </c>
      <c r="O223" s="973" t="s">
        <v>35</v>
      </c>
      <c r="P223" s="973" t="s">
        <v>35</v>
      </c>
      <c r="Q223" s="980" t="s">
        <v>35</v>
      </c>
      <c r="R223" s="987" t="s">
        <v>35</v>
      </c>
      <c r="S223" s="973" t="s">
        <v>35</v>
      </c>
      <c r="T223" s="973" t="s">
        <v>35</v>
      </c>
      <c r="U223" s="973" t="s">
        <v>35</v>
      </c>
      <c r="V223" s="973" t="s">
        <v>35</v>
      </c>
      <c r="W223" s="973" t="s">
        <v>35</v>
      </c>
      <c r="X223" s="994" t="s">
        <v>35</v>
      </c>
      <c r="Y223" s="517"/>
      <c r="Z223" s="517"/>
      <c r="AA223" s="517"/>
      <c r="AB223" s="517"/>
      <c r="AC223" s="517"/>
      <c r="AD223" s="517"/>
      <c r="AE223" s="517"/>
      <c r="AF223" s="517"/>
      <c r="AG223" s="517"/>
      <c r="AH223" s="517"/>
      <c r="AI223" s="517"/>
      <c r="AJ223" s="517"/>
      <c r="AK223" s="517"/>
      <c r="AL223" s="517"/>
      <c r="AM223" s="517"/>
      <c r="AN223" s="517"/>
      <c r="AO223" s="517"/>
      <c r="AP223" s="517"/>
      <c r="AQ223" s="517"/>
      <c r="AR223" s="517"/>
      <c r="AS223" s="517"/>
      <c r="AT223" s="517"/>
      <c r="AU223" s="517"/>
      <c r="AV223" s="517"/>
      <c r="AW223" s="517"/>
      <c r="AX223" s="517"/>
      <c r="AY223" s="517"/>
      <c r="AZ223" s="208"/>
      <c r="BA223" s="1758"/>
      <c r="BB223" s="161" t="s">
        <v>16</v>
      </c>
      <c r="BC223" s="1011" t="s">
        <v>35</v>
      </c>
      <c r="BD223" s="1030" t="s">
        <v>35</v>
      </c>
      <c r="BE223" s="1030" t="s">
        <v>35</v>
      </c>
      <c r="BF223" s="1030" t="s">
        <v>35</v>
      </c>
      <c r="BG223" s="1050" t="s">
        <v>35</v>
      </c>
      <c r="BH223" s="1070" t="s">
        <v>35</v>
      </c>
      <c r="BI223" s="1030" t="s">
        <v>35</v>
      </c>
      <c r="BJ223" s="1030" t="s">
        <v>35</v>
      </c>
      <c r="BK223" s="1030" t="s">
        <v>35</v>
      </c>
      <c r="BL223" s="1050" t="s">
        <v>35</v>
      </c>
      <c r="BM223" s="1070" t="s">
        <v>35</v>
      </c>
      <c r="BN223" s="1030" t="s">
        <v>35</v>
      </c>
      <c r="BO223" s="1030" t="s">
        <v>35</v>
      </c>
      <c r="BP223" s="1030" t="s">
        <v>35</v>
      </c>
      <c r="BQ223" s="1050" t="s">
        <v>35</v>
      </c>
      <c r="BR223" s="1070" t="s">
        <v>35</v>
      </c>
      <c r="BS223" s="1030" t="s">
        <v>35</v>
      </c>
      <c r="BT223" s="1030" t="s">
        <v>35</v>
      </c>
      <c r="BU223" s="1030" t="s">
        <v>35</v>
      </c>
      <c r="BV223" s="1030" t="s">
        <v>35</v>
      </c>
      <c r="BW223" s="1030" t="s">
        <v>35</v>
      </c>
      <c r="BX223" s="1401" t="s">
        <v>35</v>
      </c>
      <c r="BY223" s="1444"/>
      <c r="BZ223" s="1444"/>
      <c r="CA223" s="1444"/>
      <c r="CB223" s="1444"/>
      <c r="CC223" s="1444"/>
      <c r="CD223" s="1444"/>
      <c r="CE223" s="1444"/>
      <c r="CF223" s="1444"/>
      <c r="CG223" s="1444"/>
      <c r="CH223" s="1444"/>
      <c r="CI223" s="1444"/>
      <c r="CJ223" s="1444"/>
      <c r="CK223" s="1444"/>
      <c r="CL223" s="1444"/>
      <c r="CM223" s="1444"/>
      <c r="CN223" s="1444"/>
      <c r="CO223" s="1444"/>
      <c r="CP223" s="1444"/>
      <c r="CQ223" s="1444"/>
      <c r="CR223" s="1444"/>
      <c r="CS223" s="1444"/>
      <c r="CT223" s="1444"/>
      <c r="CU223" s="1444"/>
      <c r="CV223" s="1444"/>
      <c r="CW223" s="1444"/>
      <c r="CX223" s="1444"/>
      <c r="CY223" s="1444"/>
      <c r="CZ223" s="1445"/>
    </row>
    <row r="224" s="369" customFormat="true" ht="15" customHeight="true" x14ac:dyDescent="0.2">
      <c r="A224" s="1809"/>
      <c r="B224" s="1282" t="s">
        <v>20</v>
      </c>
      <c r="C224" s="967" t="s">
        <v>35</v>
      </c>
      <c r="D224" s="974" t="s">
        <v>35</v>
      </c>
      <c r="E224" s="974" t="s">
        <v>35</v>
      </c>
      <c r="F224" s="974" t="s">
        <v>35</v>
      </c>
      <c r="G224" s="981" t="s">
        <v>35</v>
      </c>
      <c r="H224" s="988" t="s">
        <v>35</v>
      </c>
      <c r="I224" s="974" t="s">
        <v>35</v>
      </c>
      <c r="J224" s="974" t="s">
        <v>35</v>
      </c>
      <c r="K224" s="974" t="s">
        <v>35</v>
      </c>
      <c r="L224" s="995" t="s">
        <v>35</v>
      </c>
      <c r="M224" s="967" t="s">
        <v>35</v>
      </c>
      <c r="N224" s="974" t="s">
        <v>35</v>
      </c>
      <c r="O224" s="974" t="s">
        <v>35</v>
      </c>
      <c r="P224" s="974" t="s">
        <v>35</v>
      </c>
      <c r="Q224" s="981" t="s">
        <v>35</v>
      </c>
      <c r="R224" s="988" t="s">
        <v>35</v>
      </c>
      <c r="S224" s="974" t="s">
        <v>35</v>
      </c>
      <c r="T224" s="974" t="s">
        <v>35</v>
      </c>
      <c r="U224" s="974" t="s">
        <v>35</v>
      </c>
      <c r="V224" s="974" t="s">
        <v>35</v>
      </c>
      <c r="W224" s="974" t="s">
        <v>35</v>
      </c>
      <c r="X224" s="995" t="s">
        <v>35</v>
      </c>
      <c r="Y224" s="517"/>
      <c r="Z224" s="517"/>
      <c r="AA224" s="517"/>
      <c r="AB224" s="517"/>
      <c r="AC224" s="517"/>
      <c r="AD224" s="517"/>
      <c r="AE224" s="517"/>
      <c r="AF224" s="517"/>
      <c r="AG224" s="517"/>
      <c r="AH224" s="517"/>
      <c r="AI224" s="517"/>
      <c r="AJ224" s="517"/>
      <c r="AK224" s="517"/>
      <c r="AL224" s="517"/>
      <c r="AM224" s="517"/>
      <c r="AN224" s="517"/>
      <c r="AO224" s="517"/>
      <c r="AP224" s="517"/>
      <c r="AQ224" s="517"/>
      <c r="AR224" s="517"/>
      <c r="AS224" s="517"/>
      <c r="AT224" s="517"/>
      <c r="AU224" s="517"/>
      <c r="AV224" s="517"/>
      <c r="AW224" s="517"/>
      <c r="AX224" s="517"/>
      <c r="AY224" s="517"/>
      <c r="AZ224" s="208"/>
      <c r="BA224" s="1758"/>
      <c r="BB224" s="161" t="s">
        <v>20</v>
      </c>
      <c r="BC224" s="1011" t="s">
        <v>35</v>
      </c>
      <c r="BD224" s="1030" t="s">
        <v>35</v>
      </c>
      <c r="BE224" s="1030" t="s">
        <v>35</v>
      </c>
      <c r="BF224" s="1030" t="s">
        <v>35</v>
      </c>
      <c r="BG224" s="1050" t="s">
        <v>35</v>
      </c>
      <c r="BH224" s="1070" t="s">
        <v>35</v>
      </c>
      <c r="BI224" s="1030" t="s">
        <v>35</v>
      </c>
      <c r="BJ224" s="1030" t="s">
        <v>35</v>
      </c>
      <c r="BK224" s="1030" t="s">
        <v>35</v>
      </c>
      <c r="BL224" s="1050" t="s">
        <v>35</v>
      </c>
      <c r="BM224" s="1070" t="s">
        <v>35</v>
      </c>
      <c r="BN224" s="1030" t="s">
        <v>35</v>
      </c>
      <c r="BO224" s="1030" t="s">
        <v>35</v>
      </c>
      <c r="BP224" s="1030" t="s">
        <v>35</v>
      </c>
      <c r="BQ224" s="1050" t="s">
        <v>35</v>
      </c>
      <c r="BR224" s="1070" t="s">
        <v>35</v>
      </c>
      <c r="BS224" s="1030" t="s">
        <v>35</v>
      </c>
      <c r="BT224" s="1030" t="s">
        <v>35</v>
      </c>
      <c r="BU224" s="1030" t="s">
        <v>35</v>
      </c>
      <c r="BV224" s="1030" t="s">
        <v>35</v>
      </c>
      <c r="BW224" s="1030" t="s">
        <v>35</v>
      </c>
      <c r="BX224" s="1401" t="s">
        <v>35</v>
      </c>
      <c r="BY224" s="1444"/>
      <c r="BZ224" s="1444"/>
      <c r="CA224" s="1444"/>
      <c r="CB224" s="1444"/>
      <c r="CC224" s="1444"/>
      <c r="CD224" s="1444"/>
      <c r="CE224" s="1444"/>
      <c r="CF224" s="1444"/>
      <c r="CG224" s="1444"/>
      <c r="CH224" s="1444"/>
      <c r="CI224" s="1444"/>
      <c r="CJ224" s="1444"/>
      <c r="CK224" s="1444"/>
      <c r="CL224" s="1444"/>
      <c r="CM224" s="1444"/>
      <c r="CN224" s="1444"/>
      <c r="CO224" s="1444"/>
      <c r="CP224" s="1444"/>
      <c r="CQ224" s="1444"/>
      <c r="CR224" s="1444"/>
      <c r="CS224" s="1444"/>
      <c r="CT224" s="1444"/>
      <c r="CU224" s="1444"/>
      <c r="CV224" s="1444"/>
      <c r="CW224" s="1444"/>
      <c r="CX224" s="1444"/>
      <c r="CY224" s="1444"/>
      <c r="CZ224" s="1445"/>
    </row>
    <row r="225" s="369" customFormat="true" ht="15" customHeight="true" x14ac:dyDescent="0.2">
      <c r="A225" s="703"/>
      <c r="B225" s="714"/>
      <c r="C225" s="897"/>
      <c r="D225" s="898"/>
      <c r="E225" s="898"/>
      <c r="F225" s="898"/>
      <c r="G225" s="899"/>
      <c r="H225" s="900"/>
      <c r="I225" s="898"/>
      <c r="J225" s="898"/>
      <c r="K225" s="898"/>
      <c r="L225" s="901"/>
      <c r="M225" s="902"/>
      <c r="N225" s="898"/>
      <c r="O225" s="898"/>
      <c r="P225" s="898"/>
      <c r="Q225" s="899"/>
      <c r="R225" s="900"/>
      <c r="S225" s="898"/>
      <c r="T225" s="898"/>
      <c r="U225" s="898"/>
      <c r="V225" s="898"/>
      <c r="W225" s="898"/>
      <c r="X225" s="1363"/>
      <c r="Y225" s="517"/>
      <c r="Z225" s="517"/>
      <c r="AA225" s="517"/>
      <c r="AB225" s="517"/>
      <c r="AC225" s="517"/>
      <c r="AD225" s="517"/>
      <c r="AE225" s="517"/>
      <c r="AF225" s="517"/>
      <c r="AG225" s="517"/>
      <c r="AH225" s="517"/>
      <c r="AI225" s="517"/>
      <c r="AJ225" s="517"/>
      <c r="AK225" s="517"/>
      <c r="AL225" s="517"/>
      <c r="AM225" s="517"/>
      <c r="AN225" s="517"/>
      <c r="AO225" s="517"/>
      <c r="AP225" s="517"/>
      <c r="AQ225" s="517"/>
      <c r="AR225" s="517"/>
      <c r="AS225" s="517"/>
      <c r="AT225" s="517"/>
      <c r="AU225" s="517"/>
      <c r="AV225" s="517"/>
      <c r="AW225" s="517"/>
      <c r="AX225" s="517"/>
      <c r="AY225" s="517"/>
      <c r="AZ225" s="208"/>
      <c r="BA225" s="1758" t="s">
        <v>70</v>
      </c>
      <c r="BB225" s="161" t="s">
        <v>71</v>
      </c>
      <c r="BC225" s="1011" t="s">
        <v>35</v>
      </c>
      <c r="BD225" s="1030" t="s">
        <v>35</v>
      </c>
      <c r="BE225" s="1030" t="s">
        <v>35</v>
      </c>
      <c r="BF225" s="1030" t="s">
        <v>35</v>
      </c>
      <c r="BG225" s="1050" t="s">
        <v>35</v>
      </c>
      <c r="BH225" s="1070" t="s">
        <v>35</v>
      </c>
      <c r="BI225" s="1030" t="s">
        <v>35</v>
      </c>
      <c r="BJ225" s="1030" t="s">
        <v>35</v>
      </c>
      <c r="BK225" s="1030" t="s">
        <v>35</v>
      </c>
      <c r="BL225" s="1050" t="s">
        <v>35</v>
      </c>
      <c r="BM225" s="1070" t="s">
        <v>35</v>
      </c>
      <c r="BN225" s="1030" t="s">
        <v>35</v>
      </c>
      <c r="BO225" s="1030" t="s">
        <v>35</v>
      </c>
      <c r="BP225" s="1030" t="s">
        <v>35</v>
      </c>
      <c r="BQ225" s="1050" t="s">
        <v>35</v>
      </c>
      <c r="BR225" s="1070" t="s">
        <v>35</v>
      </c>
      <c r="BS225" s="1030" t="s">
        <v>35</v>
      </c>
      <c r="BT225" s="1030" t="s">
        <v>35</v>
      </c>
      <c r="BU225" s="1030" t="s">
        <v>35</v>
      </c>
      <c r="BV225" s="1030" t="s">
        <v>35</v>
      </c>
      <c r="BW225" s="1030" t="s">
        <v>35</v>
      </c>
      <c r="BX225" s="1401" t="s">
        <v>35</v>
      </c>
      <c r="BY225" s="1445"/>
      <c r="BZ225" s="1445"/>
      <c r="CA225" s="1445"/>
      <c r="CB225" s="1445"/>
      <c r="CC225" s="1445"/>
      <c r="CD225" s="1445"/>
      <c r="CE225" s="1445"/>
      <c r="CF225" s="1445"/>
      <c r="CG225" s="1445"/>
      <c r="CH225" s="1445"/>
      <c r="CI225" s="1445"/>
      <c r="CJ225" s="1445"/>
      <c r="CK225" s="1445"/>
      <c r="CL225" s="1445"/>
      <c r="CM225" s="1445"/>
      <c r="CN225" s="1445"/>
      <c r="CO225" s="1445"/>
      <c r="CP225" s="1445"/>
      <c r="CQ225" s="1445"/>
      <c r="CR225" s="1445"/>
      <c r="CS225" s="1445"/>
      <c r="CT225" s="1445"/>
      <c r="CU225" s="1445"/>
      <c r="CV225" s="1445"/>
      <c r="CW225" s="1445"/>
      <c r="CX225" s="1445"/>
      <c r="CY225" s="1445"/>
      <c r="CZ225" s="1445"/>
    </row>
    <row r="226" s="369" customFormat="true" ht="15" customHeight="true" x14ac:dyDescent="0.2">
      <c r="A226" s="1145"/>
      <c r="B226" s="1283"/>
      <c r="C226" s="1100"/>
      <c r="D226" s="1101"/>
      <c r="E226" s="1101"/>
      <c r="F226" s="1101"/>
      <c r="G226" s="1135"/>
      <c r="H226" s="1126"/>
      <c r="I226" s="1101"/>
      <c r="J226" s="1101"/>
      <c r="K226" s="1101"/>
      <c r="L226" s="1106"/>
      <c r="M226" s="1116"/>
      <c r="N226" s="1101"/>
      <c r="O226" s="1101"/>
      <c r="P226" s="1101"/>
      <c r="Q226" s="1135"/>
      <c r="R226" s="1126"/>
      <c r="S226" s="1101"/>
      <c r="T226" s="1101"/>
      <c r="U226" s="1101"/>
      <c r="V226" s="1101"/>
      <c r="W226" s="1101"/>
      <c r="X226" s="1497"/>
      <c r="Y226" s="517"/>
      <c r="Z226" s="517"/>
      <c r="AA226" s="517"/>
      <c r="AB226" s="517"/>
      <c r="AC226" s="517"/>
      <c r="AD226" s="517"/>
      <c r="AE226" s="517"/>
      <c r="AF226" s="517"/>
      <c r="AG226" s="517"/>
      <c r="AH226" s="517"/>
      <c r="AI226" s="517"/>
      <c r="AJ226" s="517"/>
      <c r="AK226" s="517"/>
      <c r="AL226" s="517"/>
      <c r="AM226" s="517"/>
      <c r="AN226" s="517"/>
      <c r="AO226" s="517"/>
      <c r="AP226" s="517"/>
      <c r="AQ226" s="517"/>
      <c r="AR226" s="517"/>
      <c r="AS226" s="517"/>
      <c r="AT226" s="517"/>
      <c r="AU226" s="517"/>
      <c r="AV226" s="517"/>
      <c r="AW226" s="517"/>
      <c r="AX226" s="517"/>
      <c r="AY226" s="517"/>
      <c r="AZ226" s="208"/>
      <c r="BA226" s="1758"/>
      <c r="BB226" s="161" t="s">
        <v>72</v>
      </c>
      <c r="BC226" s="1011" t="s">
        <v>35</v>
      </c>
      <c r="BD226" s="1030" t="s">
        <v>35</v>
      </c>
      <c r="BE226" s="1030" t="s">
        <v>35</v>
      </c>
      <c r="BF226" s="1030" t="s">
        <v>35</v>
      </c>
      <c r="BG226" s="1050" t="s">
        <v>35</v>
      </c>
      <c r="BH226" s="1070" t="s">
        <v>35</v>
      </c>
      <c r="BI226" s="1030" t="s">
        <v>35</v>
      </c>
      <c r="BJ226" s="1030" t="s">
        <v>35</v>
      </c>
      <c r="BK226" s="1030" t="s">
        <v>35</v>
      </c>
      <c r="BL226" s="1050" t="s">
        <v>35</v>
      </c>
      <c r="BM226" s="1070" t="s">
        <v>35</v>
      </c>
      <c r="BN226" s="1030" t="s">
        <v>35</v>
      </c>
      <c r="BO226" s="1030" t="s">
        <v>35</v>
      </c>
      <c r="BP226" s="1030" t="s">
        <v>35</v>
      </c>
      <c r="BQ226" s="1050" t="s">
        <v>35</v>
      </c>
      <c r="BR226" s="1070" t="s">
        <v>35</v>
      </c>
      <c r="BS226" s="1030" t="s">
        <v>35</v>
      </c>
      <c r="BT226" s="1030" t="s">
        <v>35</v>
      </c>
      <c r="BU226" s="1030" t="s">
        <v>35</v>
      </c>
      <c r="BV226" s="1030" t="s">
        <v>35</v>
      </c>
      <c r="BW226" s="1030" t="s">
        <v>35</v>
      </c>
      <c r="BX226" s="1401" t="s">
        <v>35</v>
      </c>
      <c r="BY226" s="1445"/>
      <c r="BZ226" s="1445"/>
      <c r="CA226" s="1445"/>
      <c r="CB226" s="1445"/>
      <c r="CC226" s="1445"/>
      <c r="CD226" s="1445"/>
      <c r="CE226" s="1445"/>
      <c r="CF226" s="1445"/>
      <c r="CG226" s="1445"/>
      <c r="CH226" s="1445"/>
      <c r="CI226" s="1445"/>
      <c r="CJ226" s="1445"/>
      <c r="CK226" s="1445"/>
      <c r="CL226" s="1445"/>
      <c r="CM226" s="1445"/>
      <c r="CN226" s="1445"/>
      <c r="CO226" s="1445"/>
      <c r="CP226" s="1445"/>
      <c r="CQ226" s="1445"/>
      <c r="CR226" s="1445"/>
      <c r="CS226" s="1445"/>
      <c r="CT226" s="1445"/>
      <c r="CU226" s="1445"/>
      <c r="CV226" s="1445"/>
      <c r="CW226" s="1445"/>
      <c r="CX226" s="1445"/>
      <c r="CY226" s="1445"/>
      <c r="CZ226" s="1445"/>
    </row>
    <row r="227" s="369" customFormat="true" ht="15" customHeight="true" x14ac:dyDescent="0.2">
      <c r="A227" s="1146"/>
      <c r="B227" s="1284"/>
      <c r="C227" s="1102"/>
      <c r="D227" s="1103"/>
      <c r="E227" s="1103"/>
      <c r="F227" s="1103"/>
      <c r="G227" s="1136"/>
      <c r="H227" s="1127"/>
      <c r="I227" s="1103"/>
      <c r="J227" s="1103"/>
      <c r="K227" s="1103"/>
      <c r="L227" s="1107"/>
      <c r="M227" s="1117"/>
      <c r="N227" s="1103"/>
      <c r="O227" s="1103"/>
      <c r="P227" s="1103"/>
      <c r="Q227" s="1136"/>
      <c r="R227" s="1127"/>
      <c r="S227" s="1103"/>
      <c r="T227" s="1103"/>
      <c r="U227" s="1103"/>
      <c r="V227" s="1103"/>
      <c r="W227" s="1103"/>
      <c r="X227" s="1498"/>
      <c r="Y227" s="517"/>
      <c r="Z227" s="517"/>
      <c r="AA227" s="517"/>
      <c r="AB227" s="517"/>
      <c r="AC227" s="517"/>
      <c r="AD227" s="517"/>
      <c r="AE227" s="517"/>
      <c r="AF227" s="517"/>
      <c r="AG227" s="517"/>
      <c r="AH227" s="517"/>
      <c r="AI227" s="517"/>
      <c r="AJ227" s="517"/>
      <c r="AK227" s="517"/>
      <c r="AL227" s="517"/>
      <c r="AM227" s="517"/>
      <c r="AN227" s="517"/>
      <c r="AO227" s="517"/>
      <c r="AP227" s="517"/>
      <c r="AQ227" s="517"/>
      <c r="AR227" s="517"/>
      <c r="AS227" s="517"/>
      <c r="AT227" s="517"/>
      <c r="AU227" s="517"/>
      <c r="AV227" s="517"/>
      <c r="AW227" s="517"/>
      <c r="AX227" s="517"/>
      <c r="AY227" s="517"/>
      <c r="AZ227" s="208"/>
      <c r="BA227" s="1758" t="s">
        <v>94</v>
      </c>
      <c r="BB227" s="161" t="s">
        <v>61</v>
      </c>
      <c r="BC227" s="1011" t="s">
        <v>35</v>
      </c>
      <c r="BD227" s="1030" t="s">
        <v>35</v>
      </c>
      <c r="BE227" s="1030" t="s">
        <v>35</v>
      </c>
      <c r="BF227" s="1030" t="s">
        <v>35</v>
      </c>
      <c r="BG227" s="1050" t="s">
        <v>35</v>
      </c>
      <c r="BH227" s="1070" t="s">
        <v>35</v>
      </c>
      <c r="BI227" s="1030" t="s">
        <v>35</v>
      </c>
      <c r="BJ227" s="1030" t="s">
        <v>35</v>
      </c>
      <c r="BK227" s="1030" t="s">
        <v>35</v>
      </c>
      <c r="BL227" s="1050" t="s">
        <v>35</v>
      </c>
      <c r="BM227" s="1070" t="s">
        <v>35</v>
      </c>
      <c r="BN227" s="1030" t="s">
        <v>35</v>
      </c>
      <c r="BO227" s="1030" t="s">
        <v>35</v>
      </c>
      <c r="BP227" s="1030" t="s">
        <v>35</v>
      </c>
      <c r="BQ227" s="1050" t="s">
        <v>35</v>
      </c>
      <c r="BR227" s="1070" t="s">
        <v>35</v>
      </c>
      <c r="BS227" s="1030" t="s">
        <v>35</v>
      </c>
      <c r="BT227" s="1030" t="s">
        <v>35</v>
      </c>
      <c r="BU227" s="1030" t="s">
        <v>35</v>
      </c>
      <c r="BV227" s="1030" t="s">
        <v>35</v>
      </c>
      <c r="BW227" s="1030" t="s">
        <v>35</v>
      </c>
      <c r="BX227" s="1401" t="s">
        <v>35</v>
      </c>
      <c r="BY227" s="1445"/>
      <c r="BZ227" s="1445"/>
      <c r="CA227" s="1445"/>
      <c r="CB227" s="1445"/>
      <c r="CC227" s="1445"/>
      <c r="CD227" s="1445"/>
      <c r="CE227" s="1445"/>
      <c r="CF227" s="1445"/>
      <c r="CG227" s="1445"/>
      <c r="CH227" s="1445"/>
      <c r="CI227" s="1445"/>
      <c r="CJ227" s="1445"/>
      <c r="CK227" s="1445"/>
      <c r="CL227" s="1445"/>
      <c r="CM227" s="1445"/>
      <c r="CN227" s="1445"/>
      <c r="CO227" s="1445"/>
      <c r="CP227" s="1445"/>
      <c r="CQ227" s="1445"/>
      <c r="CR227" s="1445"/>
      <c r="CS227" s="1445"/>
      <c r="CT227" s="1445"/>
      <c r="CU227" s="1445"/>
      <c r="CV227" s="1445"/>
      <c r="CW227" s="1445"/>
      <c r="CX227" s="1445"/>
      <c r="CY227" s="1445"/>
      <c r="CZ227" s="1445"/>
    </row>
    <row r="228" s="369" customFormat="true" ht="15" customHeight="true" x14ac:dyDescent="0.2">
      <c r="A228" s="1147"/>
      <c r="B228" s="1285"/>
      <c r="C228" s="903"/>
      <c r="D228" s="904"/>
      <c r="E228" s="904"/>
      <c r="F228" s="904"/>
      <c r="G228" s="905"/>
      <c r="H228" s="906"/>
      <c r="I228" s="904"/>
      <c r="J228" s="904"/>
      <c r="K228" s="904"/>
      <c r="L228" s="907"/>
      <c r="M228" s="903"/>
      <c r="N228" s="904"/>
      <c r="O228" s="904"/>
      <c r="P228" s="904"/>
      <c r="Q228" s="905"/>
      <c r="R228" s="906"/>
      <c r="S228" s="904"/>
      <c r="T228" s="904"/>
      <c r="U228" s="904"/>
      <c r="V228" s="904"/>
      <c r="W228" s="904"/>
      <c r="X228" s="907"/>
      <c r="Y228" s="517"/>
      <c r="Z228" s="517"/>
      <c r="AA228" s="517"/>
      <c r="AB228" s="517"/>
      <c r="AC228" s="517"/>
      <c r="AD228" s="517"/>
      <c r="AE228" s="517"/>
      <c r="AF228" s="517"/>
      <c r="AG228" s="517"/>
      <c r="AH228" s="517"/>
      <c r="AI228" s="517"/>
      <c r="AJ228" s="517"/>
      <c r="AK228" s="517"/>
      <c r="AL228" s="517"/>
      <c r="AM228" s="517"/>
      <c r="AN228" s="517"/>
      <c r="AO228" s="517"/>
      <c r="AP228" s="517"/>
      <c r="AQ228" s="517"/>
      <c r="AR228" s="517"/>
      <c r="AS228" s="517"/>
      <c r="AT228" s="517"/>
      <c r="AU228" s="517"/>
      <c r="AV228" s="517"/>
      <c r="AW228" s="517"/>
      <c r="AX228" s="517"/>
      <c r="AY228" s="517"/>
      <c r="AZ228" s="208"/>
      <c r="BA228" s="1758"/>
      <c r="BB228" s="161" t="s">
        <v>91</v>
      </c>
      <c r="BC228" s="1011" t="s">
        <v>35</v>
      </c>
      <c r="BD228" s="1030" t="s">
        <v>35</v>
      </c>
      <c r="BE228" s="1030" t="s">
        <v>35</v>
      </c>
      <c r="BF228" s="1030" t="s">
        <v>35</v>
      </c>
      <c r="BG228" s="1050" t="s">
        <v>35</v>
      </c>
      <c r="BH228" s="1070" t="s">
        <v>35</v>
      </c>
      <c r="BI228" s="1030" t="s">
        <v>35</v>
      </c>
      <c r="BJ228" s="1030" t="s">
        <v>35</v>
      </c>
      <c r="BK228" s="1030" t="s">
        <v>35</v>
      </c>
      <c r="BL228" s="1050" t="s">
        <v>35</v>
      </c>
      <c r="BM228" s="1070" t="s">
        <v>35</v>
      </c>
      <c r="BN228" s="1030" t="s">
        <v>35</v>
      </c>
      <c r="BO228" s="1030" t="s">
        <v>35</v>
      </c>
      <c r="BP228" s="1030" t="s">
        <v>35</v>
      </c>
      <c r="BQ228" s="1050" t="s">
        <v>35</v>
      </c>
      <c r="BR228" s="1070" t="s">
        <v>35</v>
      </c>
      <c r="BS228" s="1030" t="s">
        <v>35</v>
      </c>
      <c r="BT228" s="1030" t="s">
        <v>35</v>
      </c>
      <c r="BU228" s="1030" t="s">
        <v>35</v>
      </c>
      <c r="BV228" s="1030" t="s">
        <v>35</v>
      </c>
      <c r="BW228" s="1030" t="s">
        <v>35</v>
      </c>
      <c r="BX228" s="1401" t="s">
        <v>35</v>
      </c>
      <c r="BY228" s="1445"/>
      <c r="BZ228" s="1445"/>
      <c r="CA228" s="1445"/>
      <c r="CB228" s="1445"/>
      <c r="CC228" s="1445"/>
      <c r="CD228" s="1445"/>
      <c r="CE228" s="1445"/>
      <c r="CF228" s="1445"/>
      <c r="CG228" s="1445"/>
      <c r="CH228" s="1445"/>
      <c r="CI228" s="1445"/>
      <c r="CJ228" s="1445"/>
      <c r="CK228" s="1445"/>
      <c r="CL228" s="1445"/>
      <c r="CM228" s="1445"/>
      <c r="CN228" s="1445"/>
      <c r="CO228" s="1445"/>
      <c r="CP228" s="1445"/>
      <c r="CQ228" s="1445"/>
      <c r="CR228" s="1445"/>
      <c r="CS228" s="1445"/>
      <c r="CT228" s="1445"/>
      <c r="CU228" s="1445"/>
      <c r="CV228" s="1445"/>
      <c r="CW228" s="1445"/>
      <c r="CX228" s="1445"/>
      <c r="CY228" s="1445"/>
      <c r="CZ228" s="1445"/>
    </row>
    <row r="229" s="369" customFormat="true" ht="15" customHeight="true" x14ac:dyDescent="0.2">
      <c r="A229" s="1148"/>
      <c r="B229" s="1286"/>
      <c r="C229" s="887"/>
      <c r="D229" s="888"/>
      <c r="E229" s="888"/>
      <c r="F229" s="888"/>
      <c r="G229" s="889"/>
      <c r="H229" s="890"/>
      <c r="I229" s="888"/>
      <c r="J229" s="888"/>
      <c r="K229" s="888"/>
      <c r="L229" s="891"/>
      <c r="M229" s="887"/>
      <c r="N229" s="888"/>
      <c r="O229" s="888"/>
      <c r="P229" s="888"/>
      <c r="Q229" s="889"/>
      <c r="R229" s="890"/>
      <c r="S229" s="888"/>
      <c r="T229" s="888"/>
      <c r="U229" s="888"/>
      <c r="V229" s="888"/>
      <c r="W229" s="888"/>
      <c r="X229" s="891"/>
      <c r="Y229" s="517"/>
      <c r="Z229" s="517"/>
      <c r="AA229" s="517"/>
      <c r="AB229" s="517"/>
      <c r="AC229" s="517"/>
      <c r="AD229" s="517"/>
      <c r="AE229" s="517"/>
      <c r="AF229" s="517"/>
      <c r="AG229" s="517"/>
      <c r="AH229" s="517"/>
      <c r="AI229" s="517"/>
      <c r="AJ229" s="517"/>
      <c r="AK229" s="517"/>
      <c r="AL229" s="517"/>
      <c r="AM229" s="517"/>
      <c r="AN229" s="517"/>
      <c r="AO229" s="517"/>
      <c r="AP229" s="517"/>
      <c r="AQ229" s="517"/>
      <c r="AR229" s="517"/>
      <c r="AS229" s="517"/>
      <c r="AT229" s="517"/>
      <c r="AU229" s="517"/>
      <c r="AV229" s="517"/>
      <c r="AW229" s="517"/>
      <c r="AX229" s="517"/>
      <c r="AY229" s="517"/>
      <c r="AZ229" s="208"/>
      <c r="BA229" s="1758"/>
      <c r="BB229" s="161" t="s">
        <v>92</v>
      </c>
      <c r="BC229" s="1011" t="s">
        <v>35</v>
      </c>
      <c r="BD229" s="1030" t="s">
        <v>35</v>
      </c>
      <c r="BE229" s="1030" t="s">
        <v>35</v>
      </c>
      <c r="BF229" s="1030" t="s">
        <v>35</v>
      </c>
      <c r="BG229" s="1050" t="s">
        <v>35</v>
      </c>
      <c r="BH229" s="1070" t="s">
        <v>35</v>
      </c>
      <c r="BI229" s="1030" t="s">
        <v>35</v>
      </c>
      <c r="BJ229" s="1030" t="s">
        <v>35</v>
      </c>
      <c r="BK229" s="1030" t="s">
        <v>35</v>
      </c>
      <c r="BL229" s="1050" t="s">
        <v>35</v>
      </c>
      <c r="BM229" s="1070" t="s">
        <v>35</v>
      </c>
      <c r="BN229" s="1030" t="s">
        <v>35</v>
      </c>
      <c r="BO229" s="1030" t="s">
        <v>35</v>
      </c>
      <c r="BP229" s="1030" t="s">
        <v>35</v>
      </c>
      <c r="BQ229" s="1050" t="s">
        <v>35</v>
      </c>
      <c r="BR229" s="1070" t="s">
        <v>35</v>
      </c>
      <c r="BS229" s="1030" t="s">
        <v>35</v>
      </c>
      <c r="BT229" s="1030" t="s">
        <v>35</v>
      </c>
      <c r="BU229" s="1030" t="s">
        <v>35</v>
      </c>
      <c r="BV229" s="1030" t="s">
        <v>35</v>
      </c>
      <c r="BW229" s="1030" t="s">
        <v>35</v>
      </c>
      <c r="BX229" s="1401" t="s">
        <v>35</v>
      </c>
      <c r="BY229" s="1445"/>
      <c r="BZ229" s="1445"/>
      <c r="CA229" s="1445"/>
      <c r="CB229" s="1445"/>
      <c r="CC229" s="1445"/>
      <c r="CD229" s="1445"/>
      <c r="CE229" s="1445"/>
      <c r="CF229" s="1445"/>
      <c r="CG229" s="1445"/>
      <c r="CH229" s="1445"/>
      <c r="CI229" s="1445"/>
      <c r="CJ229" s="1445"/>
      <c r="CK229" s="1445"/>
      <c r="CL229" s="1445"/>
      <c r="CM229" s="1445"/>
      <c r="CN229" s="1445"/>
      <c r="CO229" s="1445"/>
      <c r="CP229" s="1445"/>
      <c r="CQ229" s="1445"/>
      <c r="CR229" s="1445"/>
      <c r="CS229" s="1445"/>
      <c r="CT229" s="1445"/>
      <c r="CU229" s="1445"/>
      <c r="CV229" s="1445"/>
      <c r="CW229" s="1445"/>
      <c r="CX229" s="1445"/>
      <c r="CY229" s="1445"/>
      <c r="CZ229" s="1445"/>
    </row>
    <row r="230" s="369" customFormat="true" ht="15" customHeight="true" x14ac:dyDescent="0.2">
      <c r="A230" s="1149"/>
      <c r="B230" s="1287"/>
      <c r="C230" s="892"/>
      <c r="D230" s="893"/>
      <c r="E230" s="893"/>
      <c r="F230" s="893"/>
      <c r="G230" s="894"/>
      <c r="H230" s="895"/>
      <c r="I230" s="893"/>
      <c r="J230" s="893"/>
      <c r="K230" s="893"/>
      <c r="L230" s="896"/>
      <c r="M230" s="892"/>
      <c r="N230" s="893"/>
      <c r="O230" s="893"/>
      <c r="P230" s="893"/>
      <c r="Q230" s="894"/>
      <c r="R230" s="895"/>
      <c r="S230" s="893"/>
      <c r="T230" s="893"/>
      <c r="U230" s="893"/>
      <c r="V230" s="893"/>
      <c r="W230" s="893"/>
      <c r="X230" s="896"/>
      <c r="Y230" s="517"/>
      <c r="Z230" s="517"/>
      <c r="AA230" s="517"/>
      <c r="AB230" s="517"/>
      <c r="AC230" s="517"/>
      <c r="AD230" s="517"/>
      <c r="AE230" s="517"/>
      <c r="AF230" s="517"/>
      <c r="AG230" s="517"/>
      <c r="AH230" s="517"/>
      <c r="AI230" s="517"/>
      <c r="AJ230" s="517"/>
      <c r="AK230" s="517"/>
      <c r="AL230" s="517"/>
      <c r="AM230" s="517"/>
      <c r="AN230" s="517"/>
      <c r="AO230" s="517"/>
      <c r="AP230" s="517"/>
      <c r="AQ230" s="517"/>
      <c r="AR230" s="517"/>
      <c r="AS230" s="517"/>
      <c r="AT230" s="517"/>
      <c r="AU230" s="517"/>
      <c r="AV230" s="517"/>
      <c r="AW230" s="517"/>
      <c r="AX230" s="517"/>
      <c r="AY230" s="517"/>
      <c r="AZ230" s="208"/>
      <c r="BA230" s="1758"/>
      <c r="BB230" s="161" t="s">
        <v>93</v>
      </c>
      <c r="BC230" s="1011" t="s">
        <v>35</v>
      </c>
      <c r="BD230" s="1030" t="s">
        <v>35</v>
      </c>
      <c r="BE230" s="1030" t="s">
        <v>35</v>
      </c>
      <c r="BF230" s="1030" t="s">
        <v>35</v>
      </c>
      <c r="BG230" s="1050" t="s">
        <v>35</v>
      </c>
      <c r="BH230" s="1070" t="s">
        <v>35</v>
      </c>
      <c r="BI230" s="1030" t="s">
        <v>35</v>
      </c>
      <c r="BJ230" s="1030" t="s">
        <v>35</v>
      </c>
      <c r="BK230" s="1030" t="s">
        <v>35</v>
      </c>
      <c r="BL230" s="1050" t="s">
        <v>35</v>
      </c>
      <c r="BM230" s="1070" t="s">
        <v>35</v>
      </c>
      <c r="BN230" s="1030" t="s">
        <v>35</v>
      </c>
      <c r="BO230" s="1030" t="s">
        <v>35</v>
      </c>
      <c r="BP230" s="1030" t="s">
        <v>35</v>
      </c>
      <c r="BQ230" s="1050" t="s">
        <v>35</v>
      </c>
      <c r="BR230" s="1070" t="s">
        <v>35</v>
      </c>
      <c r="BS230" s="1030" t="s">
        <v>35</v>
      </c>
      <c r="BT230" s="1030" t="s">
        <v>35</v>
      </c>
      <c r="BU230" s="1030" t="s">
        <v>35</v>
      </c>
      <c r="BV230" s="1030" t="s">
        <v>35</v>
      </c>
      <c r="BW230" s="1030" t="s">
        <v>35</v>
      </c>
      <c r="BX230" s="1401" t="s">
        <v>35</v>
      </c>
      <c r="BY230" s="1445"/>
      <c r="BZ230" s="1445"/>
      <c r="CA230" s="1445"/>
      <c r="CB230" s="1445"/>
      <c r="CC230" s="1445"/>
      <c r="CD230" s="1445"/>
      <c r="CE230" s="1445"/>
      <c r="CF230" s="1445"/>
      <c r="CG230" s="1445"/>
      <c r="CH230" s="1445"/>
      <c r="CI230" s="1445"/>
      <c r="CJ230" s="1445"/>
      <c r="CK230" s="1445"/>
      <c r="CL230" s="1445"/>
      <c r="CM230" s="1445"/>
      <c r="CN230" s="1445"/>
      <c r="CO230" s="1445"/>
      <c r="CP230" s="1445"/>
      <c r="CQ230" s="1445"/>
      <c r="CR230" s="1445"/>
      <c r="CS230" s="1445"/>
      <c r="CT230" s="1445"/>
      <c r="CU230" s="1445"/>
      <c r="CV230" s="1445"/>
      <c r="CW230" s="1445"/>
      <c r="CX230" s="1445"/>
      <c r="CY230" s="1445"/>
      <c r="CZ230" s="1445"/>
    </row>
    <row r="231" s="369" customFormat="true" ht="15" customHeight="true" x14ac:dyDescent="0.2">
      <c r="A231" s="697"/>
      <c r="B231" s="715"/>
      <c r="C231" s="621"/>
      <c r="D231" s="622"/>
      <c r="E231" s="622"/>
      <c r="F231" s="622"/>
      <c r="G231" s="677"/>
      <c r="H231" s="662"/>
      <c r="I231" s="622"/>
      <c r="J231" s="622"/>
      <c r="K231" s="622"/>
      <c r="L231" s="633"/>
      <c r="M231" s="647"/>
      <c r="N231" s="622"/>
      <c r="O231" s="622"/>
      <c r="P231" s="622"/>
      <c r="Q231" s="677"/>
      <c r="R231" s="662"/>
      <c r="S231" s="622"/>
      <c r="T231" s="622"/>
      <c r="U231" s="622"/>
      <c r="V231" s="622"/>
      <c r="W231" s="622"/>
      <c r="X231" s="1366"/>
      <c r="Y231" s="517"/>
      <c r="Z231" s="517"/>
      <c r="AA231" s="517"/>
      <c r="AB231" s="517"/>
      <c r="AC231" s="517"/>
      <c r="AD231" s="517"/>
      <c r="AE231" s="517"/>
      <c r="AF231" s="517"/>
      <c r="AG231" s="517"/>
      <c r="AH231" s="517"/>
      <c r="AI231" s="517"/>
      <c r="AJ231" s="517"/>
      <c r="AK231" s="517"/>
      <c r="AL231" s="517"/>
      <c r="AM231" s="517"/>
      <c r="AN231" s="517"/>
      <c r="AO231" s="517"/>
      <c r="AP231" s="517"/>
      <c r="AQ231" s="517"/>
      <c r="AR231" s="517"/>
      <c r="AS231" s="517"/>
      <c r="AT231" s="517"/>
      <c r="AU231" s="517"/>
      <c r="AV231" s="517"/>
      <c r="AW231" s="517"/>
      <c r="AX231" s="517"/>
      <c r="AY231" s="517"/>
      <c r="AZ231" s="208"/>
      <c r="BA231" s="371"/>
      <c r="BB231" s="161"/>
      <c r="BC231" s="329"/>
      <c r="BD231" s="296"/>
      <c r="BE231" s="296"/>
      <c r="BF231" s="296"/>
      <c r="BG231" s="330"/>
      <c r="BH231" s="338"/>
      <c r="BI231" s="296"/>
      <c r="BJ231" s="296"/>
      <c r="BK231" s="296"/>
      <c r="BL231" s="330"/>
      <c r="BM231" s="338"/>
      <c r="BN231" s="296"/>
      <c r="BO231" s="296"/>
      <c r="BP231" s="296"/>
      <c r="BQ231" s="330"/>
      <c r="BR231" s="338"/>
      <c r="BS231" s="296"/>
      <c r="BT231" s="296"/>
      <c r="BU231" s="296"/>
      <c r="BV231" s="296"/>
      <c r="BW231" s="296"/>
      <c r="BX231" s="1402"/>
      <c r="BY231" s="1446"/>
      <c r="BZ231" s="1446"/>
      <c r="CA231" s="1446"/>
      <c r="CB231" s="1446"/>
      <c r="CC231" s="1446"/>
      <c r="CD231" s="1446"/>
      <c r="CE231" s="1446"/>
      <c r="CF231" s="1446"/>
      <c r="CG231" s="1446"/>
      <c r="CH231" s="1446"/>
      <c r="CI231" s="1446"/>
      <c r="CJ231" s="1446"/>
      <c r="CK231" s="1446"/>
      <c r="CL231" s="1446"/>
      <c r="CM231" s="1446"/>
      <c r="CN231" s="1446"/>
      <c r="CO231" s="1446"/>
      <c r="CP231" s="1446"/>
      <c r="CQ231" s="1446"/>
      <c r="CR231" s="1446"/>
      <c r="CS231" s="1446"/>
      <c r="CT231" s="1446"/>
      <c r="CU231" s="1446"/>
      <c r="CV231" s="1446"/>
      <c r="CW231" s="1446"/>
      <c r="CX231" s="1446"/>
      <c r="CY231" s="1446"/>
      <c r="CZ231" s="1446"/>
    </row>
    <row r="232" s="369" customFormat="true" ht="15" customHeight="true" x14ac:dyDescent="0.2">
      <c r="A232" s="698"/>
      <c r="B232" s="716"/>
      <c r="C232" s="623"/>
      <c r="D232" s="624"/>
      <c r="E232" s="624"/>
      <c r="F232" s="624"/>
      <c r="G232" s="678"/>
      <c r="H232" s="663"/>
      <c r="I232" s="624"/>
      <c r="J232" s="624"/>
      <c r="K232" s="624"/>
      <c r="L232" s="634"/>
      <c r="M232" s="648"/>
      <c r="N232" s="624"/>
      <c r="O232" s="624"/>
      <c r="P232" s="624"/>
      <c r="Q232" s="678"/>
      <c r="R232" s="663"/>
      <c r="S232" s="624"/>
      <c r="T232" s="624"/>
      <c r="U232" s="624"/>
      <c r="V232" s="624"/>
      <c r="W232" s="624"/>
      <c r="X232" s="1367"/>
      <c r="Y232" s="517"/>
      <c r="Z232" s="517"/>
      <c r="AA232" s="517"/>
      <c r="AB232" s="517"/>
      <c r="AC232" s="517"/>
      <c r="AD232" s="517"/>
      <c r="AE232" s="517"/>
      <c r="AF232" s="517"/>
      <c r="AG232" s="517"/>
      <c r="AH232" s="517"/>
      <c r="AI232" s="517"/>
      <c r="AJ232" s="517"/>
      <c r="AK232" s="517"/>
      <c r="AL232" s="517"/>
      <c r="AM232" s="517"/>
      <c r="AN232" s="517"/>
      <c r="AO232" s="517"/>
      <c r="AP232" s="517"/>
      <c r="AQ232" s="517"/>
      <c r="AR232" s="517"/>
      <c r="AS232" s="517"/>
      <c r="AT232" s="517"/>
      <c r="AU232" s="517"/>
      <c r="AV232" s="517"/>
      <c r="AW232" s="517"/>
      <c r="AX232" s="517"/>
      <c r="AY232" s="517"/>
      <c r="AZ232" s="208"/>
      <c r="BA232" s="366"/>
      <c r="BB232" s="161"/>
      <c r="BC232" s="329"/>
      <c r="BD232" s="296"/>
      <c r="BE232" s="296"/>
      <c r="BF232" s="296"/>
      <c r="BG232" s="330"/>
      <c r="BH232" s="338"/>
      <c r="BI232" s="296"/>
      <c r="BJ232" s="296"/>
      <c r="BK232" s="296"/>
      <c r="BL232" s="330"/>
      <c r="BM232" s="338"/>
      <c r="BN232" s="296"/>
      <c r="BO232" s="296"/>
      <c r="BP232" s="296"/>
      <c r="BQ232" s="330"/>
      <c r="BR232" s="338"/>
      <c r="BS232" s="296"/>
      <c r="BT232" s="296"/>
      <c r="BU232" s="296"/>
      <c r="BV232" s="296"/>
      <c r="BW232" s="296"/>
      <c r="BX232" s="1402"/>
      <c r="BY232" s="1446"/>
      <c r="BZ232" s="1446"/>
      <c r="CA232" s="1446"/>
      <c r="CB232" s="1446"/>
      <c r="CC232" s="1446"/>
      <c r="CD232" s="1446"/>
      <c r="CE232" s="1446"/>
      <c r="CF232" s="1446"/>
      <c r="CG232" s="1446"/>
      <c r="CH232" s="1446"/>
      <c r="CI232" s="1446"/>
      <c r="CJ232" s="1446"/>
      <c r="CK232" s="1446"/>
      <c r="CL232" s="1446"/>
      <c r="CM232" s="1446"/>
      <c r="CN232" s="1446"/>
      <c r="CO232" s="1446"/>
      <c r="CP232" s="1446"/>
      <c r="CQ232" s="1446"/>
      <c r="CR232" s="1446"/>
      <c r="CS232" s="1446"/>
      <c r="CT232" s="1446"/>
      <c r="CU232" s="1446"/>
      <c r="CV232" s="1446"/>
      <c r="CW232" s="1446"/>
      <c r="CX232" s="1446"/>
      <c r="CY232" s="1446"/>
      <c r="CZ232" s="1446"/>
    </row>
    <row r="233" s="369" customFormat="true" ht="15" customHeight="true" x14ac:dyDescent="0.2">
      <c r="A233" s="699"/>
      <c r="B233" s="717"/>
      <c r="C233" s="908"/>
      <c r="D233" s="909"/>
      <c r="E233" s="909"/>
      <c r="F233" s="909"/>
      <c r="G233" s="910"/>
      <c r="H233" s="911"/>
      <c r="I233" s="909"/>
      <c r="J233" s="909"/>
      <c r="K233" s="909"/>
      <c r="L233" s="912"/>
      <c r="M233" s="913"/>
      <c r="N233" s="909"/>
      <c r="O233" s="909"/>
      <c r="P233" s="909"/>
      <c r="Q233" s="910"/>
      <c r="R233" s="911"/>
      <c r="S233" s="909"/>
      <c r="T233" s="909"/>
      <c r="U233" s="909"/>
      <c r="V233" s="909"/>
      <c r="W233" s="909"/>
      <c r="X233" s="1368"/>
      <c r="Y233" s="517"/>
      <c r="Z233" s="517"/>
      <c r="AA233" s="517"/>
      <c r="AB233" s="517"/>
      <c r="AC233" s="517"/>
      <c r="AD233" s="517"/>
      <c r="AE233" s="517"/>
      <c r="AF233" s="517"/>
      <c r="AG233" s="517"/>
      <c r="AH233" s="517"/>
      <c r="AI233" s="517"/>
      <c r="AJ233" s="517"/>
      <c r="AK233" s="517"/>
      <c r="AL233" s="517"/>
      <c r="AM233" s="517"/>
      <c r="AN233" s="517"/>
      <c r="AO233" s="517"/>
      <c r="AP233" s="517"/>
      <c r="AQ233" s="517"/>
      <c r="AR233" s="517"/>
      <c r="AS233" s="517"/>
      <c r="AT233" s="517"/>
      <c r="AU233" s="517"/>
      <c r="AV233" s="517"/>
      <c r="AW233" s="517"/>
      <c r="AX233" s="517"/>
      <c r="AY233" s="517"/>
      <c r="AZ233" s="208"/>
      <c r="BA233" s="366"/>
      <c r="BB233" s="161"/>
      <c r="BC233" s="329"/>
      <c r="BD233" s="296"/>
      <c r="BE233" s="296"/>
      <c r="BF233" s="296"/>
      <c r="BG233" s="330"/>
      <c r="BH233" s="338"/>
      <c r="BI233" s="296"/>
      <c r="BJ233" s="296"/>
      <c r="BK233" s="296"/>
      <c r="BL233" s="330"/>
      <c r="BM233" s="338"/>
      <c r="BN233" s="296"/>
      <c r="BO233" s="296"/>
      <c r="BP233" s="296"/>
      <c r="BQ233" s="330"/>
      <c r="BR233" s="338"/>
      <c r="BS233" s="296"/>
      <c r="BT233" s="296"/>
      <c r="BU233" s="296"/>
      <c r="BV233" s="296"/>
      <c r="BW233" s="296"/>
      <c r="BX233" s="1402"/>
      <c r="BY233" s="1446"/>
      <c r="BZ233" s="1446"/>
      <c r="CA233" s="1446"/>
      <c r="CB233" s="1446"/>
      <c r="CC233" s="1446"/>
      <c r="CD233" s="1446"/>
      <c r="CE233" s="1446"/>
      <c r="CF233" s="1446"/>
      <c r="CG233" s="1446"/>
      <c r="CH233" s="1446"/>
      <c r="CI233" s="1446"/>
      <c r="CJ233" s="1446"/>
      <c r="CK233" s="1446"/>
      <c r="CL233" s="1446"/>
      <c r="CM233" s="1446"/>
      <c r="CN233" s="1446"/>
      <c r="CO233" s="1446"/>
      <c r="CP233" s="1446"/>
      <c r="CQ233" s="1446"/>
      <c r="CR233" s="1446"/>
      <c r="CS233" s="1446"/>
      <c r="CT233" s="1446"/>
      <c r="CU233" s="1446"/>
      <c r="CV233" s="1446"/>
      <c r="CW233" s="1446"/>
      <c r="CX233" s="1446"/>
      <c r="CY233" s="1446"/>
      <c r="CZ233" s="1446"/>
    </row>
    <row r="234" s="369" customFormat="true" ht="15" customHeight="true" x14ac:dyDescent="0.2">
      <c r="A234" s="700"/>
      <c r="B234" s="718"/>
      <c r="C234" s="914"/>
      <c r="D234" s="915"/>
      <c r="E234" s="915"/>
      <c r="F234" s="915"/>
      <c r="G234" s="916"/>
      <c r="H234" s="917"/>
      <c r="I234" s="915"/>
      <c r="J234" s="915"/>
      <c r="K234" s="915"/>
      <c r="L234" s="918"/>
      <c r="M234" s="919"/>
      <c r="N234" s="915"/>
      <c r="O234" s="915"/>
      <c r="P234" s="915"/>
      <c r="Q234" s="916"/>
      <c r="R234" s="917"/>
      <c r="S234" s="915"/>
      <c r="T234" s="915"/>
      <c r="U234" s="915"/>
      <c r="V234" s="915"/>
      <c r="W234" s="915"/>
      <c r="X234" s="1369"/>
      <c r="Y234" s="517"/>
      <c r="Z234" s="517"/>
      <c r="AA234" s="517"/>
      <c r="AB234" s="517"/>
      <c r="AC234" s="517"/>
      <c r="AD234" s="517"/>
      <c r="AE234" s="517"/>
      <c r="AF234" s="517"/>
      <c r="AG234" s="517"/>
      <c r="AH234" s="517"/>
      <c r="AI234" s="517"/>
      <c r="AJ234" s="517"/>
      <c r="AK234" s="517"/>
      <c r="AL234" s="517"/>
      <c r="AM234" s="517"/>
      <c r="AN234" s="517"/>
      <c r="AO234" s="517"/>
      <c r="AP234" s="517"/>
      <c r="AQ234" s="517"/>
      <c r="AR234" s="517"/>
      <c r="AS234" s="517"/>
      <c r="AT234" s="517"/>
      <c r="AU234" s="517"/>
      <c r="AV234" s="517"/>
      <c r="AW234" s="517"/>
      <c r="AX234" s="517"/>
      <c r="AY234" s="517"/>
      <c r="AZ234" s="208"/>
      <c r="BA234" s="366"/>
      <c r="BB234" s="161"/>
      <c r="BC234" s="329"/>
      <c r="BD234" s="296"/>
      <c r="BE234" s="296"/>
      <c r="BF234" s="296"/>
      <c r="BG234" s="330"/>
      <c r="BH234" s="338"/>
      <c r="BI234" s="296"/>
      <c r="BJ234" s="296"/>
      <c r="BK234" s="296"/>
      <c r="BL234" s="330"/>
      <c r="BM234" s="338"/>
      <c r="BN234" s="296"/>
      <c r="BO234" s="296"/>
      <c r="BP234" s="296"/>
      <c r="BQ234" s="330"/>
      <c r="BR234" s="338"/>
      <c r="BS234" s="296"/>
      <c r="BT234" s="296"/>
      <c r="BU234" s="296"/>
      <c r="BV234" s="296"/>
      <c r="BW234" s="296"/>
      <c r="BX234" s="1402"/>
      <c r="BY234" s="1446"/>
      <c r="BZ234" s="1446"/>
      <c r="CA234" s="1446"/>
      <c r="CB234" s="1446"/>
      <c r="CC234" s="1446"/>
      <c r="CD234" s="1446"/>
      <c r="CE234" s="1446"/>
      <c r="CF234" s="1446"/>
      <c r="CG234" s="1446"/>
      <c r="CH234" s="1446"/>
      <c r="CI234" s="1446"/>
      <c r="CJ234" s="1446"/>
      <c r="CK234" s="1446"/>
      <c r="CL234" s="1446"/>
      <c r="CM234" s="1446"/>
      <c r="CN234" s="1446"/>
      <c r="CO234" s="1446"/>
      <c r="CP234" s="1446"/>
      <c r="CQ234" s="1446"/>
      <c r="CR234" s="1446"/>
      <c r="CS234" s="1446"/>
      <c r="CT234" s="1446"/>
      <c r="CU234" s="1446"/>
      <c r="CV234" s="1446"/>
      <c r="CW234" s="1446"/>
      <c r="CX234" s="1446"/>
      <c r="CY234" s="1446"/>
      <c r="CZ234" s="1446"/>
    </row>
    <row r="235" s="369" customFormat="true" ht="15" customHeight="true" x14ac:dyDescent="0.2">
      <c r="A235" s="700"/>
      <c r="B235" s="718"/>
      <c r="C235" s="914"/>
      <c r="D235" s="915"/>
      <c r="E235" s="915"/>
      <c r="F235" s="915"/>
      <c r="G235" s="916"/>
      <c r="H235" s="917"/>
      <c r="I235" s="915"/>
      <c r="J235" s="915"/>
      <c r="K235" s="915"/>
      <c r="L235" s="918"/>
      <c r="M235" s="919"/>
      <c r="N235" s="915"/>
      <c r="O235" s="915"/>
      <c r="P235" s="915"/>
      <c r="Q235" s="916"/>
      <c r="R235" s="917"/>
      <c r="S235" s="915"/>
      <c r="T235" s="915"/>
      <c r="U235" s="915"/>
      <c r="V235" s="915"/>
      <c r="W235" s="915"/>
      <c r="X235" s="1369"/>
      <c r="Y235" s="517"/>
      <c r="Z235" s="517"/>
      <c r="AA235" s="517"/>
      <c r="AB235" s="517"/>
      <c r="AC235" s="517"/>
      <c r="AD235" s="517"/>
      <c r="AE235" s="517"/>
      <c r="AF235" s="517"/>
      <c r="AG235" s="517"/>
      <c r="AH235" s="517"/>
      <c r="AI235" s="517"/>
      <c r="AJ235" s="517"/>
      <c r="AK235" s="517"/>
      <c r="AL235" s="517"/>
      <c r="AM235" s="517"/>
      <c r="AN235" s="517"/>
      <c r="AO235" s="517"/>
      <c r="AP235" s="517"/>
      <c r="AQ235" s="517"/>
      <c r="AR235" s="517"/>
      <c r="AS235" s="517"/>
      <c r="AT235" s="517"/>
      <c r="AU235" s="517"/>
      <c r="AV235" s="517"/>
      <c r="AW235" s="517"/>
      <c r="AX235" s="517"/>
      <c r="AY235" s="517"/>
      <c r="AZ235" s="208"/>
      <c r="BA235" s="366"/>
      <c r="BB235" s="161"/>
      <c r="BC235" s="329"/>
      <c r="BD235" s="296"/>
      <c r="BE235" s="296"/>
      <c r="BF235" s="296"/>
      <c r="BG235" s="330"/>
      <c r="BH235" s="338"/>
      <c r="BI235" s="296"/>
      <c r="BJ235" s="296"/>
      <c r="BK235" s="296"/>
      <c r="BL235" s="330"/>
      <c r="BM235" s="338"/>
      <c r="BN235" s="296"/>
      <c r="BO235" s="296"/>
      <c r="BP235" s="296"/>
      <c r="BQ235" s="330"/>
      <c r="BR235" s="338"/>
      <c r="BS235" s="296"/>
      <c r="BT235" s="296"/>
      <c r="BU235" s="296"/>
      <c r="BV235" s="296"/>
      <c r="BW235" s="296"/>
      <c r="BX235" s="1402"/>
      <c r="BY235" s="1446"/>
      <c r="BZ235" s="1446"/>
      <c r="CA235" s="1446"/>
      <c r="CB235" s="1446"/>
      <c r="CC235" s="1446"/>
      <c r="CD235" s="1446"/>
      <c r="CE235" s="1446"/>
      <c r="CF235" s="1446"/>
      <c r="CG235" s="1446"/>
      <c r="CH235" s="1446"/>
      <c r="CI235" s="1446"/>
      <c r="CJ235" s="1446"/>
      <c r="CK235" s="1446"/>
      <c r="CL235" s="1446"/>
      <c r="CM235" s="1446"/>
      <c r="CN235" s="1446"/>
      <c r="CO235" s="1446"/>
      <c r="CP235" s="1446"/>
      <c r="CQ235" s="1446"/>
      <c r="CR235" s="1446"/>
      <c r="CS235" s="1446"/>
      <c r="CT235" s="1446"/>
      <c r="CU235" s="1446"/>
      <c r="CV235" s="1446"/>
      <c r="CW235" s="1446"/>
      <c r="CX235" s="1446"/>
      <c r="CY235" s="1446"/>
      <c r="CZ235" s="1446"/>
    </row>
    <row r="236" s="369" customFormat="true" ht="15" customHeight="true" x14ac:dyDescent="0.2">
      <c r="A236" s="700"/>
      <c r="B236" s="718"/>
      <c r="C236" s="914"/>
      <c r="D236" s="915"/>
      <c r="E236" s="915"/>
      <c r="F236" s="915"/>
      <c r="G236" s="916"/>
      <c r="H236" s="917"/>
      <c r="I236" s="915"/>
      <c r="J236" s="915"/>
      <c r="K236" s="915"/>
      <c r="L236" s="918"/>
      <c r="M236" s="919"/>
      <c r="N236" s="915"/>
      <c r="O236" s="915"/>
      <c r="P236" s="915"/>
      <c r="Q236" s="916"/>
      <c r="R236" s="917"/>
      <c r="S236" s="915"/>
      <c r="T236" s="915"/>
      <c r="U236" s="915"/>
      <c r="V236" s="915"/>
      <c r="W236" s="915"/>
      <c r="X236" s="1369"/>
      <c r="Y236" s="517"/>
      <c r="Z236" s="517"/>
      <c r="AA236" s="517"/>
      <c r="AB236" s="517"/>
      <c r="AC236" s="517"/>
      <c r="AD236" s="517"/>
      <c r="AE236" s="517"/>
      <c r="AF236" s="517"/>
      <c r="AG236" s="517"/>
      <c r="AH236" s="517"/>
      <c r="AI236" s="517"/>
      <c r="AJ236" s="517"/>
      <c r="AK236" s="517"/>
      <c r="AL236" s="517"/>
      <c r="AM236" s="517"/>
      <c r="AN236" s="517"/>
      <c r="AO236" s="517"/>
      <c r="AP236" s="517"/>
      <c r="AQ236" s="517"/>
      <c r="AR236" s="517"/>
      <c r="AS236" s="517"/>
      <c r="AT236" s="517"/>
      <c r="AU236" s="517"/>
      <c r="AV236" s="517"/>
      <c r="AW236" s="517"/>
      <c r="AX236" s="517"/>
      <c r="AY236" s="517"/>
      <c r="AZ236" s="208"/>
      <c r="BA236" s="366"/>
      <c r="BB236" s="161"/>
      <c r="BC236" s="329"/>
      <c r="BD236" s="296"/>
      <c r="BE236" s="296"/>
      <c r="BF236" s="296"/>
      <c r="BG236" s="330"/>
      <c r="BH236" s="338"/>
      <c r="BI236" s="296"/>
      <c r="BJ236" s="296"/>
      <c r="BK236" s="296"/>
      <c r="BL236" s="330"/>
      <c r="BM236" s="338"/>
      <c r="BN236" s="296"/>
      <c r="BO236" s="296"/>
      <c r="BP236" s="296"/>
      <c r="BQ236" s="330"/>
      <c r="BR236" s="338"/>
      <c r="BS236" s="296"/>
      <c r="BT236" s="296"/>
      <c r="BU236" s="296"/>
      <c r="BV236" s="296"/>
      <c r="BW236" s="296"/>
      <c r="BX236" s="1402"/>
      <c r="BY236" s="1446"/>
      <c r="BZ236" s="1446"/>
      <c r="CA236" s="1446"/>
      <c r="CB236" s="1446"/>
      <c r="CC236" s="1446"/>
      <c r="CD236" s="1446"/>
      <c r="CE236" s="1446"/>
      <c r="CF236" s="1446"/>
      <c r="CG236" s="1446"/>
      <c r="CH236" s="1446"/>
      <c r="CI236" s="1446"/>
      <c r="CJ236" s="1446"/>
      <c r="CK236" s="1446"/>
      <c r="CL236" s="1446"/>
      <c r="CM236" s="1446"/>
      <c r="CN236" s="1446"/>
      <c r="CO236" s="1446"/>
      <c r="CP236" s="1446"/>
      <c r="CQ236" s="1446"/>
      <c r="CR236" s="1446"/>
      <c r="CS236" s="1446"/>
      <c r="CT236" s="1446"/>
      <c r="CU236" s="1446"/>
      <c r="CV236" s="1446"/>
      <c r="CW236" s="1446"/>
      <c r="CX236" s="1446"/>
      <c r="CY236" s="1446"/>
      <c r="CZ236" s="1446"/>
    </row>
    <row r="237" s="369" customFormat="true" ht="15" customHeight="true" x14ac:dyDescent="0.2">
      <c r="A237" s="700"/>
      <c r="B237" s="718"/>
      <c r="C237" s="914"/>
      <c r="D237" s="915"/>
      <c r="E237" s="915"/>
      <c r="F237" s="915"/>
      <c r="G237" s="916"/>
      <c r="H237" s="917"/>
      <c r="I237" s="915"/>
      <c r="J237" s="915"/>
      <c r="K237" s="915"/>
      <c r="L237" s="918"/>
      <c r="M237" s="919"/>
      <c r="N237" s="915"/>
      <c r="O237" s="915"/>
      <c r="P237" s="915"/>
      <c r="Q237" s="916"/>
      <c r="R237" s="917"/>
      <c r="S237" s="915"/>
      <c r="T237" s="915"/>
      <c r="U237" s="915"/>
      <c r="V237" s="915"/>
      <c r="W237" s="915"/>
      <c r="X237" s="1369"/>
      <c r="Y237" s="517"/>
      <c r="Z237" s="517"/>
      <c r="AA237" s="517"/>
      <c r="AB237" s="517"/>
      <c r="AC237" s="517"/>
      <c r="AD237" s="517"/>
      <c r="AE237" s="517"/>
      <c r="AF237" s="517"/>
      <c r="AG237" s="517"/>
      <c r="AH237" s="517"/>
      <c r="AI237" s="517"/>
      <c r="AJ237" s="517"/>
      <c r="AK237" s="517"/>
      <c r="AL237" s="517"/>
      <c r="AM237" s="517"/>
      <c r="AN237" s="517"/>
      <c r="AO237" s="517"/>
      <c r="AP237" s="517"/>
      <c r="AQ237" s="517"/>
      <c r="AR237" s="517"/>
      <c r="AS237" s="517"/>
      <c r="AT237" s="517"/>
      <c r="AU237" s="517"/>
      <c r="AV237" s="517"/>
      <c r="AW237" s="517"/>
      <c r="AX237" s="517"/>
      <c r="AY237" s="517"/>
      <c r="AZ237" s="208"/>
      <c r="BA237" s="366"/>
      <c r="BB237" s="161"/>
      <c r="BC237" s="329"/>
      <c r="BD237" s="296"/>
      <c r="BE237" s="296"/>
      <c r="BF237" s="296"/>
      <c r="BG237" s="330"/>
      <c r="BH237" s="338"/>
      <c r="BI237" s="296"/>
      <c r="BJ237" s="296"/>
      <c r="BK237" s="296"/>
      <c r="BL237" s="330"/>
      <c r="BM237" s="338"/>
      <c r="BN237" s="296"/>
      <c r="BO237" s="296"/>
      <c r="BP237" s="296"/>
      <c r="BQ237" s="330"/>
      <c r="BR237" s="338"/>
      <c r="BS237" s="296"/>
      <c r="BT237" s="296"/>
      <c r="BU237" s="296"/>
      <c r="BV237" s="296"/>
      <c r="BW237" s="296"/>
      <c r="BX237" s="1402"/>
      <c r="BY237" s="1446"/>
      <c r="BZ237" s="1446"/>
      <c r="CA237" s="1446"/>
      <c r="CB237" s="1446"/>
      <c r="CC237" s="1446"/>
      <c r="CD237" s="1446"/>
      <c r="CE237" s="1446"/>
      <c r="CF237" s="1446"/>
      <c r="CG237" s="1446"/>
      <c r="CH237" s="1446"/>
      <c r="CI237" s="1446"/>
      <c r="CJ237" s="1446"/>
      <c r="CK237" s="1446"/>
      <c r="CL237" s="1446"/>
      <c r="CM237" s="1446"/>
      <c r="CN237" s="1446"/>
      <c r="CO237" s="1446"/>
      <c r="CP237" s="1446"/>
      <c r="CQ237" s="1446"/>
      <c r="CR237" s="1446"/>
      <c r="CS237" s="1446"/>
      <c r="CT237" s="1446"/>
      <c r="CU237" s="1446"/>
      <c r="CV237" s="1446"/>
      <c r="CW237" s="1446"/>
      <c r="CX237" s="1446"/>
      <c r="CY237" s="1446"/>
      <c r="CZ237" s="1446"/>
    </row>
    <row r="238" s="369" customFormat="true" ht="15" customHeight="true" x14ac:dyDescent="0.2">
      <c r="A238" s="700"/>
      <c r="B238" s="718"/>
      <c r="C238" s="914"/>
      <c r="D238" s="915"/>
      <c r="E238" s="915"/>
      <c r="F238" s="915"/>
      <c r="G238" s="916"/>
      <c r="H238" s="917"/>
      <c r="I238" s="915"/>
      <c r="J238" s="915"/>
      <c r="K238" s="915"/>
      <c r="L238" s="918"/>
      <c r="M238" s="919"/>
      <c r="N238" s="915"/>
      <c r="O238" s="915"/>
      <c r="P238" s="915"/>
      <c r="Q238" s="916"/>
      <c r="R238" s="917"/>
      <c r="S238" s="915"/>
      <c r="T238" s="915"/>
      <c r="U238" s="915"/>
      <c r="V238" s="915"/>
      <c r="W238" s="915"/>
      <c r="X238" s="1369"/>
      <c r="Y238" s="517"/>
      <c r="Z238" s="517"/>
      <c r="AA238" s="517"/>
      <c r="AB238" s="517"/>
      <c r="AC238" s="517"/>
      <c r="AD238" s="517"/>
      <c r="AE238" s="517"/>
      <c r="AF238" s="517"/>
      <c r="AG238" s="517"/>
      <c r="AH238" s="517"/>
      <c r="AI238" s="517"/>
      <c r="AJ238" s="517"/>
      <c r="AK238" s="517"/>
      <c r="AL238" s="517"/>
      <c r="AM238" s="517"/>
      <c r="AN238" s="517"/>
      <c r="AO238" s="517"/>
      <c r="AP238" s="517"/>
      <c r="AQ238" s="517"/>
      <c r="AR238" s="517"/>
      <c r="AS238" s="517"/>
      <c r="AT238" s="517"/>
      <c r="AU238" s="517"/>
      <c r="AV238" s="517"/>
      <c r="AW238" s="517"/>
      <c r="AX238" s="517"/>
      <c r="AY238" s="517"/>
      <c r="AZ238" s="208"/>
      <c r="BA238" s="366"/>
      <c r="BB238" s="161"/>
      <c r="BC238" s="329"/>
      <c r="BD238" s="296"/>
      <c r="BE238" s="296"/>
      <c r="BF238" s="296"/>
      <c r="BG238" s="330"/>
      <c r="BH238" s="338"/>
      <c r="BI238" s="296"/>
      <c r="BJ238" s="296"/>
      <c r="BK238" s="296"/>
      <c r="BL238" s="330"/>
      <c r="BM238" s="338"/>
      <c r="BN238" s="296"/>
      <c r="BO238" s="296"/>
      <c r="BP238" s="296"/>
      <c r="BQ238" s="330"/>
      <c r="BR238" s="338"/>
      <c r="BS238" s="296"/>
      <c r="BT238" s="296"/>
      <c r="BU238" s="296"/>
      <c r="BV238" s="296"/>
      <c r="BW238" s="296"/>
      <c r="BX238" s="1402"/>
      <c r="BY238" s="1446"/>
      <c r="BZ238" s="1446"/>
      <c r="CA238" s="1446"/>
      <c r="CB238" s="1446"/>
      <c r="CC238" s="1446"/>
      <c r="CD238" s="1446"/>
      <c r="CE238" s="1446"/>
      <c r="CF238" s="1446"/>
      <c r="CG238" s="1446"/>
      <c r="CH238" s="1446"/>
      <c r="CI238" s="1446"/>
      <c r="CJ238" s="1446"/>
      <c r="CK238" s="1446"/>
      <c r="CL238" s="1446"/>
      <c r="CM238" s="1446"/>
      <c r="CN238" s="1446"/>
      <c r="CO238" s="1446"/>
      <c r="CP238" s="1446"/>
      <c r="CQ238" s="1446"/>
      <c r="CR238" s="1446"/>
      <c r="CS238" s="1446"/>
      <c r="CT238" s="1446"/>
      <c r="CU238" s="1446"/>
      <c r="CV238" s="1446"/>
      <c r="CW238" s="1446"/>
      <c r="CX238" s="1446"/>
      <c r="CY238" s="1446"/>
      <c r="CZ238" s="1446"/>
    </row>
    <row r="239" s="369" customFormat="true" ht="15" customHeight="true" x14ac:dyDescent="0.2">
      <c r="A239" s="700"/>
      <c r="B239" s="718"/>
      <c r="C239" s="914"/>
      <c r="D239" s="915"/>
      <c r="E239" s="915"/>
      <c r="F239" s="915"/>
      <c r="G239" s="916"/>
      <c r="H239" s="917"/>
      <c r="I239" s="915"/>
      <c r="J239" s="915"/>
      <c r="K239" s="915"/>
      <c r="L239" s="918"/>
      <c r="M239" s="919"/>
      <c r="N239" s="915"/>
      <c r="O239" s="915"/>
      <c r="P239" s="915"/>
      <c r="Q239" s="916"/>
      <c r="R239" s="917"/>
      <c r="S239" s="915"/>
      <c r="T239" s="915"/>
      <c r="U239" s="915"/>
      <c r="V239" s="915"/>
      <c r="W239" s="915"/>
      <c r="X239" s="1369"/>
      <c r="Y239" s="517"/>
      <c r="Z239" s="517"/>
      <c r="AA239" s="517"/>
      <c r="AB239" s="517"/>
      <c r="AC239" s="517"/>
      <c r="AD239" s="517"/>
      <c r="AE239" s="517"/>
      <c r="AF239" s="517"/>
      <c r="AG239" s="517"/>
      <c r="AH239" s="517"/>
      <c r="AI239" s="517"/>
      <c r="AJ239" s="517"/>
      <c r="AK239" s="517"/>
      <c r="AL239" s="517"/>
      <c r="AM239" s="517"/>
      <c r="AN239" s="517"/>
      <c r="AO239" s="517"/>
      <c r="AP239" s="517"/>
      <c r="AQ239" s="517"/>
      <c r="AR239" s="517"/>
      <c r="AS239" s="517"/>
      <c r="AT239" s="517"/>
      <c r="AU239" s="517"/>
      <c r="AV239" s="517"/>
      <c r="AW239" s="517"/>
      <c r="AX239" s="517"/>
      <c r="AY239" s="517"/>
      <c r="AZ239" s="208"/>
      <c r="BA239" s="366"/>
      <c r="BB239" s="161"/>
      <c r="BC239" s="329"/>
      <c r="BD239" s="296"/>
      <c r="BE239" s="296"/>
      <c r="BF239" s="296"/>
      <c r="BG239" s="330"/>
      <c r="BH239" s="338"/>
      <c r="BI239" s="296"/>
      <c r="BJ239" s="296"/>
      <c r="BK239" s="296"/>
      <c r="BL239" s="330"/>
      <c r="BM239" s="338"/>
      <c r="BN239" s="296"/>
      <c r="BO239" s="296"/>
      <c r="BP239" s="296"/>
      <c r="BQ239" s="330"/>
      <c r="BR239" s="338"/>
      <c r="BS239" s="296"/>
      <c r="BT239" s="296"/>
      <c r="BU239" s="296"/>
      <c r="BV239" s="296"/>
      <c r="BW239" s="296"/>
      <c r="BX239" s="1402"/>
      <c r="BY239" s="1446"/>
      <c r="BZ239" s="1446"/>
      <c r="CA239" s="1446"/>
      <c r="CB239" s="1446"/>
      <c r="CC239" s="1446"/>
      <c r="CD239" s="1446"/>
      <c r="CE239" s="1446"/>
      <c r="CF239" s="1446"/>
      <c r="CG239" s="1446"/>
      <c r="CH239" s="1446"/>
      <c r="CI239" s="1446"/>
      <c r="CJ239" s="1446"/>
      <c r="CK239" s="1446"/>
      <c r="CL239" s="1446"/>
      <c r="CM239" s="1446"/>
      <c r="CN239" s="1446"/>
      <c r="CO239" s="1446"/>
      <c r="CP239" s="1446"/>
      <c r="CQ239" s="1446"/>
      <c r="CR239" s="1446"/>
      <c r="CS239" s="1446"/>
      <c r="CT239" s="1446"/>
      <c r="CU239" s="1446"/>
      <c r="CV239" s="1446"/>
      <c r="CW239" s="1446"/>
      <c r="CX239" s="1446"/>
      <c r="CY239" s="1446"/>
      <c r="CZ239" s="1446"/>
    </row>
    <row r="240" s="369" customFormat="true" ht="15" customHeight="true" x14ac:dyDescent="0.2">
      <c r="A240" s="700"/>
      <c r="B240" s="719"/>
      <c r="C240" s="914"/>
      <c r="D240" s="915"/>
      <c r="E240" s="915"/>
      <c r="F240" s="915"/>
      <c r="G240" s="916"/>
      <c r="H240" s="917"/>
      <c r="I240" s="915"/>
      <c r="J240" s="915"/>
      <c r="K240" s="915"/>
      <c r="L240" s="918"/>
      <c r="M240" s="919"/>
      <c r="N240" s="915"/>
      <c r="O240" s="915"/>
      <c r="P240" s="915"/>
      <c r="Q240" s="916"/>
      <c r="R240" s="917"/>
      <c r="S240" s="915"/>
      <c r="T240" s="915"/>
      <c r="U240" s="915"/>
      <c r="V240" s="915"/>
      <c r="W240" s="915"/>
      <c r="X240" s="1369"/>
      <c r="Y240" s="517"/>
      <c r="Z240" s="517"/>
      <c r="AA240" s="517"/>
      <c r="AB240" s="517"/>
      <c r="AC240" s="517"/>
      <c r="AD240" s="517"/>
      <c r="AE240" s="517"/>
      <c r="AF240" s="517"/>
      <c r="AG240" s="517"/>
      <c r="AH240" s="517"/>
      <c r="AI240" s="517"/>
      <c r="AJ240" s="517"/>
      <c r="AK240" s="517"/>
      <c r="AL240" s="517"/>
      <c r="AM240" s="517"/>
      <c r="AN240" s="517"/>
      <c r="AO240" s="517"/>
      <c r="AP240" s="517"/>
      <c r="AQ240" s="517"/>
      <c r="AR240" s="517"/>
      <c r="AS240" s="517"/>
      <c r="AT240" s="517"/>
      <c r="AU240" s="517"/>
      <c r="AV240" s="517"/>
      <c r="AW240" s="517"/>
      <c r="AX240" s="517"/>
      <c r="AY240" s="517"/>
      <c r="AZ240" s="208"/>
      <c r="BA240" s="366"/>
      <c r="BB240" s="161"/>
      <c r="BC240" s="329"/>
      <c r="BD240" s="296"/>
      <c r="BE240" s="296"/>
      <c r="BF240" s="296"/>
      <c r="BG240" s="330"/>
      <c r="BH240" s="338"/>
      <c r="BI240" s="296"/>
      <c r="BJ240" s="296"/>
      <c r="BK240" s="296"/>
      <c r="BL240" s="330"/>
      <c r="BM240" s="338"/>
      <c r="BN240" s="296"/>
      <c r="BO240" s="296"/>
      <c r="BP240" s="296"/>
      <c r="BQ240" s="330"/>
      <c r="BR240" s="338"/>
      <c r="BS240" s="296"/>
      <c r="BT240" s="296"/>
      <c r="BU240" s="296"/>
      <c r="BV240" s="296"/>
      <c r="BW240" s="296"/>
      <c r="BX240" s="1402"/>
      <c r="BY240" s="1446"/>
      <c r="BZ240" s="1446"/>
      <c r="CA240" s="1446"/>
      <c r="CB240" s="1446"/>
      <c r="CC240" s="1446"/>
      <c r="CD240" s="1446"/>
      <c r="CE240" s="1446"/>
      <c r="CF240" s="1446"/>
      <c r="CG240" s="1446"/>
      <c r="CH240" s="1446"/>
      <c r="CI240" s="1446"/>
      <c r="CJ240" s="1446"/>
      <c r="CK240" s="1446"/>
      <c r="CL240" s="1446"/>
      <c r="CM240" s="1446"/>
      <c r="CN240" s="1446"/>
      <c r="CO240" s="1446"/>
      <c r="CP240" s="1446"/>
      <c r="CQ240" s="1446"/>
      <c r="CR240" s="1446"/>
      <c r="CS240" s="1446"/>
      <c r="CT240" s="1446"/>
      <c r="CU240" s="1446"/>
      <c r="CV240" s="1446"/>
      <c r="CW240" s="1446"/>
      <c r="CX240" s="1446"/>
      <c r="CY240" s="1446"/>
      <c r="CZ240" s="1446"/>
    </row>
    <row r="241" s="369" customFormat="true" ht="15" customHeight="true" x14ac:dyDescent="0.2">
      <c r="A241" s="701"/>
      <c r="B241" s="720"/>
      <c r="C241" s="920"/>
      <c r="D241" s="921"/>
      <c r="E241" s="921"/>
      <c r="F241" s="921"/>
      <c r="G241" s="922"/>
      <c r="H241" s="923"/>
      <c r="I241" s="921"/>
      <c r="J241" s="921"/>
      <c r="K241" s="921"/>
      <c r="L241" s="924"/>
      <c r="M241" s="925"/>
      <c r="N241" s="921"/>
      <c r="O241" s="921"/>
      <c r="P241" s="921"/>
      <c r="Q241" s="922"/>
      <c r="R241" s="923"/>
      <c r="S241" s="921"/>
      <c r="T241" s="921"/>
      <c r="U241" s="921"/>
      <c r="V241" s="921"/>
      <c r="W241" s="921"/>
      <c r="X241" s="1370"/>
      <c r="Y241" s="517"/>
      <c r="Z241" s="517"/>
      <c r="AA241" s="517"/>
      <c r="AB241" s="517"/>
      <c r="AC241" s="517"/>
      <c r="AD241" s="517"/>
      <c r="AE241" s="517"/>
      <c r="AF241" s="517"/>
      <c r="AG241" s="517"/>
      <c r="AH241" s="517"/>
      <c r="AI241" s="517"/>
      <c r="AJ241" s="517"/>
      <c r="AK241" s="517"/>
      <c r="AL241" s="517"/>
      <c r="AM241" s="517"/>
      <c r="AN241" s="517"/>
      <c r="AO241" s="517"/>
      <c r="AP241" s="517"/>
      <c r="AQ241" s="517"/>
      <c r="AR241" s="517"/>
      <c r="AS241" s="517"/>
      <c r="AT241" s="517"/>
      <c r="AU241" s="517"/>
      <c r="AV241" s="517"/>
      <c r="AW241" s="517"/>
      <c r="AX241" s="517"/>
      <c r="AY241" s="517"/>
      <c r="AZ241" s="208"/>
      <c r="BA241" s="366"/>
      <c r="BB241" s="161"/>
      <c r="BC241" s="329"/>
      <c r="BD241" s="296"/>
      <c r="BE241" s="296"/>
      <c r="BF241" s="296"/>
      <c r="BG241" s="330"/>
      <c r="BH241" s="338"/>
      <c r="BI241" s="296"/>
      <c r="BJ241" s="296"/>
      <c r="BK241" s="296"/>
      <c r="BL241" s="330"/>
      <c r="BM241" s="338"/>
      <c r="BN241" s="296"/>
      <c r="BO241" s="296"/>
      <c r="BP241" s="296"/>
      <c r="BQ241" s="330"/>
      <c r="BR241" s="338"/>
      <c r="BS241" s="296"/>
      <c r="BT241" s="296"/>
      <c r="BU241" s="296"/>
      <c r="BV241" s="296"/>
      <c r="BW241" s="296"/>
      <c r="BX241" s="1402"/>
      <c r="BY241" s="1446"/>
      <c r="BZ241" s="1446"/>
      <c r="CA241" s="1446"/>
      <c r="CB241" s="1446"/>
      <c r="CC241" s="1446"/>
      <c r="CD241" s="1446"/>
      <c r="CE241" s="1446"/>
      <c r="CF241" s="1446"/>
      <c r="CG241" s="1446"/>
      <c r="CH241" s="1446"/>
      <c r="CI241" s="1446"/>
      <c r="CJ241" s="1446"/>
      <c r="CK241" s="1446"/>
      <c r="CL241" s="1446"/>
      <c r="CM241" s="1446"/>
      <c r="CN241" s="1446"/>
      <c r="CO241" s="1446"/>
      <c r="CP241" s="1446"/>
      <c r="CQ241" s="1446"/>
      <c r="CR241" s="1446"/>
      <c r="CS241" s="1446"/>
      <c r="CT241" s="1446"/>
      <c r="CU241" s="1446"/>
      <c r="CV241" s="1446"/>
      <c r="CW241" s="1446"/>
      <c r="CX241" s="1446"/>
      <c r="CY241" s="1446"/>
      <c r="CZ241" s="1446"/>
    </row>
    <row r="242" s="369" customFormat="true" ht="15" customHeight="true" x14ac:dyDescent="0.2">
      <c r="A242" s="603"/>
      <c r="B242" s="708"/>
      <c r="C242" s="795"/>
      <c r="D242" s="757"/>
      <c r="E242" s="757"/>
      <c r="F242" s="757"/>
      <c r="G242" s="758"/>
      <c r="H242" s="796"/>
      <c r="I242" s="757"/>
      <c r="J242" s="757"/>
      <c r="K242" s="757"/>
      <c r="L242" s="797"/>
      <c r="M242" s="795"/>
      <c r="N242" s="757"/>
      <c r="O242" s="757"/>
      <c r="P242" s="757"/>
      <c r="Q242" s="758"/>
      <c r="R242" s="796"/>
      <c r="S242" s="757"/>
      <c r="T242" s="757"/>
      <c r="U242" s="757"/>
      <c r="V242" s="757"/>
      <c r="W242" s="757"/>
      <c r="X242" s="797"/>
      <c r="Y242" s="517"/>
      <c r="Z242" s="517"/>
      <c r="AA242" s="517"/>
      <c r="AB242" s="517"/>
      <c r="AC242" s="517"/>
      <c r="AD242" s="517"/>
      <c r="AE242" s="517"/>
      <c r="AF242" s="517"/>
      <c r="AG242" s="517"/>
      <c r="AH242" s="517"/>
      <c r="AI242" s="517"/>
      <c r="AJ242" s="517"/>
      <c r="AK242" s="517"/>
      <c r="AL242" s="517"/>
      <c r="AM242" s="517"/>
      <c r="AN242" s="517"/>
      <c r="AO242" s="517"/>
      <c r="AP242" s="517"/>
      <c r="AQ242" s="517"/>
      <c r="AR242" s="517"/>
      <c r="AS242" s="517"/>
      <c r="AT242" s="517"/>
      <c r="AU242" s="517"/>
      <c r="AV242" s="517"/>
      <c r="AW242" s="517"/>
      <c r="AX242" s="517"/>
      <c r="AY242" s="517"/>
      <c r="AZ242" s="208"/>
      <c r="BA242" s="366"/>
      <c r="BB242" s="161"/>
      <c r="BC242" s="329"/>
      <c r="BD242" s="296"/>
      <c r="BE242" s="296"/>
      <c r="BF242" s="296"/>
      <c r="BG242" s="330"/>
      <c r="BH242" s="338"/>
      <c r="BI242" s="296"/>
      <c r="BJ242" s="296"/>
      <c r="BK242" s="296"/>
      <c r="BL242" s="330"/>
      <c r="BM242" s="338"/>
      <c r="BN242" s="296"/>
      <c r="BO242" s="296"/>
      <c r="BP242" s="296"/>
      <c r="BQ242" s="330"/>
      <c r="BR242" s="338"/>
      <c r="BS242" s="296"/>
      <c r="BT242" s="296"/>
      <c r="BU242" s="296"/>
      <c r="BV242" s="296"/>
      <c r="BW242" s="296"/>
      <c r="BX242" s="1402"/>
      <c r="BY242" s="1446"/>
      <c r="BZ242" s="1446"/>
      <c r="CA242" s="1446"/>
      <c r="CB242" s="1446"/>
      <c r="CC242" s="1446"/>
      <c r="CD242" s="1446"/>
      <c r="CE242" s="1446"/>
      <c r="CF242" s="1446"/>
      <c r="CG242" s="1446"/>
      <c r="CH242" s="1446"/>
      <c r="CI242" s="1446"/>
      <c r="CJ242" s="1446"/>
      <c r="CK242" s="1446"/>
      <c r="CL242" s="1446"/>
      <c r="CM242" s="1446"/>
      <c r="CN242" s="1446"/>
      <c r="CO242" s="1446"/>
      <c r="CP242" s="1446"/>
      <c r="CQ242" s="1446"/>
      <c r="CR242" s="1446"/>
      <c r="CS242" s="1446"/>
      <c r="CT242" s="1446"/>
      <c r="CU242" s="1446"/>
      <c r="CV242" s="1446"/>
      <c r="CW242" s="1446"/>
      <c r="CX242" s="1446"/>
      <c r="CY242" s="1446"/>
      <c r="CZ242" s="1446"/>
    </row>
    <row r="243" s="369" customFormat="true" ht="15" customHeight="true" x14ac:dyDescent="0.2">
      <c r="A243" s="603"/>
      <c r="B243" s="708"/>
      <c r="C243" s="795"/>
      <c r="D243" s="757"/>
      <c r="E243" s="757"/>
      <c r="F243" s="757"/>
      <c r="G243" s="758"/>
      <c r="H243" s="796"/>
      <c r="I243" s="757"/>
      <c r="J243" s="757"/>
      <c r="K243" s="757"/>
      <c r="L243" s="797"/>
      <c r="M243" s="795"/>
      <c r="N243" s="757"/>
      <c r="O243" s="757"/>
      <c r="P243" s="757"/>
      <c r="Q243" s="758"/>
      <c r="R243" s="796"/>
      <c r="S243" s="757"/>
      <c r="T243" s="757"/>
      <c r="U243" s="757"/>
      <c r="V243" s="757"/>
      <c r="W243" s="757"/>
      <c r="X243" s="797"/>
      <c r="Y243" s="517"/>
      <c r="Z243" s="517"/>
      <c r="AA243" s="517"/>
      <c r="AB243" s="517"/>
      <c r="AC243" s="517"/>
      <c r="AD243" s="517"/>
      <c r="AE243" s="517"/>
      <c r="AF243" s="517"/>
      <c r="AG243" s="517"/>
      <c r="AH243" s="517"/>
      <c r="AI243" s="517"/>
      <c r="AJ243" s="517"/>
      <c r="AK243" s="517"/>
      <c r="AL243" s="517"/>
      <c r="AM243" s="517"/>
      <c r="AN243" s="517"/>
      <c r="AO243" s="517"/>
      <c r="AP243" s="517"/>
      <c r="AQ243" s="517"/>
      <c r="AR243" s="517"/>
      <c r="AS243" s="517"/>
      <c r="AT243" s="517"/>
      <c r="AU243" s="517"/>
      <c r="AV243" s="517"/>
      <c r="AW243" s="517"/>
      <c r="AX243" s="517"/>
      <c r="AY243" s="517"/>
      <c r="AZ243" s="208"/>
      <c r="BA243" s="366"/>
      <c r="BB243" s="161"/>
      <c r="BC243" s="329"/>
      <c r="BD243" s="296"/>
      <c r="BE243" s="296"/>
      <c r="BF243" s="296"/>
      <c r="BG243" s="330"/>
      <c r="BH243" s="338"/>
      <c r="BI243" s="296"/>
      <c r="BJ243" s="296"/>
      <c r="BK243" s="296"/>
      <c r="BL243" s="330"/>
      <c r="BM243" s="338"/>
      <c r="BN243" s="296"/>
      <c r="BO243" s="296"/>
      <c r="BP243" s="296"/>
      <c r="BQ243" s="330"/>
      <c r="BR243" s="338"/>
      <c r="BS243" s="296"/>
      <c r="BT243" s="296"/>
      <c r="BU243" s="296"/>
      <c r="BV243" s="296"/>
      <c r="BW243" s="296"/>
      <c r="BX243" s="1402"/>
      <c r="BY243" s="1446"/>
      <c r="BZ243" s="1446"/>
      <c r="CA243" s="1446"/>
      <c r="CB243" s="1446"/>
      <c r="CC243" s="1446"/>
      <c r="CD243" s="1446"/>
      <c r="CE243" s="1446"/>
      <c r="CF243" s="1446"/>
      <c r="CG243" s="1446"/>
      <c r="CH243" s="1446"/>
      <c r="CI243" s="1446"/>
      <c r="CJ243" s="1446"/>
      <c r="CK243" s="1446"/>
      <c r="CL243" s="1446"/>
      <c r="CM243" s="1446"/>
      <c r="CN243" s="1446"/>
      <c r="CO243" s="1446"/>
      <c r="CP243" s="1446"/>
      <c r="CQ243" s="1446"/>
      <c r="CR243" s="1446"/>
      <c r="CS243" s="1446"/>
      <c r="CT243" s="1446"/>
      <c r="CU243" s="1446"/>
      <c r="CV243" s="1446"/>
      <c r="CW243" s="1446"/>
      <c r="CX243" s="1446"/>
      <c r="CY243" s="1446"/>
      <c r="CZ243" s="1446"/>
    </row>
    <row r="244" s="369" customFormat="true" ht="15" customHeight="true" x14ac:dyDescent="0.2">
      <c r="A244" s="603"/>
      <c r="B244" s="708"/>
      <c r="C244" s="795"/>
      <c r="D244" s="757"/>
      <c r="E244" s="757"/>
      <c r="F244" s="757"/>
      <c r="G244" s="758"/>
      <c r="H244" s="796"/>
      <c r="I244" s="757"/>
      <c r="J244" s="757"/>
      <c r="K244" s="757"/>
      <c r="L244" s="797"/>
      <c r="M244" s="795"/>
      <c r="N244" s="757"/>
      <c r="O244" s="757"/>
      <c r="P244" s="757"/>
      <c r="Q244" s="758"/>
      <c r="R244" s="796"/>
      <c r="S244" s="757"/>
      <c r="T244" s="757"/>
      <c r="U244" s="757"/>
      <c r="V244" s="757"/>
      <c r="W244" s="757"/>
      <c r="X244" s="797"/>
      <c r="Y244" s="517"/>
      <c r="Z244" s="517"/>
      <c r="AA244" s="517"/>
      <c r="AB244" s="517"/>
      <c r="AC244" s="517"/>
      <c r="AD244" s="517"/>
      <c r="AE244" s="517"/>
      <c r="AF244" s="517"/>
      <c r="AG244" s="517"/>
      <c r="AH244" s="517"/>
      <c r="AI244" s="517"/>
      <c r="AJ244" s="517"/>
      <c r="AK244" s="517"/>
      <c r="AL244" s="517"/>
      <c r="AM244" s="517"/>
      <c r="AN244" s="517"/>
      <c r="AO244" s="517"/>
      <c r="AP244" s="517"/>
      <c r="AQ244" s="517"/>
      <c r="AR244" s="517"/>
      <c r="AS244" s="517"/>
      <c r="AT244" s="517"/>
      <c r="AU244" s="517"/>
      <c r="AV244" s="517"/>
      <c r="AW244" s="517"/>
      <c r="AX244" s="517"/>
      <c r="AY244" s="517"/>
      <c r="AZ244" s="208"/>
      <c r="BA244" s="366"/>
      <c r="BB244" s="161"/>
      <c r="BC244" s="329"/>
      <c r="BD244" s="296"/>
      <c r="BE244" s="296"/>
      <c r="BF244" s="296"/>
      <c r="BG244" s="330"/>
      <c r="BH244" s="338"/>
      <c r="BI244" s="296"/>
      <c r="BJ244" s="296"/>
      <c r="BK244" s="296"/>
      <c r="BL244" s="330"/>
      <c r="BM244" s="338"/>
      <c r="BN244" s="296"/>
      <c r="BO244" s="296"/>
      <c r="BP244" s="296"/>
      <c r="BQ244" s="330"/>
      <c r="BR244" s="338"/>
      <c r="BS244" s="296"/>
      <c r="BT244" s="296"/>
      <c r="BU244" s="296"/>
      <c r="BV244" s="296"/>
      <c r="BW244" s="296"/>
      <c r="BX244" s="1402"/>
      <c r="BY244" s="1446"/>
      <c r="BZ244" s="1446"/>
      <c r="CA244" s="1446"/>
      <c r="CB244" s="1446"/>
      <c r="CC244" s="1446"/>
      <c r="CD244" s="1446"/>
      <c r="CE244" s="1446"/>
      <c r="CF244" s="1446"/>
      <c r="CG244" s="1446"/>
      <c r="CH244" s="1446"/>
      <c r="CI244" s="1446"/>
      <c r="CJ244" s="1446"/>
      <c r="CK244" s="1446"/>
      <c r="CL244" s="1446"/>
      <c r="CM244" s="1446"/>
      <c r="CN244" s="1446"/>
      <c r="CO244" s="1446"/>
      <c r="CP244" s="1446"/>
      <c r="CQ244" s="1446"/>
      <c r="CR244" s="1446"/>
      <c r="CS244" s="1446"/>
      <c r="CT244" s="1446"/>
      <c r="CU244" s="1446"/>
      <c r="CV244" s="1446"/>
      <c r="CW244" s="1446"/>
      <c r="CX244" s="1446"/>
      <c r="CY244" s="1446"/>
      <c r="CZ244" s="1446"/>
    </row>
    <row r="245" s="369" customFormat="true" ht="15" customHeight="true" x14ac:dyDescent="0.2">
      <c r="A245" s="603"/>
      <c r="B245" s="708"/>
      <c r="C245" s="795"/>
      <c r="D245" s="757"/>
      <c r="E245" s="757"/>
      <c r="F245" s="757"/>
      <c r="G245" s="758"/>
      <c r="H245" s="796"/>
      <c r="I245" s="757"/>
      <c r="J245" s="757"/>
      <c r="K245" s="757"/>
      <c r="L245" s="797"/>
      <c r="M245" s="795"/>
      <c r="N245" s="757"/>
      <c r="O245" s="757"/>
      <c r="P245" s="757"/>
      <c r="Q245" s="758"/>
      <c r="R245" s="796"/>
      <c r="S245" s="757"/>
      <c r="T245" s="757"/>
      <c r="U245" s="757"/>
      <c r="V245" s="757"/>
      <c r="W245" s="757"/>
      <c r="X245" s="797"/>
      <c r="Y245" s="517"/>
      <c r="Z245" s="517"/>
      <c r="AA245" s="517"/>
      <c r="AB245" s="517"/>
      <c r="AC245" s="517"/>
      <c r="AD245" s="517"/>
      <c r="AE245" s="517"/>
      <c r="AF245" s="517"/>
      <c r="AG245" s="517"/>
      <c r="AH245" s="517"/>
      <c r="AI245" s="517"/>
      <c r="AJ245" s="517"/>
      <c r="AK245" s="517"/>
      <c r="AL245" s="517"/>
      <c r="AM245" s="517"/>
      <c r="AN245" s="517"/>
      <c r="AO245" s="517"/>
      <c r="AP245" s="517"/>
      <c r="AQ245" s="517"/>
      <c r="AR245" s="517"/>
      <c r="AS245" s="517"/>
      <c r="AT245" s="517"/>
      <c r="AU245" s="517"/>
      <c r="AV245" s="517"/>
      <c r="AW245" s="517"/>
      <c r="AX245" s="517"/>
      <c r="AY245" s="517"/>
      <c r="AZ245" s="208"/>
      <c r="BA245" s="366"/>
      <c r="BB245" s="161"/>
      <c r="BC245" s="329"/>
      <c r="BD245" s="296"/>
      <c r="BE245" s="296"/>
      <c r="BF245" s="296"/>
      <c r="BG245" s="330"/>
      <c r="BH245" s="338"/>
      <c r="BI245" s="296"/>
      <c r="BJ245" s="296"/>
      <c r="BK245" s="296"/>
      <c r="BL245" s="330"/>
      <c r="BM245" s="338"/>
      <c r="BN245" s="296"/>
      <c r="BO245" s="296"/>
      <c r="BP245" s="296"/>
      <c r="BQ245" s="330"/>
      <c r="BR245" s="338"/>
      <c r="BS245" s="296"/>
      <c r="BT245" s="296"/>
      <c r="BU245" s="296"/>
      <c r="BV245" s="296"/>
      <c r="BW245" s="296"/>
      <c r="BX245" s="1402"/>
      <c r="BY245" s="1446"/>
      <c r="BZ245" s="1446"/>
      <c r="CA245" s="1446"/>
      <c r="CB245" s="1446"/>
      <c r="CC245" s="1446"/>
      <c r="CD245" s="1446"/>
      <c r="CE245" s="1446"/>
      <c r="CF245" s="1446"/>
      <c r="CG245" s="1446"/>
      <c r="CH245" s="1446"/>
      <c r="CI245" s="1446"/>
      <c r="CJ245" s="1446"/>
      <c r="CK245" s="1446"/>
      <c r="CL245" s="1446"/>
      <c r="CM245" s="1446"/>
      <c r="CN245" s="1446"/>
      <c r="CO245" s="1446"/>
      <c r="CP245" s="1446"/>
      <c r="CQ245" s="1446"/>
      <c r="CR245" s="1446"/>
      <c r="CS245" s="1446"/>
      <c r="CT245" s="1446"/>
      <c r="CU245" s="1446"/>
      <c r="CV245" s="1446"/>
      <c r="CW245" s="1446"/>
      <c r="CX245" s="1446"/>
      <c r="CY245" s="1446"/>
      <c r="CZ245" s="1446"/>
    </row>
    <row r="246" s="369" customFormat="true" ht="15" customHeight="true" x14ac:dyDescent="0.2">
      <c r="A246" s="603"/>
      <c r="B246" s="708"/>
      <c r="C246" s="795"/>
      <c r="D246" s="757"/>
      <c r="E246" s="757"/>
      <c r="F246" s="757"/>
      <c r="G246" s="758"/>
      <c r="H246" s="796"/>
      <c r="I246" s="757"/>
      <c r="J246" s="757"/>
      <c r="K246" s="757"/>
      <c r="L246" s="797"/>
      <c r="M246" s="795"/>
      <c r="N246" s="757"/>
      <c r="O246" s="757"/>
      <c r="P246" s="757"/>
      <c r="Q246" s="758"/>
      <c r="R246" s="796"/>
      <c r="S246" s="757"/>
      <c r="T246" s="757"/>
      <c r="U246" s="757"/>
      <c r="V246" s="757"/>
      <c r="W246" s="757"/>
      <c r="X246" s="797"/>
      <c r="Y246" s="517"/>
      <c r="Z246" s="517"/>
      <c r="AA246" s="517"/>
      <c r="AB246" s="517"/>
      <c r="AC246" s="517"/>
      <c r="AD246" s="517"/>
      <c r="AE246" s="517"/>
      <c r="AF246" s="517"/>
      <c r="AG246" s="517"/>
      <c r="AH246" s="517"/>
      <c r="AI246" s="517"/>
      <c r="AJ246" s="517"/>
      <c r="AK246" s="517"/>
      <c r="AL246" s="517"/>
      <c r="AM246" s="517"/>
      <c r="AN246" s="517"/>
      <c r="AO246" s="517"/>
      <c r="AP246" s="517"/>
      <c r="AQ246" s="517"/>
      <c r="AR246" s="517"/>
      <c r="AS246" s="517"/>
      <c r="AT246" s="517"/>
      <c r="AU246" s="517"/>
      <c r="AV246" s="517"/>
      <c r="AW246" s="517"/>
      <c r="AX246" s="517"/>
      <c r="AY246" s="517"/>
      <c r="AZ246" s="208"/>
      <c r="BA246" s="366"/>
      <c r="BB246" s="161"/>
      <c r="BC246" s="329"/>
      <c r="BD246" s="296"/>
      <c r="BE246" s="296"/>
      <c r="BF246" s="296"/>
      <c r="BG246" s="330"/>
      <c r="BH246" s="338"/>
      <c r="BI246" s="296"/>
      <c r="BJ246" s="296"/>
      <c r="BK246" s="296"/>
      <c r="BL246" s="330"/>
      <c r="BM246" s="338"/>
      <c r="BN246" s="296"/>
      <c r="BO246" s="296"/>
      <c r="BP246" s="296"/>
      <c r="BQ246" s="330"/>
      <c r="BR246" s="338"/>
      <c r="BS246" s="296"/>
      <c r="BT246" s="296"/>
      <c r="BU246" s="296"/>
      <c r="BV246" s="296"/>
      <c r="BW246" s="296"/>
      <c r="BX246" s="1402"/>
      <c r="BY246" s="1446"/>
      <c r="BZ246" s="1446"/>
      <c r="CA246" s="1446"/>
      <c r="CB246" s="1446"/>
      <c r="CC246" s="1446"/>
      <c r="CD246" s="1446"/>
      <c r="CE246" s="1446"/>
      <c r="CF246" s="1446"/>
      <c r="CG246" s="1446"/>
      <c r="CH246" s="1446"/>
      <c r="CI246" s="1446"/>
      <c r="CJ246" s="1446"/>
      <c r="CK246" s="1446"/>
      <c r="CL246" s="1446"/>
      <c r="CM246" s="1446"/>
      <c r="CN246" s="1446"/>
      <c r="CO246" s="1446"/>
      <c r="CP246" s="1446"/>
      <c r="CQ246" s="1446"/>
      <c r="CR246" s="1446"/>
      <c r="CS246" s="1446"/>
      <c r="CT246" s="1446"/>
      <c r="CU246" s="1446"/>
      <c r="CV246" s="1446"/>
      <c r="CW246" s="1446"/>
      <c r="CX246" s="1446"/>
      <c r="CY246" s="1446"/>
      <c r="CZ246" s="1446"/>
    </row>
    <row r="247" s="369" customFormat="true" ht="15" customHeight="true" x14ac:dyDescent="0.2">
      <c r="A247" s="603"/>
      <c r="B247" s="708"/>
      <c r="C247" s="795"/>
      <c r="D247" s="757"/>
      <c r="E247" s="757"/>
      <c r="F247" s="757"/>
      <c r="G247" s="758"/>
      <c r="H247" s="796"/>
      <c r="I247" s="757"/>
      <c r="J247" s="757"/>
      <c r="K247" s="757"/>
      <c r="L247" s="797"/>
      <c r="M247" s="795"/>
      <c r="N247" s="757"/>
      <c r="O247" s="757"/>
      <c r="P247" s="757"/>
      <c r="Q247" s="758"/>
      <c r="R247" s="796"/>
      <c r="S247" s="757"/>
      <c r="T247" s="757"/>
      <c r="U247" s="757"/>
      <c r="V247" s="757"/>
      <c r="W247" s="757"/>
      <c r="X247" s="797"/>
      <c r="Y247" s="517"/>
      <c r="Z247" s="517"/>
      <c r="AA247" s="517"/>
      <c r="AB247" s="517"/>
      <c r="AC247" s="517"/>
      <c r="AD247" s="517"/>
      <c r="AE247" s="517"/>
      <c r="AF247" s="517"/>
      <c r="AG247" s="517"/>
      <c r="AH247" s="517"/>
      <c r="AI247" s="517"/>
      <c r="AJ247" s="517"/>
      <c r="AK247" s="517"/>
      <c r="AL247" s="517"/>
      <c r="AM247" s="517"/>
      <c r="AN247" s="517"/>
      <c r="AO247" s="517"/>
      <c r="AP247" s="517"/>
      <c r="AQ247" s="517"/>
      <c r="AR247" s="517"/>
      <c r="AS247" s="517"/>
      <c r="AT247" s="517"/>
      <c r="AU247" s="517"/>
      <c r="AV247" s="517"/>
      <c r="AW247" s="517"/>
      <c r="AX247" s="517"/>
      <c r="AY247" s="517"/>
      <c r="AZ247" s="208"/>
      <c r="BA247" s="366"/>
      <c r="BB247" s="161"/>
      <c r="BC247" s="329"/>
      <c r="BD247" s="296"/>
      <c r="BE247" s="296"/>
      <c r="BF247" s="296"/>
      <c r="BG247" s="330"/>
      <c r="BH247" s="338"/>
      <c r="BI247" s="296"/>
      <c r="BJ247" s="296"/>
      <c r="BK247" s="296"/>
      <c r="BL247" s="330"/>
      <c r="BM247" s="338"/>
      <c r="BN247" s="296"/>
      <c r="BO247" s="296"/>
      <c r="BP247" s="296"/>
      <c r="BQ247" s="330"/>
      <c r="BR247" s="338"/>
      <c r="BS247" s="296"/>
      <c r="BT247" s="296"/>
      <c r="BU247" s="296"/>
      <c r="BV247" s="296"/>
      <c r="BW247" s="296"/>
      <c r="BX247" s="1402"/>
      <c r="BY247" s="1446"/>
      <c r="BZ247" s="1446"/>
      <c r="CA247" s="1446"/>
      <c r="CB247" s="1446"/>
      <c r="CC247" s="1446"/>
      <c r="CD247" s="1446"/>
      <c r="CE247" s="1446"/>
      <c r="CF247" s="1446"/>
      <c r="CG247" s="1446"/>
      <c r="CH247" s="1446"/>
      <c r="CI247" s="1446"/>
      <c r="CJ247" s="1446"/>
      <c r="CK247" s="1446"/>
      <c r="CL247" s="1446"/>
      <c r="CM247" s="1446"/>
      <c r="CN247" s="1446"/>
      <c r="CO247" s="1446"/>
      <c r="CP247" s="1446"/>
      <c r="CQ247" s="1446"/>
      <c r="CR247" s="1446"/>
      <c r="CS247" s="1446"/>
      <c r="CT247" s="1446"/>
      <c r="CU247" s="1446"/>
      <c r="CV247" s="1446"/>
      <c r="CW247" s="1446"/>
      <c r="CX247" s="1446"/>
      <c r="CY247" s="1446"/>
      <c r="CZ247" s="1446"/>
    </row>
    <row r="248" s="369" customFormat="true" ht="15" customHeight="true" x14ac:dyDescent="0.2">
      <c r="A248" s="605"/>
      <c r="B248" s="721"/>
      <c r="C248" s="926"/>
      <c r="D248" s="808"/>
      <c r="E248" s="808"/>
      <c r="F248" s="808"/>
      <c r="G248" s="809"/>
      <c r="H248" s="927"/>
      <c r="I248" s="808"/>
      <c r="J248" s="808"/>
      <c r="K248" s="808"/>
      <c r="L248" s="928"/>
      <c r="M248" s="926"/>
      <c r="N248" s="808"/>
      <c r="O248" s="808"/>
      <c r="P248" s="808"/>
      <c r="Q248" s="809"/>
      <c r="R248" s="927"/>
      <c r="S248" s="808"/>
      <c r="T248" s="808"/>
      <c r="U248" s="808"/>
      <c r="V248" s="808"/>
      <c r="W248" s="808"/>
      <c r="X248" s="928"/>
      <c r="Y248" s="517"/>
      <c r="Z248" s="517"/>
      <c r="AA248" s="517"/>
      <c r="AB248" s="517"/>
      <c r="AC248" s="517"/>
      <c r="AD248" s="517"/>
      <c r="AE248" s="517"/>
      <c r="AF248" s="517"/>
      <c r="AG248" s="517"/>
      <c r="AH248" s="517"/>
      <c r="AI248" s="517"/>
      <c r="AJ248" s="517"/>
      <c r="AK248" s="517"/>
      <c r="AL248" s="517"/>
      <c r="AM248" s="517"/>
      <c r="AN248" s="517"/>
      <c r="AO248" s="517"/>
      <c r="AP248" s="517"/>
      <c r="AQ248" s="517"/>
      <c r="AR248" s="517"/>
      <c r="AS248" s="517"/>
      <c r="AT248" s="517"/>
      <c r="AU248" s="517"/>
      <c r="AV248" s="517"/>
      <c r="AW248" s="517"/>
      <c r="AX248" s="517"/>
      <c r="AY248" s="517"/>
      <c r="AZ248" s="208"/>
      <c r="BA248" s="366"/>
      <c r="BB248" s="161"/>
      <c r="BC248" s="331"/>
      <c r="BD248" s="332"/>
      <c r="BE248" s="332"/>
      <c r="BF248" s="332"/>
      <c r="BG248" s="333"/>
      <c r="BH248" s="339"/>
      <c r="BI248" s="332"/>
      <c r="BJ248" s="332"/>
      <c r="BK248" s="332"/>
      <c r="BL248" s="333"/>
      <c r="BM248" s="339"/>
      <c r="BN248" s="332"/>
      <c r="BO248" s="332"/>
      <c r="BP248" s="332"/>
      <c r="BQ248" s="333"/>
      <c r="BR248" s="339"/>
      <c r="BS248" s="332"/>
      <c r="BT248" s="332"/>
      <c r="BU248" s="332"/>
      <c r="BV248" s="332"/>
      <c r="BW248" s="332"/>
      <c r="BX248" s="1403"/>
      <c r="BY248" s="1446"/>
      <c r="BZ248" s="1446"/>
      <c r="CA248" s="1446"/>
      <c r="CB248" s="1446"/>
      <c r="CC248" s="1446"/>
      <c r="CD248" s="1446"/>
      <c r="CE248" s="1446"/>
      <c r="CF248" s="1446"/>
      <c r="CG248" s="1446"/>
      <c r="CH248" s="1446"/>
      <c r="CI248" s="1446"/>
      <c r="CJ248" s="1446"/>
      <c r="CK248" s="1446"/>
      <c r="CL248" s="1446"/>
      <c r="CM248" s="1446"/>
      <c r="CN248" s="1446"/>
      <c r="CO248" s="1446"/>
      <c r="CP248" s="1446"/>
      <c r="CQ248" s="1446"/>
      <c r="CR248" s="1446"/>
      <c r="CS248" s="1446"/>
      <c r="CT248" s="1446"/>
      <c r="CU248" s="1446"/>
      <c r="CV248" s="1446"/>
      <c r="CW248" s="1446"/>
      <c r="CX248" s="1446"/>
      <c r="CY248" s="1446"/>
      <c r="CZ248" s="1446"/>
    </row>
    <row r="249" s="369" customFormat="true" ht="250.15" customHeight="true" x14ac:dyDescent="0.2">
      <c r="B249" s="368"/>
      <c r="Y249" s="208"/>
      <c r="Z249" s="208"/>
      <c r="AA249" s="208"/>
      <c r="AB249" s="208"/>
      <c r="AC249" s="208"/>
      <c r="AD249" s="208"/>
      <c r="AE249" s="208"/>
      <c r="AF249" s="208"/>
      <c r="AG249" s="208"/>
      <c r="AH249" s="208"/>
      <c r="AI249" s="208"/>
      <c r="AJ249" s="208"/>
      <c r="AK249" s="208"/>
      <c r="AL249" s="208"/>
      <c r="AM249" s="208"/>
      <c r="AN249" s="208"/>
      <c r="AO249" s="208"/>
      <c r="AP249" s="208"/>
      <c r="AQ249" s="208"/>
      <c r="AR249" s="208"/>
      <c r="AS249" s="208"/>
      <c r="AT249" s="208"/>
      <c r="AU249" s="208"/>
      <c r="AV249" s="208"/>
      <c r="AW249" s="208"/>
      <c r="AX249" s="208"/>
      <c r="AY249" s="208"/>
      <c r="AZ249" s="208"/>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2"/>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210" customFormat="true" ht="19.15" customHeight="true" x14ac:dyDescent="0.2">
      <c r="B250" s="367"/>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362"/>
      <c r="BB250" s="230"/>
      <c r="BC250" s="362"/>
      <c r="BD250" s="362"/>
      <c r="BE250" s="362"/>
      <c r="BF250" s="362"/>
      <c r="BG250" s="362"/>
      <c r="BH250" s="362"/>
      <c r="BI250" s="362"/>
      <c r="BJ250" s="362"/>
      <c r="BK250" s="362"/>
      <c r="BL250" s="362"/>
      <c r="BM250" s="362"/>
      <c r="BN250" s="362"/>
      <c r="BO250" s="362"/>
      <c r="BP250" s="362"/>
      <c r="BQ250" s="362"/>
      <c r="BR250" s="362"/>
      <c r="BS250" s="362"/>
      <c r="BT250" s="362"/>
      <c r="BU250" s="362"/>
      <c r="BV250" s="362"/>
      <c r="BW250" s="362"/>
      <c r="BX250" s="362"/>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210" customFormat="true" ht="15" customHeight="true" x14ac:dyDescent="0.2">
      <c r="B251" s="367"/>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362"/>
      <c r="BB251" s="230"/>
      <c r="BC251" s="362"/>
      <c r="BD251" s="362"/>
      <c r="BE251" s="362"/>
      <c r="BF251" s="362"/>
      <c r="BG251" s="362"/>
      <c r="BH251" s="362"/>
      <c r="BI251" s="362"/>
      <c r="BJ251" s="362"/>
      <c r="BK251" s="362"/>
      <c r="BL251" s="362"/>
      <c r="BM251" s="362"/>
      <c r="BN251" s="362"/>
      <c r="BO251" s="362"/>
      <c r="BP251" s="362"/>
      <c r="BQ251" s="362"/>
      <c r="BR251" s="362"/>
      <c r="BS251" s="362"/>
      <c r="BT251" s="362"/>
      <c r="BU251" s="362"/>
      <c r="BV251" s="362"/>
      <c r="BW251" s="362"/>
      <c r="BX251" s="362"/>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210" customFormat="true" ht="15" customHeight="true" x14ac:dyDescent="0.2">
      <c r="B252" s="367"/>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362"/>
      <c r="BB252" s="230"/>
      <c r="BC252" s="362"/>
      <c r="BD252" s="362"/>
      <c r="BE252" s="362"/>
      <c r="BF252" s="362"/>
      <c r="BG252" s="362"/>
      <c r="BH252" s="362"/>
      <c r="BI252" s="362"/>
      <c r="BJ252" s="362"/>
      <c r="BK252" s="362"/>
      <c r="BL252" s="362"/>
      <c r="BM252" s="362"/>
      <c r="BN252" s="362"/>
      <c r="BO252" s="362"/>
      <c r="BP252" s="362"/>
      <c r="BQ252" s="362"/>
      <c r="BR252" s="362"/>
      <c r="BS252" s="362"/>
      <c r="BT252" s="362"/>
      <c r="BU252" s="362"/>
      <c r="BV252" s="362"/>
      <c r="BW252" s="362"/>
      <c r="BX252" s="362"/>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210" customFormat="true" ht="15" customHeight="true" x14ac:dyDescent="0.2">
      <c r="B253" s="367"/>
      <c r="Y253" s="203"/>
      <c r="Z253" s="203"/>
      <c r="AA253" s="203"/>
      <c r="AB253" s="203"/>
      <c r="AC253" s="203"/>
      <c r="AD253" s="203"/>
      <c r="AE253" s="203"/>
      <c r="AF253" s="203"/>
      <c r="AG253" s="203"/>
      <c r="AH253" s="203"/>
      <c r="AI253" s="203"/>
      <c r="AJ253" s="203"/>
      <c r="AK253" s="203"/>
      <c r="AL253" s="203"/>
      <c r="AM253" s="203"/>
      <c r="AN253" s="203"/>
      <c r="AO253" s="203"/>
      <c r="AP253" s="203"/>
      <c r="AQ253" s="203"/>
      <c r="AR253" s="203"/>
      <c r="AS253" s="203"/>
      <c r="AT253" s="203"/>
      <c r="AU253" s="203"/>
      <c r="AV253" s="203"/>
      <c r="AW253" s="203"/>
      <c r="AX253" s="203"/>
      <c r="AY253" s="203"/>
      <c r="AZ253" s="203"/>
      <c r="BA253" s="362"/>
      <c r="BB253" s="230"/>
      <c r="BC253" s="362"/>
      <c r="BD253" s="362"/>
      <c r="BE253" s="362"/>
      <c r="BF253" s="362"/>
      <c r="BG253" s="362"/>
      <c r="BH253" s="362"/>
      <c r="BI253" s="362"/>
      <c r="BJ253" s="362"/>
      <c r="BK253" s="362"/>
      <c r="BL253" s="362"/>
      <c r="BM253" s="362"/>
      <c r="BN253" s="362"/>
      <c r="BO253" s="362"/>
      <c r="BP253" s="362"/>
      <c r="BQ253" s="362"/>
      <c r="BR253" s="362"/>
      <c r="BS253" s="362"/>
      <c r="BT253" s="362"/>
      <c r="BU253" s="362"/>
      <c r="BV253" s="362"/>
      <c r="BW253" s="362"/>
      <c r="BX253" s="362"/>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210" customFormat="true" ht="15" customHeight="true" x14ac:dyDescent="0.2">
      <c r="B254" s="367"/>
      <c r="Y254" s="203"/>
      <c r="Z254" s="203"/>
      <c r="AA254" s="203"/>
      <c r="AB254" s="203"/>
      <c r="AC254" s="203"/>
      <c r="AD254" s="203"/>
      <c r="AE254" s="203"/>
      <c r="AF254" s="203"/>
      <c r="AG254" s="203"/>
      <c r="AH254" s="203"/>
      <c r="AI254" s="203"/>
      <c r="AJ254" s="203"/>
      <c r="AK254" s="203"/>
      <c r="AL254" s="203"/>
      <c r="AM254" s="203"/>
      <c r="AN254" s="203"/>
      <c r="AO254" s="203"/>
      <c r="AP254" s="203"/>
      <c r="AQ254" s="203"/>
      <c r="AR254" s="203"/>
      <c r="AS254" s="203"/>
      <c r="AT254" s="203"/>
      <c r="AU254" s="203"/>
      <c r="AV254" s="203"/>
      <c r="AW254" s="203"/>
      <c r="AX254" s="203"/>
      <c r="AY254" s="203"/>
      <c r="AZ254" s="203"/>
      <c r="BA254" s="362"/>
      <c r="BB254" s="230"/>
      <c r="BC254" s="362"/>
      <c r="BD254" s="362"/>
      <c r="BE254" s="362"/>
      <c r="BF254" s="362"/>
      <c r="BG254" s="362"/>
      <c r="BH254" s="362"/>
      <c r="BI254" s="362"/>
      <c r="BJ254" s="362"/>
      <c r="BK254" s="362"/>
      <c r="BL254" s="362"/>
      <c r="BM254" s="362"/>
      <c r="BN254" s="362"/>
      <c r="BO254" s="362"/>
      <c r="BP254" s="362"/>
      <c r="BQ254" s="362"/>
      <c r="BR254" s="362"/>
      <c r="BS254" s="362"/>
      <c r="BT254" s="362"/>
      <c r="BU254" s="362"/>
      <c r="BV254" s="362"/>
      <c r="BW254" s="362"/>
      <c r="BX254" s="362"/>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210" customFormat="true" ht="15" customHeight="true" x14ac:dyDescent="0.2">
      <c r="B255" s="367"/>
      <c r="Y255" s="203"/>
      <c r="Z255" s="203"/>
      <c r="AA255" s="203"/>
      <c r="AB255" s="203"/>
      <c r="AC255" s="203"/>
      <c r="AD255" s="203"/>
      <c r="AE255" s="203"/>
      <c r="AF255" s="203"/>
      <c r="AG255" s="203"/>
      <c r="AH255" s="203"/>
      <c r="AI255" s="203"/>
      <c r="AJ255" s="203"/>
      <c r="AK255" s="203"/>
      <c r="AL255" s="203"/>
      <c r="AM255" s="203"/>
      <c r="AN255" s="203"/>
      <c r="AO255" s="203"/>
      <c r="AP255" s="203"/>
      <c r="AQ255" s="203"/>
      <c r="AR255" s="203"/>
      <c r="AS255" s="203"/>
      <c r="AT255" s="203"/>
      <c r="AU255" s="203"/>
      <c r="AV255" s="203"/>
      <c r="AW255" s="203"/>
      <c r="AX255" s="203"/>
      <c r="AY255" s="203"/>
      <c r="AZ255" s="203"/>
      <c r="BA255" s="362"/>
      <c r="BB255" s="230"/>
      <c r="BC255" s="362"/>
      <c r="BD255" s="362"/>
      <c r="BE255" s="362"/>
      <c r="BF255" s="362"/>
      <c r="BG255" s="362"/>
      <c r="BH255" s="362"/>
      <c r="BI255" s="362"/>
      <c r="BJ255" s="362"/>
      <c r="BK255" s="362"/>
      <c r="BL255" s="362"/>
      <c r="BM255" s="362"/>
      <c r="BN255" s="362"/>
      <c r="BO255" s="362"/>
      <c r="BP255" s="362"/>
      <c r="BQ255" s="362"/>
      <c r="BR255" s="362"/>
      <c r="BS255" s="362"/>
      <c r="BT255" s="362"/>
      <c r="BU255" s="362"/>
      <c r="BV255" s="362"/>
      <c r="BW255" s="362"/>
      <c r="BX255" s="362"/>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210" customFormat="true" ht="15" customHeight="true" x14ac:dyDescent="0.2">
      <c r="B256" s="367"/>
      <c r="Y256" s="203"/>
      <c r="Z256" s="203"/>
      <c r="AA256" s="203"/>
      <c r="AB256" s="203"/>
      <c r="AC256" s="203"/>
      <c r="AD256" s="203"/>
      <c r="AE256" s="203"/>
      <c r="AF256" s="203"/>
      <c r="AG256" s="203"/>
      <c r="AH256" s="203"/>
      <c r="AI256" s="203"/>
      <c r="AJ256" s="203"/>
      <c r="AK256" s="203"/>
      <c r="AL256" s="203"/>
      <c r="AM256" s="203"/>
      <c r="AN256" s="203"/>
      <c r="AO256" s="203"/>
      <c r="AP256" s="203"/>
      <c r="AQ256" s="203"/>
      <c r="AR256" s="203"/>
      <c r="AS256" s="203"/>
      <c r="AT256" s="203"/>
      <c r="AU256" s="203"/>
      <c r="AV256" s="203"/>
      <c r="AW256" s="203"/>
      <c r="AX256" s="203"/>
      <c r="AY256" s="203"/>
      <c r="AZ256" s="203"/>
      <c r="BA256" s="362"/>
      <c r="BB256" s="230"/>
      <c r="BC256" s="362"/>
      <c r="BD256" s="362"/>
      <c r="BE256" s="362"/>
      <c r="BF256" s="362"/>
      <c r="BG256" s="362"/>
      <c r="BH256" s="362"/>
      <c r="BI256" s="362"/>
      <c r="BJ256" s="362"/>
      <c r="BK256" s="362"/>
      <c r="BL256" s="362"/>
      <c r="BM256" s="362"/>
      <c r="BN256" s="362"/>
      <c r="BO256" s="362"/>
      <c r="BP256" s="362"/>
      <c r="BQ256" s="362"/>
      <c r="BR256" s="362"/>
      <c r="BS256" s="362"/>
      <c r="BT256" s="362"/>
      <c r="BU256" s="362"/>
      <c r="BV256" s="362"/>
      <c r="BW256" s="362"/>
      <c r="BX256" s="362"/>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210" customFormat="true" ht="18" customHeight="true" x14ac:dyDescent="0.2">
      <c r="B257" s="367"/>
      <c r="Y257" s="203"/>
      <c r="Z257" s="203"/>
      <c r="AA257" s="203"/>
      <c r="AB257" s="203"/>
      <c r="AC257" s="203"/>
      <c r="AD257" s="203"/>
      <c r="AE257" s="203"/>
      <c r="AF257" s="203"/>
      <c r="AG257" s="203"/>
      <c r="AH257" s="203"/>
      <c r="AI257" s="203"/>
      <c r="AJ257" s="203"/>
      <c r="AK257" s="203"/>
      <c r="AL257" s="203"/>
      <c r="AM257" s="203"/>
      <c r="AN257" s="203"/>
      <c r="AO257" s="203"/>
      <c r="AP257" s="203"/>
      <c r="AQ257" s="203"/>
      <c r="AR257" s="203"/>
      <c r="AS257" s="203"/>
      <c r="AT257" s="203"/>
      <c r="AU257" s="203"/>
      <c r="AV257" s="203"/>
      <c r="AW257" s="203"/>
      <c r="AX257" s="203"/>
      <c r="AY257" s="203"/>
      <c r="AZ257" s="203"/>
      <c r="BA257" s="362"/>
      <c r="BB257" s="230"/>
      <c r="BC257" s="362"/>
      <c r="BD257" s="362"/>
      <c r="BE257" s="362"/>
      <c r="BF257" s="362"/>
      <c r="BG257" s="362"/>
      <c r="BH257" s="362"/>
      <c r="BI257" s="362"/>
      <c r="BJ257" s="362"/>
      <c r="BK257" s="362"/>
      <c r="BL257" s="362"/>
      <c r="BM257" s="362"/>
      <c r="BN257" s="362"/>
      <c r="BO257" s="362"/>
      <c r="BP257" s="362"/>
      <c r="BQ257" s="362"/>
      <c r="BR257" s="362"/>
      <c r="BS257" s="362"/>
      <c r="BT257" s="362"/>
      <c r="BU257" s="362"/>
      <c r="BV257" s="362"/>
      <c r="BW257" s="362"/>
      <c r="BX257" s="362"/>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210" customFormat="true" ht="18" customHeight="true" x14ac:dyDescent="0.2">
      <c r="B258" s="367"/>
      <c r="Y258" s="203"/>
      <c r="Z258" s="203"/>
      <c r="AA258" s="203"/>
      <c r="AB258" s="203"/>
      <c r="AC258" s="203"/>
      <c r="AD258" s="203"/>
      <c r="AE258" s="203"/>
      <c r="AF258" s="203"/>
      <c r="AG258" s="203"/>
      <c r="AH258" s="203"/>
      <c r="AI258" s="203"/>
      <c r="AJ258" s="203"/>
      <c r="AK258" s="203"/>
      <c r="AL258" s="203"/>
      <c r="AM258" s="203"/>
      <c r="AN258" s="203"/>
      <c r="AO258" s="203"/>
      <c r="AP258" s="203"/>
      <c r="AQ258" s="203"/>
      <c r="AR258" s="203"/>
      <c r="AS258" s="203"/>
      <c r="AT258" s="203"/>
      <c r="AU258" s="203"/>
      <c r="AV258" s="203"/>
      <c r="AW258" s="203"/>
      <c r="AX258" s="203"/>
      <c r="AY258" s="203"/>
      <c r="AZ258" s="203"/>
      <c r="BA258" s="362"/>
      <c r="BB258" s="230"/>
      <c r="BC258" s="362"/>
      <c r="BD258" s="362"/>
      <c r="BE258" s="362"/>
      <c r="BF258" s="362"/>
      <c r="BG258" s="362"/>
      <c r="BH258" s="362"/>
      <c r="BI258" s="362"/>
      <c r="BJ258" s="362"/>
      <c r="BK258" s="362"/>
      <c r="BL258" s="362"/>
      <c r="BM258" s="362"/>
      <c r="BN258" s="362"/>
      <c r="BO258" s="362"/>
      <c r="BP258" s="362"/>
      <c r="BQ258" s="362"/>
      <c r="BR258" s="362"/>
      <c r="BS258" s="362"/>
      <c r="BT258" s="362"/>
      <c r="BU258" s="362"/>
      <c r="BV258" s="362"/>
      <c r="BW258" s="362"/>
      <c r="BX258" s="362"/>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369" customFormat="true" ht="15" customHeight="true" x14ac:dyDescent="0.2">
      <c r="B259" s="368"/>
      <c r="Y259" s="208"/>
      <c r="Z259" s="208"/>
      <c r="AA259" s="208"/>
      <c r="AB259" s="208"/>
      <c r="AC259" s="208"/>
      <c r="AD259" s="208"/>
      <c r="AE259" s="208"/>
      <c r="AF259" s="208"/>
      <c r="AG259" s="208"/>
      <c r="AH259" s="208"/>
      <c r="AI259" s="208"/>
      <c r="AJ259" s="208"/>
      <c r="AK259" s="208"/>
      <c r="AL259" s="208"/>
      <c r="AM259" s="208"/>
      <c r="AN259" s="208"/>
      <c r="AO259" s="208"/>
      <c r="AP259" s="208"/>
      <c r="AQ259" s="208"/>
      <c r="AR259" s="208"/>
      <c r="AS259" s="208"/>
      <c r="AT259" s="208"/>
      <c r="AU259" s="208"/>
      <c r="AV259" s="208"/>
      <c r="AW259" s="208"/>
      <c r="AX259" s="208"/>
      <c r="AY259" s="208"/>
      <c r="AZ259" s="208"/>
      <c r="BA259" s="209" t="s">
        <v>128</v>
      </c>
      <c r="BB259" s="137" t="s">
        <v>85</v>
      </c>
      <c r="BC259" s="1759" t="s">
        <v>114</v>
      </c>
      <c r="BD259" s="1760"/>
      <c r="BE259" s="1760"/>
      <c r="BF259" s="1760"/>
      <c r="BG259" s="1761"/>
      <c r="BH259" s="1762" t="s">
        <v>38</v>
      </c>
      <c r="BI259" s="1760"/>
      <c r="BJ259" s="1760"/>
      <c r="BK259" s="1760"/>
      <c r="BL259" s="1761"/>
      <c r="BM259" s="1762" t="s">
        <v>37</v>
      </c>
      <c r="BN259" s="1760"/>
      <c r="BO259" s="1760"/>
      <c r="BP259" s="1760"/>
      <c r="BQ259" s="1763"/>
      <c r="BR259" s="1316" t="s">
        <v>137</v>
      </c>
      <c r="BS259" s="1317"/>
      <c r="BT259" s="1317"/>
      <c r="BU259" s="1317"/>
      <c r="BV259" s="1317"/>
      <c r="BW259" s="1317"/>
      <c r="BX259" s="1317"/>
      <c r="BY259" s="1447"/>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369" customFormat="true" ht="12.75" x14ac:dyDescent="0.2">
      <c r="B260" s="368"/>
      <c r="Y260" s="208"/>
      <c r="Z260" s="208"/>
      <c r="AA260" s="208"/>
      <c r="AB260" s="208"/>
      <c r="AC260" s="208"/>
      <c r="AD260" s="208"/>
      <c r="AE260" s="208"/>
      <c r="AF260" s="208"/>
      <c r="AG260" s="208"/>
      <c r="AH260" s="208"/>
      <c r="AI260" s="208"/>
      <c r="AJ260" s="208"/>
      <c r="AK260" s="208"/>
      <c r="AL260" s="208"/>
      <c r="AM260" s="208"/>
      <c r="AN260" s="208"/>
      <c r="AO260" s="208"/>
      <c r="AP260" s="208"/>
      <c r="AQ260" s="208"/>
      <c r="AR260" s="208"/>
      <c r="AS260" s="208"/>
      <c r="AT260" s="208"/>
      <c r="AU260" s="208"/>
      <c r="AV260" s="208"/>
      <c r="AW260" s="208"/>
      <c r="AX260" s="208"/>
      <c r="AY260" s="208"/>
      <c r="AZ260" s="208"/>
      <c r="BA260" s="196" t="s">
        <v>118</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237</v>
      </c>
      <c r="BS260" s="172" t="s">
        <v>238</v>
      </c>
      <c r="BT260" s="172" t="s">
        <v>239</v>
      </c>
      <c r="BU260" s="172" t="s">
        <v>150</v>
      </c>
      <c r="BV260" s="172" t="s">
        <v>240</v>
      </c>
      <c r="BW260" s="172" t="s">
        <v>241</v>
      </c>
      <c r="BX260" s="1404" t="s">
        <v>242</v>
      </c>
      <c r="BY260" s="1448"/>
      <c r="BZ260" s="1448"/>
      <c r="CA260" s="1448"/>
      <c r="CB260" s="1448"/>
      <c r="CC260" s="1448"/>
      <c r="CD260" s="1448"/>
      <c r="CE260" s="1448"/>
      <c r="CF260" s="1448"/>
      <c r="CG260" s="1448"/>
      <c r="CH260" s="1448"/>
      <c r="CI260" s="1448"/>
      <c r="CJ260" s="1448"/>
      <c r="CK260" s="1448"/>
      <c r="CL260" s="1448"/>
      <c r="CM260" s="1448"/>
      <c r="CN260" s="1448"/>
      <c r="CO260" s="1448"/>
      <c r="CP260" s="1448"/>
      <c r="CQ260" s="1448"/>
      <c r="CR260" s="1448"/>
      <c r="CS260" s="1448"/>
      <c r="CT260" s="1448"/>
      <c r="CU260" s="1448"/>
      <c r="CV260" s="1448"/>
      <c r="CW260" s="1448"/>
      <c r="CX260" s="1448"/>
      <c r="CY260" s="1448"/>
      <c r="CZ260" s="1448"/>
    </row>
    <row r="261" s="369" customFormat="true" ht="15" customHeight="true" x14ac:dyDescent="0.2">
      <c r="B261" s="368"/>
      <c r="Y261" s="208"/>
      <c r="Z261" s="208"/>
      <c r="AA261" s="208"/>
      <c r="AB261" s="208"/>
      <c r="AC261" s="208"/>
      <c r="AD261" s="208"/>
      <c r="AE261" s="208"/>
      <c r="AF261" s="208"/>
      <c r="AG261" s="208"/>
      <c r="AH261" s="208"/>
      <c r="AI261" s="208"/>
      <c r="AJ261" s="208"/>
      <c r="AK261" s="208"/>
      <c r="AL261" s="208"/>
      <c r="AM261" s="208"/>
      <c r="AN261" s="208"/>
      <c r="AO261" s="208"/>
      <c r="AP261" s="208"/>
      <c r="AQ261" s="208"/>
      <c r="AR261" s="208"/>
      <c r="AS261" s="208"/>
      <c r="AT261" s="208"/>
      <c r="AU261" s="208"/>
      <c r="AV261" s="208"/>
      <c r="AW261" s="208"/>
      <c r="AX261" s="208"/>
      <c r="AY261" s="208"/>
      <c r="AZ261" s="208"/>
      <c r="BA261" s="1764" t="s">
        <v>73</v>
      </c>
      <c r="BB261" s="286" t="s">
        <v>49</v>
      </c>
      <c r="BC261" s="1012" t="s">
        <v>35</v>
      </c>
      <c r="BD261" s="1031" t="s">
        <v>35</v>
      </c>
      <c r="BE261" s="1031" t="s">
        <v>35</v>
      </c>
      <c r="BF261" s="1031" t="s">
        <v>35</v>
      </c>
      <c r="BG261" s="1051" t="s">
        <v>35</v>
      </c>
      <c r="BH261" s="1071" t="s">
        <v>35</v>
      </c>
      <c r="BI261" s="1031" t="s">
        <v>35</v>
      </c>
      <c r="BJ261" s="1031" t="s">
        <v>35</v>
      </c>
      <c r="BK261" s="1031" t="s">
        <v>35</v>
      </c>
      <c r="BL261" s="1051" t="s">
        <v>35</v>
      </c>
      <c r="BM261" s="1071" t="s">
        <v>35</v>
      </c>
      <c r="BN261" s="1031" t="s">
        <v>35</v>
      </c>
      <c r="BO261" s="1031" t="s">
        <v>35</v>
      </c>
      <c r="BP261" s="1031" t="s">
        <v>35</v>
      </c>
      <c r="BQ261" s="1051" t="s">
        <v>35</v>
      </c>
      <c r="BR261" s="1071" t="s">
        <v>35</v>
      </c>
      <c r="BS261" s="1031" t="s">
        <v>35</v>
      </c>
      <c r="BT261" s="1031" t="s">
        <v>35</v>
      </c>
      <c r="BU261" s="1031" t="s">
        <v>35</v>
      </c>
      <c r="BV261" s="1031" t="s">
        <v>35</v>
      </c>
      <c r="BW261" s="1031" t="s">
        <v>35</v>
      </c>
      <c r="BX261" s="1405" t="s">
        <v>35</v>
      </c>
      <c r="BY261" s="1449"/>
      <c r="BZ261" s="1449"/>
      <c r="CA261" s="1449"/>
      <c r="CB261" s="1449"/>
      <c r="CC261" s="1449"/>
      <c r="CD261" s="1449"/>
      <c r="CE261" s="1449"/>
      <c r="CF261" s="1449"/>
      <c r="CG261" s="1449"/>
      <c r="CH261" s="1449"/>
      <c r="CI261" s="1449"/>
      <c r="CJ261" s="1449"/>
      <c r="CK261" s="1449"/>
      <c r="CL261" s="1449"/>
      <c r="CM261" s="1449"/>
      <c r="CN261" s="1449"/>
      <c r="CO261" s="1449"/>
      <c r="CP261" s="1449"/>
      <c r="CQ261" s="1449"/>
      <c r="CR261" s="1449"/>
      <c r="CS261" s="1449"/>
      <c r="CT261" s="1449"/>
      <c r="CU261" s="1449"/>
      <c r="CV261" s="1449"/>
      <c r="CW261" s="1449"/>
      <c r="CX261" s="1449"/>
      <c r="CY261" s="1449"/>
      <c r="CZ261" s="1449"/>
    </row>
    <row r="262" s="369" customFormat="true" ht="15" customHeight="true" x14ac:dyDescent="0.2">
      <c r="B262" s="368"/>
      <c r="Y262" s="208"/>
      <c r="Z262" s="208"/>
      <c r="AA262" s="208"/>
      <c r="AB262" s="208"/>
      <c r="AC262" s="208"/>
      <c r="AD262" s="208"/>
      <c r="AE262" s="208"/>
      <c r="AF262" s="208"/>
      <c r="AG262" s="208"/>
      <c r="AH262" s="208"/>
      <c r="AI262" s="208"/>
      <c r="AJ262" s="208"/>
      <c r="AK262" s="208"/>
      <c r="AL262" s="208"/>
      <c r="AM262" s="208"/>
      <c r="AN262" s="208"/>
      <c r="AO262" s="208"/>
      <c r="AP262" s="208"/>
      <c r="AQ262" s="208"/>
      <c r="AR262" s="208"/>
      <c r="AS262" s="208"/>
      <c r="AT262" s="208"/>
      <c r="AU262" s="208"/>
      <c r="AV262" s="208"/>
      <c r="AW262" s="208"/>
      <c r="AX262" s="208"/>
      <c r="AY262" s="208"/>
      <c r="AZ262" s="208"/>
      <c r="BA262" s="1765"/>
      <c r="BB262" s="287" t="s">
        <v>48</v>
      </c>
      <c r="BC262" s="1013" t="s">
        <v>35</v>
      </c>
      <c r="BD262" s="1032" t="s">
        <v>35</v>
      </c>
      <c r="BE262" s="1032" t="s">
        <v>35</v>
      </c>
      <c r="BF262" s="1032" t="s">
        <v>35</v>
      </c>
      <c r="BG262" s="1052" t="s">
        <v>35</v>
      </c>
      <c r="BH262" s="1072" t="s">
        <v>35</v>
      </c>
      <c r="BI262" s="1032" t="s">
        <v>35</v>
      </c>
      <c r="BJ262" s="1032" t="s">
        <v>35</v>
      </c>
      <c r="BK262" s="1032" t="s">
        <v>35</v>
      </c>
      <c r="BL262" s="1052" t="s">
        <v>35</v>
      </c>
      <c r="BM262" s="1072" t="s">
        <v>35</v>
      </c>
      <c r="BN262" s="1032" t="s">
        <v>35</v>
      </c>
      <c r="BO262" s="1032" t="s">
        <v>35</v>
      </c>
      <c r="BP262" s="1032" t="s">
        <v>35</v>
      </c>
      <c r="BQ262" s="1052" t="s">
        <v>35</v>
      </c>
      <c r="BR262" s="1072" t="s">
        <v>35</v>
      </c>
      <c r="BS262" s="1032" t="s">
        <v>35</v>
      </c>
      <c r="BT262" s="1032" t="s">
        <v>35</v>
      </c>
      <c r="BU262" s="1032" t="s">
        <v>35</v>
      </c>
      <c r="BV262" s="1032" t="s">
        <v>35</v>
      </c>
      <c r="BW262" s="1032" t="s">
        <v>35</v>
      </c>
      <c r="BX262" s="1406" t="s">
        <v>35</v>
      </c>
      <c r="BY262" s="1450"/>
      <c r="BZ262" s="1450"/>
      <c r="CA262" s="1450"/>
      <c r="CB262" s="1450"/>
      <c r="CC262" s="1450"/>
      <c r="CD262" s="1450"/>
      <c r="CE262" s="1450"/>
      <c r="CF262" s="1450"/>
      <c r="CG262" s="1450"/>
      <c r="CH262" s="1450"/>
      <c r="CI262" s="1450"/>
      <c r="CJ262" s="1450"/>
      <c r="CK262" s="1450"/>
      <c r="CL262" s="1450"/>
      <c r="CM262" s="1450"/>
      <c r="CN262" s="1450"/>
      <c r="CO262" s="1450"/>
      <c r="CP262" s="1450"/>
      <c r="CQ262" s="1450"/>
      <c r="CR262" s="1450"/>
      <c r="CS262" s="1450"/>
      <c r="CT262" s="1450"/>
      <c r="CU262" s="1450"/>
      <c r="CV262" s="1450"/>
      <c r="CW262" s="1450"/>
      <c r="CX262" s="1450"/>
      <c r="CY262" s="1450"/>
      <c r="CZ262" s="1450"/>
    </row>
    <row r="263" s="369" customFormat="true" ht="15" customHeight="true" x14ac:dyDescent="0.2">
      <c r="B263" s="368"/>
      <c r="Y263" s="208"/>
      <c r="Z263" s="208"/>
      <c r="AA263" s="208"/>
      <c r="AB263" s="208"/>
      <c r="AC263" s="208"/>
      <c r="AD263" s="208"/>
      <c r="AE263" s="208"/>
      <c r="AF263" s="208"/>
      <c r="AG263" s="208"/>
      <c r="AH263" s="208"/>
      <c r="AI263" s="208"/>
      <c r="AJ263" s="208"/>
      <c r="AK263" s="208"/>
      <c r="AL263" s="208"/>
      <c r="AM263" s="208"/>
      <c r="AN263" s="208"/>
      <c r="AO263" s="208"/>
      <c r="AP263" s="208"/>
      <c r="AQ263" s="208"/>
      <c r="AR263" s="208"/>
      <c r="AS263" s="208"/>
      <c r="AT263" s="208"/>
      <c r="AU263" s="208"/>
      <c r="AV263" s="208"/>
      <c r="AW263" s="208"/>
      <c r="AX263" s="208"/>
      <c r="AY263" s="208"/>
      <c r="AZ263" s="208"/>
      <c r="BA263" s="1765"/>
      <c r="BB263" s="287" t="s">
        <v>112</v>
      </c>
      <c r="BC263" s="1013" t="s">
        <v>35</v>
      </c>
      <c r="BD263" s="1032" t="s">
        <v>35</v>
      </c>
      <c r="BE263" s="1032" t="s">
        <v>35</v>
      </c>
      <c r="BF263" s="1032" t="s">
        <v>35</v>
      </c>
      <c r="BG263" s="1052" t="s">
        <v>35</v>
      </c>
      <c r="BH263" s="1072" t="s">
        <v>35</v>
      </c>
      <c r="BI263" s="1032" t="s">
        <v>35</v>
      </c>
      <c r="BJ263" s="1032" t="s">
        <v>35</v>
      </c>
      <c r="BK263" s="1032" t="s">
        <v>35</v>
      </c>
      <c r="BL263" s="1052" t="s">
        <v>35</v>
      </c>
      <c r="BM263" s="1072" t="s">
        <v>35</v>
      </c>
      <c r="BN263" s="1032" t="s">
        <v>35</v>
      </c>
      <c r="BO263" s="1032" t="s">
        <v>35</v>
      </c>
      <c r="BP263" s="1032" t="s">
        <v>35</v>
      </c>
      <c r="BQ263" s="1052" t="s">
        <v>35</v>
      </c>
      <c r="BR263" s="1072" t="s">
        <v>35</v>
      </c>
      <c r="BS263" s="1032" t="s">
        <v>35</v>
      </c>
      <c r="BT263" s="1032" t="s">
        <v>35</v>
      </c>
      <c r="BU263" s="1032" t="s">
        <v>35</v>
      </c>
      <c r="BV263" s="1032" t="s">
        <v>35</v>
      </c>
      <c r="BW263" s="1032" t="s">
        <v>35</v>
      </c>
      <c r="BX263" s="1406" t="s">
        <v>35</v>
      </c>
      <c r="BY263" s="1450"/>
      <c r="BZ263" s="1450"/>
      <c r="CA263" s="1450"/>
      <c r="CB263" s="1450"/>
      <c r="CC263" s="1450"/>
      <c r="CD263" s="1450"/>
      <c r="CE263" s="1450"/>
      <c r="CF263" s="1450"/>
      <c r="CG263" s="1450"/>
      <c r="CH263" s="1450"/>
      <c r="CI263" s="1450"/>
      <c r="CJ263" s="1450"/>
      <c r="CK263" s="1450"/>
      <c r="CL263" s="1450"/>
      <c r="CM263" s="1450"/>
      <c r="CN263" s="1450"/>
      <c r="CO263" s="1450"/>
      <c r="CP263" s="1450"/>
      <c r="CQ263" s="1450"/>
      <c r="CR263" s="1450"/>
      <c r="CS263" s="1450"/>
      <c r="CT263" s="1450"/>
      <c r="CU263" s="1450"/>
      <c r="CV263" s="1450"/>
      <c r="CW263" s="1450"/>
      <c r="CX263" s="1450"/>
      <c r="CY263" s="1450"/>
      <c r="CZ263" s="1450"/>
    </row>
    <row r="264" s="369" customFormat="true" ht="15" customHeight="true" x14ac:dyDescent="0.2">
      <c r="B264" s="36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1765" t="s">
        <v>74</v>
      </c>
      <c r="BB264" s="287" t="s">
        <v>88</v>
      </c>
      <c r="BC264" s="1013" t="s">
        <v>35</v>
      </c>
      <c r="BD264" s="1032" t="s">
        <v>35</v>
      </c>
      <c r="BE264" s="1032" t="s">
        <v>35</v>
      </c>
      <c r="BF264" s="1032" t="s">
        <v>35</v>
      </c>
      <c r="BG264" s="1052" t="s">
        <v>35</v>
      </c>
      <c r="BH264" s="1072" t="s">
        <v>35</v>
      </c>
      <c r="BI264" s="1032" t="s">
        <v>35</v>
      </c>
      <c r="BJ264" s="1032" t="s">
        <v>35</v>
      </c>
      <c r="BK264" s="1032" t="s">
        <v>35</v>
      </c>
      <c r="BL264" s="1052" t="s">
        <v>35</v>
      </c>
      <c r="BM264" s="1072" t="s">
        <v>35</v>
      </c>
      <c r="BN264" s="1032" t="s">
        <v>35</v>
      </c>
      <c r="BO264" s="1032" t="s">
        <v>35</v>
      </c>
      <c r="BP264" s="1032" t="s">
        <v>35</v>
      </c>
      <c r="BQ264" s="1052" t="s">
        <v>35</v>
      </c>
      <c r="BR264" s="1072" t="s">
        <v>35</v>
      </c>
      <c r="BS264" s="1032" t="s">
        <v>35</v>
      </c>
      <c r="BT264" s="1032" t="s">
        <v>35</v>
      </c>
      <c r="BU264" s="1032" t="s">
        <v>35</v>
      </c>
      <c r="BV264" s="1032" t="s">
        <v>35</v>
      </c>
      <c r="BW264" s="1032" t="s">
        <v>35</v>
      </c>
      <c r="BX264" s="1406" t="s">
        <v>35</v>
      </c>
      <c r="BY264" s="1450"/>
      <c r="BZ264" s="1450"/>
      <c r="CA264" s="1450"/>
      <c r="CB264" s="1450"/>
      <c r="CC264" s="1450"/>
      <c r="CD264" s="1450"/>
      <c r="CE264" s="1450"/>
      <c r="CF264" s="1450"/>
      <c r="CG264" s="1450"/>
      <c r="CH264" s="1450"/>
      <c r="CI264" s="1450"/>
      <c r="CJ264" s="1450"/>
      <c r="CK264" s="1450"/>
      <c r="CL264" s="1450"/>
      <c r="CM264" s="1450"/>
      <c r="CN264" s="1450"/>
      <c r="CO264" s="1450"/>
      <c r="CP264" s="1450"/>
      <c r="CQ264" s="1450"/>
      <c r="CR264" s="1450"/>
      <c r="CS264" s="1450"/>
      <c r="CT264" s="1450"/>
      <c r="CU264" s="1450"/>
      <c r="CV264" s="1450"/>
      <c r="CW264" s="1450"/>
      <c r="CX264" s="1450"/>
      <c r="CY264" s="1450"/>
      <c r="CZ264" s="1450"/>
    </row>
    <row r="265" s="369" customFormat="true" ht="15" customHeight="true" x14ac:dyDescent="0.2">
      <c r="B265" s="368"/>
      <c r="Y265" s="208"/>
      <c r="Z265" s="208"/>
      <c r="AA265" s="208"/>
      <c r="AB265" s="208"/>
      <c r="AC265" s="208"/>
      <c r="AD265" s="208"/>
      <c r="AE265" s="208"/>
      <c r="AF265" s="208"/>
      <c r="AG265" s="208"/>
      <c r="AH265" s="208"/>
      <c r="AI265" s="208"/>
      <c r="AJ265" s="208"/>
      <c r="AK265" s="208"/>
      <c r="AL265" s="208"/>
      <c r="AM265" s="208"/>
      <c r="AN265" s="208"/>
      <c r="AO265" s="208"/>
      <c r="AP265" s="208"/>
      <c r="AQ265" s="208"/>
      <c r="AR265" s="208"/>
      <c r="AS265" s="208"/>
      <c r="AT265" s="208"/>
      <c r="AU265" s="208"/>
      <c r="AV265" s="208"/>
      <c r="AW265" s="208"/>
      <c r="AX265" s="208"/>
      <c r="AY265" s="208"/>
      <c r="AZ265" s="208"/>
      <c r="BA265" s="1765"/>
      <c r="BB265" s="287" t="s">
        <v>89</v>
      </c>
      <c r="BC265" s="1013" t="s">
        <v>35</v>
      </c>
      <c r="BD265" s="1032" t="s">
        <v>35</v>
      </c>
      <c r="BE265" s="1032" t="s">
        <v>35</v>
      </c>
      <c r="BF265" s="1032" t="s">
        <v>35</v>
      </c>
      <c r="BG265" s="1052" t="s">
        <v>35</v>
      </c>
      <c r="BH265" s="1072" t="s">
        <v>35</v>
      </c>
      <c r="BI265" s="1032" t="s">
        <v>35</v>
      </c>
      <c r="BJ265" s="1032" t="s">
        <v>35</v>
      </c>
      <c r="BK265" s="1032" t="s">
        <v>35</v>
      </c>
      <c r="BL265" s="1052" t="s">
        <v>35</v>
      </c>
      <c r="BM265" s="1072" t="s">
        <v>35</v>
      </c>
      <c r="BN265" s="1032" t="s">
        <v>35</v>
      </c>
      <c r="BO265" s="1032" t="s">
        <v>35</v>
      </c>
      <c r="BP265" s="1032" t="s">
        <v>35</v>
      </c>
      <c r="BQ265" s="1052" t="s">
        <v>35</v>
      </c>
      <c r="BR265" s="1072" t="s">
        <v>35</v>
      </c>
      <c r="BS265" s="1032" t="s">
        <v>35</v>
      </c>
      <c r="BT265" s="1032" t="s">
        <v>35</v>
      </c>
      <c r="BU265" s="1032" t="s">
        <v>35</v>
      </c>
      <c r="BV265" s="1032" t="s">
        <v>35</v>
      </c>
      <c r="BW265" s="1032" t="s">
        <v>35</v>
      </c>
      <c r="BX265" s="1406" t="s">
        <v>35</v>
      </c>
      <c r="BY265" s="1450"/>
      <c r="BZ265" s="1450"/>
      <c r="CA265" s="1450"/>
      <c r="CB265" s="1450"/>
      <c r="CC265" s="1450"/>
      <c r="CD265" s="1450"/>
      <c r="CE265" s="1450"/>
      <c r="CF265" s="1450"/>
      <c r="CG265" s="1450"/>
      <c r="CH265" s="1450"/>
      <c r="CI265" s="1450"/>
      <c r="CJ265" s="1450"/>
      <c r="CK265" s="1450"/>
      <c r="CL265" s="1450"/>
      <c r="CM265" s="1450"/>
      <c r="CN265" s="1450"/>
      <c r="CO265" s="1450"/>
      <c r="CP265" s="1450"/>
      <c r="CQ265" s="1450"/>
      <c r="CR265" s="1450"/>
      <c r="CS265" s="1450"/>
      <c r="CT265" s="1450"/>
      <c r="CU265" s="1450"/>
      <c r="CV265" s="1450"/>
      <c r="CW265" s="1450"/>
      <c r="CX265" s="1450"/>
      <c r="CY265" s="1450"/>
      <c r="CZ265" s="1450"/>
    </row>
    <row r="266" s="369" customFormat="true" ht="15" customHeight="true" x14ac:dyDescent="0.2">
      <c r="B266" s="368"/>
      <c r="Y266" s="208"/>
      <c r="Z266" s="208"/>
      <c r="AA266" s="208"/>
      <c r="AB266" s="208"/>
      <c r="AC266" s="208"/>
      <c r="AD266" s="208"/>
      <c r="AE266" s="208"/>
      <c r="AF266" s="208"/>
      <c r="AG266" s="208"/>
      <c r="AH266" s="208"/>
      <c r="AI266" s="208"/>
      <c r="AJ266" s="208"/>
      <c r="AK266" s="208"/>
      <c r="AL266" s="208"/>
      <c r="AM266" s="208"/>
      <c r="AN266" s="208"/>
      <c r="AO266" s="208"/>
      <c r="AP266" s="208"/>
      <c r="AQ266" s="208"/>
      <c r="AR266" s="208"/>
      <c r="AS266" s="208"/>
      <c r="AT266" s="208"/>
      <c r="AU266" s="208"/>
      <c r="AV266" s="208"/>
      <c r="AW266" s="208"/>
      <c r="AX266" s="208"/>
      <c r="AY266" s="208"/>
      <c r="AZ266" s="208"/>
      <c r="BA266" s="1765"/>
      <c r="BB266" s="287" t="s">
        <v>90</v>
      </c>
      <c r="BC266" s="1013" t="s">
        <v>35</v>
      </c>
      <c r="BD266" s="1032" t="s">
        <v>35</v>
      </c>
      <c r="BE266" s="1032" t="s">
        <v>35</v>
      </c>
      <c r="BF266" s="1032" t="s">
        <v>35</v>
      </c>
      <c r="BG266" s="1052" t="s">
        <v>35</v>
      </c>
      <c r="BH266" s="1072" t="s">
        <v>35</v>
      </c>
      <c r="BI266" s="1032" t="s">
        <v>35</v>
      </c>
      <c r="BJ266" s="1032" t="s">
        <v>35</v>
      </c>
      <c r="BK266" s="1032" t="s">
        <v>35</v>
      </c>
      <c r="BL266" s="1052" t="s">
        <v>35</v>
      </c>
      <c r="BM266" s="1072" t="s">
        <v>35</v>
      </c>
      <c r="BN266" s="1032" t="s">
        <v>35</v>
      </c>
      <c r="BO266" s="1032" t="s">
        <v>35</v>
      </c>
      <c r="BP266" s="1032" t="s">
        <v>35</v>
      </c>
      <c r="BQ266" s="1052" t="s">
        <v>35</v>
      </c>
      <c r="BR266" s="1072" t="s">
        <v>35</v>
      </c>
      <c r="BS266" s="1032" t="s">
        <v>35</v>
      </c>
      <c r="BT266" s="1032" t="s">
        <v>35</v>
      </c>
      <c r="BU266" s="1032" t="s">
        <v>35</v>
      </c>
      <c r="BV266" s="1032" t="s">
        <v>35</v>
      </c>
      <c r="BW266" s="1032" t="s">
        <v>35</v>
      </c>
      <c r="BX266" s="1406" t="s">
        <v>35</v>
      </c>
      <c r="BY266" s="1450"/>
      <c r="BZ266" s="1450"/>
      <c r="CA266" s="1450"/>
      <c r="CB266" s="1450"/>
      <c r="CC266" s="1450"/>
      <c r="CD266" s="1450"/>
      <c r="CE266" s="1450"/>
      <c r="CF266" s="1450"/>
      <c r="CG266" s="1450"/>
      <c r="CH266" s="1450"/>
      <c r="CI266" s="1450"/>
      <c r="CJ266" s="1450"/>
      <c r="CK266" s="1450"/>
      <c r="CL266" s="1450"/>
      <c r="CM266" s="1450"/>
      <c r="CN266" s="1450"/>
      <c r="CO266" s="1450"/>
      <c r="CP266" s="1450"/>
      <c r="CQ266" s="1450"/>
      <c r="CR266" s="1450"/>
      <c r="CS266" s="1450"/>
      <c r="CT266" s="1450"/>
      <c r="CU266" s="1450"/>
      <c r="CV266" s="1450"/>
      <c r="CW266" s="1450"/>
      <c r="CX266" s="1450"/>
      <c r="CY266" s="1450"/>
      <c r="CZ266" s="1450"/>
    </row>
    <row r="267" s="369" customFormat="true" ht="15" customHeight="true" x14ac:dyDescent="0.2">
      <c r="B267" s="368"/>
      <c r="Y267" s="208"/>
      <c r="Z267" s="208"/>
      <c r="AA267" s="208"/>
      <c r="AB267" s="208"/>
      <c r="AC267" s="208"/>
      <c r="AD267" s="208"/>
      <c r="AE267" s="208"/>
      <c r="AF267" s="208"/>
      <c r="AG267" s="208"/>
      <c r="AH267" s="208"/>
      <c r="AI267" s="208"/>
      <c r="AJ267" s="208"/>
      <c r="AK267" s="208"/>
      <c r="AL267" s="208"/>
      <c r="AM267" s="208"/>
      <c r="AN267" s="208"/>
      <c r="AO267" s="208"/>
      <c r="AP267" s="208"/>
      <c r="AQ267" s="208"/>
      <c r="AR267" s="208"/>
      <c r="AS267" s="208"/>
      <c r="AT267" s="208"/>
      <c r="AU267" s="208"/>
      <c r="AV267" s="208"/>
      <c r="AW267" s="208"/>
      <c r="AX267" s="208"/>
      <c r="AY267" s="208"/>
      <c r="AZ267" s="208"/>
      <c r="BA267" s="1765"/>
      <c r="BB267" s="287" t="s">
        <v>112</v>
      </c>
      <c r="BC267" s="1013" t="s">
        <v>35</v>
      </c>
      <c r="BD267" s="1032" t="s">
        <v>35</v>
      </c>
      <c r="BE267" s="1032" t="s">
        <v>35</v>
      </c>
      <c r="BF267" s="1032" t="s">
        <v>35</v>
      </c>
      <c r="BG267" s="1052" t="s">
        <v>35</v>
      </c>
      <c r="BH267" s="1072" t="s">
        <v>35</v>
      </c>
      <c r="BI267" s="1032" t="s">
        <v>35</v>
      </c>
      <c r="BJ267" s="1032" t="s">
        <v>35</v>
      </c>
      <c r="BK267" s="1032" t="s">
        <v>35</v>
      </c>
      <c r="BL267" s="1052" t="s">
        <v>35</v>
      </c>
      <c r="BM267" s="1072" t="s">
        <v>35</v>
      </c>
      <c r="BN267" s="1032" t="s">
        <v>35</v>
      </c>
      <c r="BO267" s="1032" t="s">
        <v>35</v>
      </c>
      <c r="BP267" s="1032" t="s">
        <v>35</v>
      </c>
      <c r="BQ267" s="1052" t="s">
        <v>35</v>
      </c>
      <c r="BR267" s="1072" t="s">
        <v>35</v>
      </c>
      <c r="BS267" s="1032" t="s">
        <v>35</v>
      </c>
      <c r="BT267" s="1032" t="s">
        <v>35</v>
      </c>
      <c r="BU267" s="1032" t="s">
        <v>35</v>
      </c>
      <c r="BV267" s="1032" t="s">
        <v>35</v>
      </c>
      <c r="BW267" s="1032" t="s">
        <v>35</v>
      </c>
      <c r="BX267" s="1406" t="s">
        <v>35</v>
      </c>
      <c r="BY267" s="1450"/>
      <c r="BZ267" s="1450"/>
      <c r="CA267" s="1450"/>
      <c r="CB267" s="1450"/>
      <c r="CC267" s="1450"/>
      <c r="CD267" s="1450"/>
      <c r="CE267" s="1450"/>
      <c r="CF267" s="1450"/>
      <c r="CG267" s="1450"/>
      <c r="CH267" s="1450"/>
      <c r="CI267" s="1450"/>
      <c r="CJ267" s="1450"/>
      <c r="CK267" s="1450"/>
      <c r="CL267" s="1450"/>
      <c r="CM267" s="1450"/>
      <c r="CN267" s="1450"/>
      <c r="CO267" s="1450"/>
      <c r="CP267" s="1450"/>
      <c r="CQ267" s="1450"/>
      <c r="CR267" s="1450"/>
      <c r="CS267" s="1450"/>
      <c r="CT267" s="1450"/>
      <c r="CU267" s="1450"/>
      <c r="CV267" s="1450"/>
      <c r="CW267" s="1450"/>
      <c r="CX267" s="1450"/>
      <c r="CY267" s="1450"/>
      <c r="CZ267" s="1450"/>
    </row>
    <row r="268" s="369" customFormat="true" ht="15" customHeight="true" x14ac:dyDescent="0.2">
      <c r="B268" s="368"/>
      <c r="Y268" s="208"/>
      <c r="Z268" s="208"/>
      <c r="AA268" s="208"/>
      <c r="AB268" s="208"/>
      <c r="AC268" s="208"/>
      <c r="AD268" s="208"/>
      <c r="AE268" s="208"/>
      <c r="AF268" s="208"/>
      <c r="AG268" s="208"/>
      <c r="AH268" s="208"/>
      <c r="AI268" s="208"/>
      <c r="AJ268" s="208"/>
      <c r="AK268" s="208"/>
      <c r="AL268" s="208"/>
      <c r="AM268" s="208"/>
      <c r="AN268" s="208"/>
      <c r="AO268" s="208"/>
      <c r="AP268" s="208"/>
      <c r="AQ268" s="208"/>
      <c r="AR268" s="208"/>
      <c r="AS268" s="208"/>
      <c r="AT268" s="208"/>
      <c r="AU268" s="208"/>
      <c r="AV268" s="208"/>
      <c r="AW268" s="208"/>
      <c r="AX268" s="208"/>
      <c r="AY268" s="208"/>
      <c r="AZ268" s="208"/>
      <c r="BA268" s="1765" t="s">
        <v>115</v>
      </c>
      <c r="BB268" s="287" t="s">
        <v>88</v>
      </c>
      <c r="BC268" s="1013" t="s">
        <v>35</v>
      </c>
      <c r="BD268" s="1032" t="s">
        <v>35</v>
      </c>
      <c r="BE268" s="1032" t="s">
        <v>35</v>
      </c>
      <c r="BF268" s="1032" t="s">
        <v>35</v>
      </c>
      <c r="BG268" s="1052" t="s">
        <v>35</v>
      </c>
      <c r="BH268" s="1072" t="s">
        <v>35</v>
      </c>
      <c r="BI268" s="1032" t="s">
        <v>35</v>
      </c>
      <c r="BJ268" s="1032" t="s">
        <v>35</v>
      </c>
      <c r="BK268" s="1032" t="s">
        <v>35</v>
      </c>
      <c r="BL268" s="1052" t="s">
        <v>35</v>
      </c>
      <c r="BM268" s="1072" t="s">
        <v>35</v>
      </c>
      <c r="BN268" s="1032" t="s">
        <v>35</v>
      </c>
      <c r="BO268" s="1032" t="s">
        <v>35</v>
      </c>
      <c r="BP268" s="1032" t="s">
        <v>35</v>
      </c>
      <c r="BQ268" s="1052" t="s">
        <v>35</v>
      </c>
      <c r="BR268" s="1072" t="s">
        <v>35</v>
      </c>
      <c r="BS268" s="1032" t="s">
        <v>35</v>
      </c>
      <c r="BT268" s="1032" t="s">
        <v>35</v>
      </c>
      <c r="BU268" s="1032" t="s">
        <v>35</v>
      </c>
      <c r="BV268" s="1032" t="s">
        <v>35</v>
      </c>
      <c r="BW268" s="1032" t="s">
        <v>35</v>
      </c>
      <c r="BX268" s="1406" t="s">
        <v>35</v>
      </c>
      <c r="BY268" s="1450"/>
      <c r="BZ268" s="1450"/>
      <c r="CA268" s="1450"/>
      <c r="CB268" s="1450"/>
      <c r="CC268" s="1450"/>
      <c r="CD268" s="1450"/>
      <c r="CE268" s="1450"/>
      <c r="CF268" s="1450"/>
      <c r="CG268" s="1450"/>
      <c r="CH268" s="1450"/>
      <c r="CI268" s="1450"/>
      <c r="CJ268" s="1450"/>
      <c r="CK268" s="1450"/>
      <c r="CL268" s="1450"/>
      <c r="CM268" s="1450"/>
      <c r="CN268" s="1450"/>
      <c r="CO268" s="1450"/>
      <c r="CP268" s="1450"/>
      <c r="CQ268" s="1450"/>
      <c r="CR268" s="1450"/>
      <c r="CS268" s="1450"/>
      <c r="CT268" s="1450"/>
      <c r="CU268" s="1450"/>
      <c r="CV268" s="1450"/>
      <c r="CW268" s="1450"/>
      <c r="CX268" s="1450"/>
      <c r="CY268" s="1450"/>
      <c r="CZ268" s="1450"/>
    </row>
    <row r="269" s="369" customFormat="true" ht="15" customHeight="true" x14ac:dyDescent="0.2">
      <c r="B269" s="368"/>
      <c r="Y269" s="208"/>
      <c r="Z269" s="208"/>
      <c r="AA269" s="208"/>
      <c r="AB269" s="208"/>
      <c r="AC269" s="208"/>
      <c r="AD269" s="208"/>
      <c r="AE269" s="208"/>
      <c r="AF269" s="208"/>
      <c r="AG269" s="208"/>
      <c r="AH269" s="208"/>
      <c r="AI269" s="208"/>
      <c r="AJ269" s="208"/>
      <c r="AK269" s="208"/>
      <c r="AL269" s="208"/>
      <c r="AM269" s="208"/>
      <c r="AN269" s="208"/>
      <c r="AO269" s="208"/>
      <c r="AP269" s="208"/>
      <c r="AQ269" s="208"/>
      <c r="AR269" s="208"/>
      <c r="AS269" s="208"/>
      <c r="AT269" s="208"/>
      <c r="AU269" s="208"/>
      <c r="AV269" s="208"/>
      <c r="AW269" s="208"/>
      <c r="AX269" s="208"/>
      <c r="AY269" s="208"/>
      <c r="AZ269" s="208"/>
      <c r="BA269" s="1765"/>
      <c r="BB269" s="287" t="s">
        <v>89</v>
      </c>
      <c r="BC269" s="1013" t="s">
        <v>35</v>
      </c>
      <c r="BD269" s="1032" t="s">
        <v>35</v>
      </c>
      <c r="BE269" s="1032" t="s">
        <v>35</v>
      </c>
      <c r="BF269" s="1032" t="s">
        <v>35</v>
      </c>
      <c r="BG269" s="1052" t="s">
        <v>35</v>
      </c>
      <c r="BH269" s="1072" t="s">
        <v>35</v>
      </c>
      <c r="BI269" s="1032" t="s">
        <v>35</v>
      </c>
      <c r="BJ269" s="1032" t="s">
        <v>35</v>
      </c>
      <c r="BK269" s="1032" t="s">
        <v>35</v>
      </c>
      <c r="BL269" s="1052" t="s">
        <v>35</v>
      </c>
      <c r="BM269" s="1072" t="s">
        <v>35</v>
      </c>
      <c r="BN269" s="1032" t="s">
        <v>35</v>
      </c>
      <c r="BO269" s="1032" t="s">
        <v>35</v>
      </c>
      <c r="BP269" s="1032" t="s">
        <v>35</v>
      </c>
      <c r="BQ269" s="1052" t="s">
        <v>35</v>
      </c>
      <c r="BR269" s="1072" t="s">
        <v>35</v>
      </c>
      <c r="BS269" s="1032" t="s">
        <v>35</v>
      </c>
      <c r="BT269" s="1032" t="s">
        <v>35</v>
      </c>
      <c r="BU269" s="1032" t="s">
        <v>35</v>
      </c>
      <c r="BV269" s="1032" t="s">
        <v>35</v>
      </c>
      <c r="BW269" s="1032" t="s">
        <v>35</v>
      </c>
      <c r="BX269" s="1406" t="s">
        <v>35</v>
      </c>
      <c r="BY269" s="1450"/>
      <c r="BZ269" s="1450"/>
      <c r="CA269" s="1450"/>
      <c r="CB269" s="1450"/>
      <c r="CC269" s="1450"/>
      <c r="CD269" s="1450"/>
      <c r="CE269" s="1450"/>
      <c r="CF269" s="1450"/>
      <c r="CG269" s="1450"/>
      <c r="CH269" s="1450"/>
      <c r="CI269" s="1450"/>
      <c r="CJ269" s="1450"/>
      <c r="CK269" s="1450"/>
      <c r="CL269" s="1450"/>
      <c r="CM269" s="1450"/>
      <c r="CN269" s="1450"/>
      <c r="CO269" s="1450"/>
      <c r="CP269" s="1450"/>
      <c r="CQ269" s="1450"/>
      <c r="CR269" s="1450"/>
      <c r="CS269" s="1450"/>
      <c r="CT269" s="1450"/>
      <c r="CU269" s="1450"/>
      <c r="CV269" s="1450"/>
      <c r="CW269" s="1450"/>
      <c r="CX269" s="1450"/>
      <c r="CY269" s="1450"/>
      <c r="CZ269" s="1450"/>
    </row>
    <row r="270" s="369" customFormat="true" ht="15" customHeight="true" x14ac:dyDescent="0.2">
      <c r="B270" s="368"/>
      <c r="Y270" s="208"/>
      <c r="Z270" s="208"/>
      <c r="AA270" s="208"/>
      <c r="AB270" s="208"/>
      <c r="AC270" s="208"/>
      <c r="AD270" s="208"/>
      <c r="AE270" s="208"/>
      <c r="AF270" s="208"/>
      <c r="AG270" s="208"/>
      <c r="AH270" s="208"/>
      <c r="AI270" s="208"/>
      <c r="AJ270" s="208"/>
      <c r="AK270" s="208"/>
      <c r="AL270" s="208"/>
      <c r="AM270" s="208"/>
      <c r="AN270" s="208"/>
      <c r="AO270" s="208"/>
      <c r="AP270" s="208"/>
      <c r="AQ270" s="208"/>
      <c r="AR270" s="208"/>
      <c r="AS270" s="208"/>
      <c r="AT270" s="208"/>
      <c r="AU270" s="208"/>
      <c r="AV270" s="208"/>
      <c r="AW270" s="208"/>
      <c r="AX270" s="208"/>
      <c r="AY270" s="208"/>
      <c r="AZ270" s="208"/>
      <c r="BA270" s="1765"/>
      <c r="BB270" s="287" t="s">
        <v>90</v>
      </c>
      <c r="BC270" s="1013" t="s">
        <v>35</v>
      </c>
      <c r="BD270" s="1032" t="s">
        <v>35</v>
      </c>
      <c r="BE270" s="1032" t="s">
        <v>35</v>
      </c>
      <c r="BF270" s="1032" t="s">
        <v>35</v>
      </c>
      <c r="BG270" s="1052" t="s">
        <v>35</v>
      </c>
      <c r="BH270" s="1072" t="s">
        <v>35</v>
      </c>
      <c r="BI270" s="1032" t="s">
        <v>35</v>
      </c>
      <c r="BJ270" s="1032" t="s">
        <v>35</v>
      </c>
      <c r="BK270" s="1032" t="s">
        <v>35</v>
      </c>
      <c r="BL270" s="1052" t="s">
        <v>35</v>
      </c>
      <c r="BM270" s="1072" t="s">
        <v>35</v>
      </c>
      <c r="BN270" s="1032" t="s">
        <v>35</v>
      </c>
      <c r="BO270" s="1032" t="s">
        <v>35</v>
      </c>
      <c r="BP270" s="1032" t="s">
        <v>35</v>
      </c>
      <c r="BQ270" s="1052" t="s">
        <v>35</v>
      </c>
      <c r="BR270" s="1072" t="s">
        <v>35</v>
      </c>
      <c r="BS270" s="1032" t="s">
        <v>35</v>
      </c>
      <c r="BT270" s="1032" t="s">
        <v>35</v>
      </c>
      <c r="BU270" s="1032" t="s">
        <v>35</v>
      </c>
      <c r="BV270" s="1032" t="s">
        <v>35</v>
      </c>
      <c r="BW270" s="1032" t="s">
        <v>35</v>
      </c>
      <c r="BX270" s="1406" t="s">
        <v>35</v>
      </c>
      <c r="BY270" s="1450"/>
      <c r="BZ270" s="1450"/>
      <c r="CA270" s="1450"/>
      <c r="CB270" s="1450"/>
      <c r="CC270" s="1450"/>
      <c r="CD270" s="1450"/>
      <c r="CE270" s="1450"/>
      <c r="CF270" s="1450"/>
      <c r="CG270" s="1450"/>
      <c r="CH270" s="1450"/>
      <c r="CI270" s="1450"/>
      <c r="CJ270" s="1450"/>
      <c r="CK270" s="1450"/>
      <c r="CL270" s="1450"/>
      <c r="CM270" s="1450"/>
      <c r="CN270" s="1450"/>
      <c r="CO270" s="1450"/>
      <c r="CP270" s="1450"/>
      <c r="CQ270" s="1450"/>
      <c r="CR270" s="1450"/>
      <c r="CS270" s="1450"/>
      <c r="CT270" s="1450"/>
      <c r="CU270" s="1450"/>
      <c r="CV270" s="1450"/>
      <c r="CW270" s="1450"/>
      <c r="CX270" s="1450"/>
      <c r="CY270" s="1450"/>
      <c r="CZ270" s="1450"/>
    </row>
    <row r="271" s="369" customFormat="true" ht="15" customHeight="true" x14ac:dyDescent="0.2">
      <c r="B271" s="368"/>
      <c r="Y271" s="208"/>
      <c r="Z271" s="208"/>
      <c r="AA271" s="208"/>
      <c r="AB271" s="208"/>
      <c r="AC271" s="208"/>
      <c r="AD271" s="208"/>
      <c r="AE271" s="208"/>
      <c r="AF271" s="208"/>
      <c r="AG271" s="208"/>
      <c r="AH271" s="208"/>
      <c r="AI271" s="208"/>
      <c r="AJ271" s="208"/>
      <c r="AK271" s="208"/>
      <c r="AL271" s="208"/>
      <c r="AM271" s="208"/>
      <c r="AN271" s="208"/>
      <c r="AO271" s="208"/>
      <c r="AP271" s="208"/>
      <c r="AQ271" s="208"/>
      <c r="AR271" s="208"/>
      <c r="AS271" s="208"/>
      <c r="AT271" s="208"/>
      <c r="AU271" s="208"/>
      <c r="AV271" s="208"/>
      <c r="AW271" s="208"/>
      <c r="AX271" s="208"/>
      <c r="AY271" s="208"/>
      <c r="AZ271" s="208"/>
      <c r="BA271" s="1765" t="s">
        <v>75</v>
      </c>
      <c r="BB271" s="287" t="s">
        <v>49</v>
      </c>
      <c r="BC271" s="1013" t="s">
        <v>35</v>
      </c>
      <c r="BD271" s="1033" t="s">
        <v>35</v>
      </c>
      <c r="BE271" s="1033" t="s">
        <v>35</v>
      </c>
      <c r="BF271" s="1033" t="s">
        <v>35</v>
      </c>
      <c r="BG271" s="1053" t="s">
        <v>35</v>
      </c>
      <c r="BH271" s="1013" t="s">
        <v>35</v>
      </c>
      <c r="BI271" s="1033" t="s">
        <v>35</v>
      </c>
      <c r="BJ271" s="1033" t="s">
        <v>35</v>
      </c>
      <c r="BK271" s="1033" t="s">
        <v>35</v>
      </c>
      <c r="BL271" s="1053" t="s">
        <v>35</v>
      </c>
      <c r="BM271" s="1013" t="s">
        <v>35</v>
      </c>
      <c r="BN271" s="1033" t="s">
        <v>35</v>
      </c>
      <c r="BO271" s="1033" t="s">
        <v>35</v>
      </c>
      <c r="BP271" s="1033" t="s">
        <v>35</v>
      </c>
      <c r="BQ271" s="1053" t="s">
        <v>35</v>
      </c>
      <c r="BR271" s="1013" t="s">
        <v>35</v>
      </c>
      <c r="BS271" s="1033" t="s">
        <v>35</v>
      </c>
      <c r="BT271" s="1033" t="s">
        <v>35</v>
      </c>
      <c r="BU271" s="1033" t="s">
        <v>35</v>
      </c>
      <c r="BV271" s="1033" t="s">
        <v>35</v>
      </c>
      <c r="BW271" s="1033" t="s">
        <v>35</v>
      </c>
      <c r="BX271" s="1077" t="s">
        <v>35</v>
      </c>
      <c r="BY271" s="1451"/>
      <c r="BZ271" s="1451"/>
      <c r="CA271" s="1451"/>
      <c r="CB271" s="1451"/>
      <c r="CC271" s="1451"/>
      <c r="CD271" s="1451"/>
      <c r="CE271" s="1451"/>
      <c r="CF271" s="1451"/>
      <c r="CG271" s="1451"/>
      <c r="CH271" s="1451"/>
      <c r="CI271" s="1451"/>
      <c r="CJ271" s="1451"/>
      <c r="CK271" s="1451"/>
      <c r="CL271" s="1451"/>
      <c r="CM271" s="1451"/>
      <c r="CN271" s="1451"/>
      <c r="CO271" s="1451"/>
      <c r="CP271" s="1451"/>
      <c r="CQ271" s="1451"/>
      <c r="CR271" s="1451"/>
      <c r="CS271" s="1451"/>
      <c r="CT271" s="1451"/>
      <c r="CU271" s="1451"/>
      <c r="CV271" s="1451"/>
      <c r="CW271" s="1451"/>
      <c r="CX271" s="1451"/>
      <c r="CY271" s="1451"/>
      <c r="CZ271" s="1451"/>
    </row>
    <row r="272" s="369" customFormat="true" ht="15" customHeight="true" x14ac:dyDescent="0.2">
      <c r="B272" s="368"/>
      <c r="Y272" s="208"/>
      <c r="Z272" s="208"/>
      <c r="AA272" s="208"/>
      <c r="AB272" s="208"/>
      <c r="AC272" s="208"/>
      <c r="AD272" s="208"/>
      <c r="AE272" s="208"/>
      <c r="AF272" s="208"/>
      <c r="AG272" s="208"/>
      <c r="AH272" s="208"/>
      <c r="AI272" s="208"/>
      <c r="AJ272" s="208"/>
      <c r="AK272" s="208"/>
      <c r="AL272" s="208"/>
      <c r="AM272" s="208"/>
      <c r="AN272" s="208"/>
      <c r="AO272" s="208"/>
      <c r="AP272" s="208"/>
      <c r="AQ272" s="208"/>
      <c r="AR272" s="208"/>
      <c r="AS272" s="208"/>
      <c r="AT272" s="208"/>
      <c r="AU272" s="208"/>
      <c r="AV272" s="208"/>
      <c r="AW272" s="208"/>
      <c r="AX272" s="208"/>
      <c r="AY272" s="208"/>
      <c r="AZ272" s="208"/>
      <c r="BA272" s="1765"/>
      <c r="BB272" s="287" t="s">
        <v>48</v>
      </c>
      <c r="BC272" s="1013" t="s">
        <v>35</v>
      </c>
      <c r="BD272" s="1033" t="s">
        <v>35</v>
      </c>
      <c r="BE272" s="1033" t="s">
        <v>35</v>
      </c>
      <c r="BF272" s="1033" t="s">
        <v>35</v>
      </c>
      <c r="BG272" s="1053" t="s">
        <v>35</v>
      </c>
      <c r="BH272" s="1013" t="s">
        <v>35</v>
      </c>
      <c r="BI272" s="1033" t="s">
        <v>35</v>
      </c>
      <c r="BJ272" s="1033" t="s">
        <v>35</v>
      </c>
      <c r="BK272" s="1033" t="s">
        <v>35</v>
      </c>
      <c r="BL272" s="1053" t="s">
        <v>35</v>
      </c>
      <c r="BM272" s="1013" t="s">
        <v>35</v>
      </c>
      <c r="BN272" s="1033" t="s">
        <v>35</v>
      </c>
      <c r="BO272" s="1033" t="s">
        <v>35</v>
      </c>
      <c r="BP272" s="1033" t="s">
        <v>35</v>
      </c>
      <c r="BQ272" s="1053" t="s">
        <v>35</v>
      </c>
      <c r="BR272" s="1013" t="s">
        <v>35</v>
      </c>
      <c r="BS272" s="1033" t="s">
        <v>35</v>
      </c>
      <c r="BT272" s="1033" t="s">
        <v>35</v>
      </c>
      <c r="BU272" s="1033" t="s">
        <v>35</v>
      </c>
      <c r="BV272" s="1033" t="s">
        <v>35</v>
      </c>
      <c r="BW272" s="1033" t="s">
        <v>35</v>
      </c>
      <c r="BX272" s="1077" t="s">
        <v>35</v>
      </c>
      <c r="BY272" s="1451"/>
      <c r="BZ272" s="1451"/>
      <c r="CA272" s="1451"/>
      <c r="CB272" s="1451"/>
      <c r="CC272" s="1451"/>
      <c r="CD272" s="1451"/>
      <c r="CE272" s="1451"/>
      <c r="CF272" s="1451"/>
      <c r="CG272" s="1451"/>
      <c r="CH272" s="1451"/>
      <c r="CI272" s="1451"/>
      <c r="CJ272" s="1451"/>
      <c r="CK272" s="1451"/>
      <c r="CL272" s="1451"/>
      <c r="CM272" s="1451"/>
      <c r="CN272" s="1451"/>
      <c r="CO272" s="1451"/>
      <c r="CP272" s="1451"/>
      <c r="CQ272" s="1451"/>
      <c r="CR272" s="1451"/>
      <c r="CS272" s="1451"/>
      <c r="CT272" s="1451"/>
      <c r="CU272" s="1451"/>
      <c r="CV272" s="1451"/>
      <c r="CW272" s="1451"/>
      <c r="CX272" s="1451"/>
      <c r="CY272" s="1451"/>
      <c r="CZ272" s="1451"/>
    </row>
    <row r="273" s="369" customFormat="true" ht="15" customHeight="true" x14ac:dyDescent="0.2">
      <c r="B273" s="368"/>
      <c r="Y273" s="208"/>
      <c r="Z273" s="208"/>
      <c r="AA273" s="208"/>
      <c r="AB273" s="208"/>
      <c r="AC273" s="208"/>
      <c r="AD273" s="208"/>
      <c r="AE273" s="208"/>
      <c r="AF273" s="208"/>
      <c r="AG273" s="208"/>
      <c r="AH273" s="208"/>
      <c r="AI273" s="208"/>
      <c r="AJ273" s="208"/>
      <c r="AK273" s="208"/>
      <c r="AL273" s="208"/>
      <c r="AM273" s="208"/>
      <c r="AN273" s="208"/>
      <c r="AO273" s="208"/>
      <c r="AP273" s="208"/>
      <c r="AQ273" s="208"/>
      <c r="AR273" s="208"/>
      <c r="AS273" s="208"/>
      <c r="AT273" s="208"/>
      <c r="AU273" s="208"/>
      <c r="AV273" s="208"/>
      <c r="AW273" s="208"/>
      <c r="AX273" s="208"/>
      <c r="AY273" s="208"/>
      <c r="AZ273" s="208"/>
      <c r="BA273" s="1765"/>
      <c r="BB273" s="287" t="s">
        <v>112</v>
      </c>
      <c r="BC273" s="1013" t="s">
        <v>35</v>
      </c>
      <c r="BD273" s="1033" t="s">
        <v>35</v>
      </c>
      <c r="BE273" s="1033" t="s">
        <v>35</v>
      </c>
      <c r="BF273" s="1033" t="s">
        <v>35</v>
      </c>
      <c r="BG273" s="1053" t="s">
        <v>35</v>
      </c>
      <c r="BH273" s="1013" t="s">
        <v>35</v>
      </c>
      <c r="BI273" s="1033" t="s">
        <v>35</v>
      </c>
      <c r="BJ273" s="1033" t="s">
        <v>35</v>
      </c>
      <c r="BK273" s="1033" t="s">
        <v>35</v>
      </c>
      <c r="BL273" s="1053" t="s">
        <v>35</v>
      </c>
      <c r="BM273" s="1013" t="s">
        <v>35</v>
      </c>
      <c r="BN273" s="1033" t="s">
        <v>35</v>
      </c>
      <c r="BO273" s="1033" t="s">
        <v>35</v>
      </c>
      <c r="BP273" s="1033" t="s">
        <v>35</v>
      </c>
      <c r="BQ273" s="1053" t="s">
        <v>35</v>
      </c>
      <c r="BR273" s="1013" t="s">
        <v>35</v>
      </c>
      <c r="BS273" s="1033" t="s">
        <v>35</v>
      </c>
      <c r="BT273" s="1033" t="s">
        <v>35</v>
      </c>
      <c r="BU273" s="1033" t="s">
        <v>35</v>
      </c>
      <c r="BV273" s="1033" t="s">
        <v>35</v>
      </c>
      <c r="BW273" s="1033" t="s">
        <v>35</v>
      </c>
      <c r="BX273" s="1077" t="s">
        <v>35</v>
      </c>
      <c r="BY273" s="1451"/>
      <c r="BZ273" s="1451"/>
      <c r="CA273" s="1451"/>
      <c r="CB273" s="1451"/>
      <c r="CC273" s="1451"/>
      <c r="CD273" s="1451"/>
      <c r="CE273" s="1451"/>
      <c r="CF273" s="1451"/>
      <c r="CG273" s="1451"/>
      <c r="CH273" s="1451"/>
      <c r="CI273" s="1451"/>
      <c r="CJ273" s="1451"/>
      <c r="CK273" s="1451"/>
      <c r="CL273" s="1451"/>
      <c r="CM273" s="1451"/>
      <c r="CN273" s="1451"/>
      <c r="CO273" s="1451"/>
      <c r="CP273" s="1451"/>
      <c r="CQ273" s="1451"/>
      <c r="CR273" s="1451"/>
      <c r="CS273" s="1451"/>
      <c r="CT273" s="1451"/>
      <c r="CU273" s="1451"/>
      <c r="CV273" s="1451"/>
      <c r="CW273" s="1451"/>
      <c r="CX273" s="1451"/>
      <c r="CY273" s="1451"/>
      <c r="CZ273" s="1451"/>
    </row>
    <row r="274" s="369" customFormat="true" ht="15" customHeight="true" x14ac:dyDescent="0.2">
      <c r="B274" s="368"/>
      <c r="Y274" s="208"/>
      <c r="Z274" s="208"/>
      <c r="AA274" s="208"/>
      <c r="AB274" s="208"/>
      <c r="AC274" s="208"/>
      <c r="AD274" s="208"/>
      <c r="AE274" s="208"/>
      <c r="AF274" s="208"/>
      <c r="AG274" s="208"/>
      <c r="AH274" s="208"/>
      <c r="AI274" s="208"/>
      <c r="AJ274" s="208"/>
      <c r="AK274" s="208"/>
      <c r="AL274" s="208"/>
      <c r="AM274" s="208"/>
      <c r="AN274" s="208"/>
      <c r="AO274" s="208"/>
      <c r="AP274" s="208"/>
      <c r="AQ274" s="208"/>
      <c r="AR274" s="208"/>
      <c r="AS274" s="208"/>
      <c r="AT274" s="208"/>
      <c r="AU274" s="208"/>
      <c r="AV274" s="208"/>
      <c r="AW274" s="208"/>
      <c r="AX274" s="208"/>
      <c r="AY274" s="208"/>
      <c r="AZ274" s="208"/>
      <c r="BA274" s="1765" t="s">
        <v>76</v>
      </c>
      <c r="BB274" s="287" t="s">
        <v>49</v>
      </c>
      <c r="BC274" s="1013" t="s">
        <v>35</v>
      </c>
      <c r="BD274" s="1032" t="s">
        <v>35</v>
      </c>
      <c r="BE274" s="1032" t="s">
        <v>35</v>
      </c>
      <c r="BF274" s="1032" t="s">
        <v>35</v>
      </c>
      <c r="BG274" s="1052" t="s">
        <v>35</v>
      </c>
      <c r="BH274" s="1072" t="s">
        <v>35</v>
      </c>
      <c r="BI274" s="1032" t="s">
        <v>35</v>
      </c>
      <c r="BJ274" s="1032" t="s">
        <v>35</v>
      </c>
      <c r="BK274" s="1032" t="s">
        <v>35</v>
      </c>
      <c r="BL274" s="1052" t="s">
        <v>35</v>
      </c>
      <c r="BM274" s="1072" t="s">
        <v>35</v>
      </c>
      <c r="BN274" s="1032" t="s">
        <v>35</v>
      </c>
      <c r="BO274" s="1032" t="s">
        <v>35</v>
      </c>
      <c r="BP274" s="1032" t="s">
        <v>35</v>
      </c>
      <c r="BQ274" s="1052" t="s">
        <v>35</v>
      </c>
      <c r="BR274" s="1072" t="s">
        <v>35</v>
      </c>
      <c r="BS274" s="1032" t="s">
        <v>35</v>
      </c>
      <c r="BT274" s="1032" t="s">
        <v>35</v>
      </c>
      <c r="BU274" s="1032" t="s">
        <v>35</v>
      </c>
      <c r="BV274" s="1032" t="s">
        <v>35</v>
      </c>
      <c r="BW274" s="1032" t="s">
        <v>35</v>
      </c>
      <c r="BX274" s="1406" t="s">
        <v>35</v>
      </c>
      <c r="BY274" s="1450"/>
      <c r="BZ274" s="1450"/>
      <c r="CA274" s="1450"/>
      <c r="CB274" s="1450"/>
      <c r="CC274" s="1450"/>
      <c r="CD274" s="1450"/>
      <c r="CE274" s="1450"/>
      <c r="CF274" s="1450"/>
      <c r="CG274" s="1450"/>
      <c r="CH274" s="1450"/>
      <c r="CI274" s="1450"/>
      <c r="CJ274" s="1450"/>
      <c r="CK274" s="1450"/>
      <c r="CL274" s="1450"/>
      <c r="CM274" s="1450"/>
      <c r="CN274" s="1450"/>
      <c r="CO274" s="1450"/>
      <c r="CP274" s="1450"/>
      <c r="CQ274" s="1450"/>
      <c r="CR274" s="1450"/>
      <c r="CS274" s="1450"/>
      <c r="CT274" s="1450"/>
      <c r="CU274" s="1450"/>
      <c r="CV274" s="1450"/>
      <c r="CW274" s="1450"/>
      <c r="CX274" s="1450"/>
      <c r="CY274" s="1450"/>
      <c r="CZ274" s="1450"/>
    </row>
    <row r="275" s="369" customFormat="true" ht="15" customHeight="true" x14ac:dyDescent="0.2">
      <c r="B275" s="368"/>
      <c r="Y275" s="208"/>
      <c r="Z275" s="208"/>
      <c r="AA275" s="208"/>
      <c r="AB275" s="208"/>
      <c r="AC275" s="208"/>
      <c r="AD275" s="208"/>
      <c r="AE275" s="208"/>
      <c r="AF275" s="208"/>
      <c r="AG275" s="208"/>
      <c r="AH275" s="208"/>
      <c r="AI275" s="208"/>
      <c r="AJ275" s="208"/>
      <c r="AK275" s="208"/>
      <c r="AL275" s="208"/>
      <c r="AM275" s="208"/>
      <c r="AN275" s="208"/>
      <c r="AO275" s="208"/>
      <c r="AP275" s="208"/>
      <c r="AQ275" s="208"/>
      <c r="AR275" s="208"/>
      <c r="AS275" s="208"/>
      <c r="AT275" s="208"/>
      <c r="AU275" s="208"/>
      <c r="AV275" s="208"/>
      <c r="AW275" s="208"/>
      <c r="AX275" s="208"/>
      <c r="AY275" s="208"/>
      <c r="AZ275" s="208"/>
      <c r="BA275" s="1765"/>
      <c r="BB275" s="287" t="s">
        <v>48</v>
      </c>
      <c r="BC275" s="1013" t="s">
        <v>35</v>
      </c>
      <c r="BD275" s="1032" t="s">
        <v>35</v>
      </c>
      <c r="BE275" s="1032" t="s">
        <v>35</v>
      </c>
      <c r="BF275" s="1032" t="s">
        <v>35</v>
      </c>
      <c r="BG275" s="1052" t="s">
        <v>35</v>
      </c>
      <c r="BH275" s="1072" t="s">
        <v>35</v>
      </c>
      <c r="BI275" s="1032" t="s">
        <v>35</v>
      </c>
      <c r="BJ275" s="1032" t="s">
        <v>35</v>
      </c>
      <c r="BK275" s="1032" t="s">
        <v>35</v>
      </c>
      <c r="BL275" s="1052" t="s">
        <v>35</v>
      </c>
      <c r="BM275" s="1072" t="s">
        <v>35</v>
      </c>
      <c r="BN275" s="1032" t="s">
        <v>35</v>
      </c>
      <c r="BO275" s="1032" t="s">
        <v>35</v>
      </c>
      <c r="BP275" s="1032" t="s">
        <v>35</v>
      </c>
      <c r="BQ275" s="1052" t="s">
        <v>35</v>
      </c>
      <c r="BR275" s="1072" t="s">
        <v>35</v>
      </c>
      <c r="BS275" s="1032" t="s">
        <v>35</v>
      </c>
      <c r="BT275" s="1032" t="s">
        <v>35</v>
      </c>
      <c r="BU275" s="1032" t="s">
        <v>35</v>
      </c>
      <c r="BV275" s="1032" t="s">
        <v>35</v>
      </c>
      <c r="BW275" s="1032" t="s">
        <v>35</v>
      </c>
      <c r="BX275" s="1406" t="s">
        <v>35</v>
      </c>
      <c r="BY275" s="1450"/>
      <c r="BZ275" s="1450"/>
      <c r="CA275" s="1450"/>
      <c r="CB275" s="1450"/>
      <c r="CC275" s="1450"/>
      <c r="CD275" s="1450"/>
      <c r="CE275" s="1450"/>
      <c r="CF275" s="1450"/>
      <c r="CG275" s="1450"/>
      <c r="CH275" s="1450"/>
      <c r="CI275" s="1450"/>
      <c r="CJ275" s="1450"/>
      <c r="CK275" s="1450"/>
      <c r="CL275" s="1450"/>
      <c r="CM275" s="1450"/>
      <c r="CN275" s="1450"/>
      <c r="CO275" s="1450"/>
      <c r="CP275" s="1450"/>
      <c r="CQ275" s="1450"/>
      <c r="CR275" s="1450"/>
      <c r="CS275" s="1450"/>
      <c r="CT275" s="1450"/>
      <c r="CU275" s="1450"/>
      <c r="CV275" s="1450"/>
      <c r="CW275" s="1450"/>
      <c r="CX275" s="1450"/>
      <c r="CY275" s="1450"/>
      <c r="CZ275" s="1450"/>
    </row>
    <row r="276" s="369" customFormat="true" ht="15" customHeight="true" x14ac:dyDescent="0.2">
      <c r="B276" s="368"/>
      <c r="Y276" s="208"/>
      <c r="Z276" s="208"/>
      <c r="AA276" s="208"/>
      <c r="AB276" s="208"/>
      <c r="AC276" s="208"/>
      <c r="AD276" s="208"/>
      <c r="AE276" s="208"/>
      <c r="AF276" s="208"/>
      <c r="AG276" s="208"/>
      <c r="AH276" s="208"/>
      <c r="AI276" s="208"/>
      <c r="AJ276" s="208"/>
      <c r="AK276" s="208"/>
      <c r="AL276" s="208"/>
      <c r="AM276" s="208"/>
      <c r="AN276" s="208"/>
      <c r="AO276" s="208"/>
      <c r="AP276" s="208"/>
      <c r="AQ276" s="208"/>
      <c r="AR276" s="208"/>
      <c r="AS276" s="208"/>
      <c r="AT276" s="208"/>
      <c r="AU276" s="208"/>
      <c r="AV276" s="208"/>
      <c r="AW276" s="208"/>
      <c r="AX276" s="208"/>
      <c r="AY276" s="208"/>
      <c r="AZ276" s="208"/>
      <c r="BA276" s="1765"/>
      <c r="BB276" s="287" t="s">
        <v>113</v>
      </c>
      <c r="BC276" s="1013" t="s">
        <v>35</v>
      </c>
      <c r="BD276" s="1032" t="s">
        <v>35</v>
      </c>
      <c r="BE276" s="1032" t="s">
        <v>35</v>
      </c>
      <c r="BF276" s="1032" t="s">
        <v>35</v>
      </c>
      <c r="BG276" s="1052" t="s">
        <v>35</v>
      </c>
      <c r="BH276" s="1072" t="s">
        <v>35</v>
      </c>
      <c r="BI276" s="1032" t="s">
        <v>35</v>
      </c>
      <c r="BJ276" s="1032" t="s">
        <v>35</v>
      </c>
      <c r="BK276" s="1032" t="s">
        <v>35</v>
      </c>
      <c r="BL276" s="1052" t="s">
        <v>35</v>
      </c>
      <c r="BM276" s="1072" t="s">
        <v>35</v>
      </c>
      <c r="BN276" s="1032" t="s">
        <v>35</v>
      </c>
      <c r="BO276" s="1032" t="s">
        <v>35</v>
      </c>
      <c r="BP276" s="1032" t="s">
        <v>35</v>
      </c>
      <c r="BQ276" s="1052" t="s">
        <v>35</v>
      </c>
      <c r="BR276" s="1072" t="s">
        <v>35</v>
      </c>
      <c r="BS276" s="1032" t="s">
        <v>35</v>
      </c>
      <c r="BT276" s="1032" t="s">
        <v>35</v>
      </c>
      <c r="BU276" s="1032" t="s">
        <v>35</v>
      </c>
      <c r="BV276" s="1032" t="s">
        <v>35</v>
      </c>
      <c r="BW276" s="1032" t="s">
        <v>35</v>
      </c>
      <c r="BX276" s="1406" t="s">
        <v>35</v>
      </c>
      <c r="BY276" s="1450"/>
      <c r="BZ276" s="1450"/>
      <c r="CA276" s="1450"/>
      <c r="CB276" s="1450"/>
      <c r="CC276" s="1450"/>
      <c r="CD276" s="1450"/>
      <c r="CE276" s="1450"/>
      <c r="CF276" s="1450"/>
      <c r="CG276" s="1450"/>
      <c r="CH276" s="1450"/>
      <c r="CI276" s="1450"/>
      <c r="CJ276" s="1450"/>
      <c r="CK276" s="1450"/>
      <c r="CL276" s="1450"/>
      <c r="CM276" s="1450"/>
      <c r="CN276" s="1450"/>
      <c r="CO276" s="1450"/>
      <c r="CP276" s="1450"/>
      <c r="CQ276" s="1450"/>
      <c r="CR276" s="1450"/>
      <c r="CS276" s="1450"/>
      <c r="CT276" s="1450"/>
      <c r="CU276" s="1450"/>
      <c r="CV276" s="1450"/>
      <c r="CW276" s="1450"/>
      <c r="CX276" s="1450"/>
      <c r="CY276" s="1450"/>
      <c r="CZ276" s="1450"/>
    </row>
    <row r="277" s="369" customFormat="true" ht="15" customHeight="true" x14ac:dyDescent="0.2">
      <c r="B277" s="368"/>
      <c r="Y277" s="208"/>
      <c r="Z277" s="208"/>
      <c r="AA277" s="208"/>
      <c r="AB277" s="208"/>
      <c r="AC277" s="208"/>
      <c r="AD277" s="208"/>
      <c r="AE277" s="208"/>
      <c r="AF277" s="208"/>
      <c r="AG277" s="208"/>
      <c r="AH277" s="208"/>
      <c r="AI277" s="208"/>
      <c r="AJ277" s="208"/>
      <c r="AK277" s="208"/>
      <c r="AL277" s="208"/>
      <c r="AM277" s="208"/>
      <c r="AN277" s="208"/>
      <c r="AO277" s="208"/>
      <c r="AP277" s="208"/>
      <c r="AQ277" s="208"/>
      <c r="AR277" s="208"/>
      <c r="AS277" s="208"/>
      <c r="AT277" s="208"/>
      <c r="AU277" s="208"/>
      <c r="AV277" s="208"/>
      <c r="AW277" s="208"/>
      <c r="AX277" s="208"/>
      <c r="AY277" s="208"/>
      <c r="AZ277" s="208"/>
      <c r="BA277" s="1765" t="s">
        <v>77</v>
      </c>
      <c r="BB277" s="287" t="s">
        <v>78</v>
      </c>
      <c r="BC277" s="1013" t="s">
        <v>35</v>
      </c>
      <c r="BD277" s="1032" t="s">
        <v>35</v>
      </c>
      <c r="BE277" s="1032" t="s">
        <v>35</v>
      </c>
      <c r="BF277" s="1032" t="s">
        <v>35</v>
      </c>
      <c r="BG277" s="1052" t="s">
        <v>35</v>
      </c>
      <c r="BH277" s="1072" t="s">
        <v>35</v>
      </c>
      <c r="BI277" s="1032" t="s">
        <v>35</v>
      </c>
      <c r="BJ277" s="1032" t="s">
        <v>35</v>
      </c>
      <c r="BK277" s="1032" t="s">
        <v>35</v>
      </c>
      <c r="BL277" s="1052" t="s">
        <v>35</v>
      </c>
      <c r="BM277" s="1072" t="s">
        <v>35</v>
      </c>
      <c r="BN277" s="1032" t="s">
        <v>35</v>
      </c>
      <c r="BO277" s="1032" t="s">
        <v>35</v>
      </c>
      <c r="BP277" s="1032" t="s">
        <v>35</v>
      </c>
      <c r="BQ277" s="1052" t="s">
        <v>35</v>
      </c>
      <c r="BR277" s="1072" t="s">
        <v>35</v>
      </c>
      <c r="BS277" s="1032" t="s">
        <v>35</v>
      </c>
      <c r="BT277" s="1032" t="s">
        <v>35</v>
      </c>
      <c r="BU277" s="1032" t="s">
        <v>35</v>
      </c>
      <c r="BV277" s="1032" t="s">
        <v>35</v>
      </c>
      <c r="BW277" s="1032" t="s">
        <v>35</v>
      </c>
      <c r="BX277" s="1406" t="s">
        <v>35</v>
      </c>
      <c r="BY277" s="1450"/>
      <c r="BZ277" s="1450"/>
      <c r="CA277" s="1450"/>
      <c r="CB277" s="1450"/>
      <c r="CC277" s="1450"/>
      <c r="CD277" s="1450"/>
      <c r="CE277" s="1450"/>
      <c r="CF277" s="1450"/>
      <c r="CG277" s="1450"/>
      <c r="CH277" s="1450"/>
      <c r="CI277" s="1450"/>
      <c r="CJ277" s="1450"/>
      <c r="CK277" s="1450"/>
      <c r="CL277" s="1450"/>
      <c r="CM277" s="1450"/>
      <c r="CN277" s="1450"/>
      <c r="CO277" s="1450"/>
      <c r="CP277" s="1450"/>
      <c r="CQ277" s="1450"/>
      <c r="CR277" s="1450"/>
      <c r="CS277" s="1450"/>
      <c r="CT277" s="1450"/>
      <c r="CU277" s="1450"/>
      <c r="CV277" s="1450"/>
      <c r="CW277" s="1450"/>
      <c r="CX277" s="1450"/>
      <c r="CY277" s="1450"/>
      <c r="CZ277" s="1450"/>
    </row>
    <row r="278" s="369" customFormat="true" ht="15" customHeight="true" x14ac:dyDescent="0.2">
      <c r="B278" s="368"/>
      <c r="Y278" s="208"/>
      <c r="Z278" s="208"/>
      <c r="AA278" s="208"/>
      <c r="AB278" s="208"/>
      <c r="AC278" s="208"/>
      <c r="AD278" s="208"/>
      <c r="AE278" s="208"/>
      <c r="AF278" s="208"/>
      <c r="AG278" s="208"/>
      <c r="AH278" s="208"/>
      <c r="AI278" s="208"/>
      <c r="AJ278" s="208"/>
      <c r="AK278" s="208"/>
      <c r="AL278" s="208"/>
      <c r="AM278" s="208"/>
      <c r="AN278" s="208"/>
      <c r="AO278" s="208"/>
      <c r="AP278" s="208"/>
      <c r="AQ278" s="208"/>
      <c r="AR278" s="208"/>
      <c r="AS278" s="208"/>
      <c r="AT278" s="208"/>
      <c r="AU278" s="208"/>
      <c r="AV278" s="208"/>
      <c r="AW278" s="208"/>
      <c r="AX278" s="208"/>
      <c r="AY278" s="208"/>
      <c r="AZ278" s="208"/>
      <c r="BA278" s="1765"/>
      <c r="BB278" s="287" t="s">
        <v>79</v>
      </c>
      <c r="BC278" s="1013" t="s">
        <v>35</v>
      </c>
      <c r="BD278" s="1032" t="s">
        <v>35</v>
      </c>
      <c r="BE278" s="1032" t="s">
        <v>35</v>
      </c>
      <c r="BF278" s="1032" t="s">
        <v>35</v>
      </c>
      <c r="BG278" s="1052" t="s">
        <v>35</v>
      </c>
      <c r="BH278" s="1072" t="s">
        <v>35</v>
      </c>
      <c r="BI278" s="1032" t="s">
        <v>35</v>
      </c>
      <c r="BJ278" s="1032" t="s">
        <v>35</v>
      </c>
      <c r="BK278" s="1032" t="s">
        <v>35</v>
      </c>
      <c r="BL278" s="1052" t="s">
        <v>35</v>
      </c>
      <c r="BM278" s="1072" t="s">
        <v>35</v>
      </c>
      <c r="BN278" s="1032" t="s">
        <v>35</v>
      </c>
      <c r="BO278" s="1032" t="s">
        <v>35</v>
      </c>
      <c r="BP278" s="1032" t="s">
        <v>35</v>
      </c>
      <c r="BQ278" s="1052" t="s">
        <v>35</v>
      </c>
      <c r="BR278" s="1072" t="s">
        <v>35</v>
      </c>
      <c r="BS278" s="1032" t="s">
        <v>35</v>
      </c>
      <c r="BT278" s="1032" t="s">
        <v>35</v>
      </c>
      <c r="BU278" s="1032" t="s">
        <v>35</v>
      </c>
      <c r="BV278" s="1032" t="s">
        <v>35</v>
      </c>
      <c r="BW278" s="1032" t="s">
        <v>35</v>
      </c>
      <c r="BX278" s="1406" t="s">
        <v>35</v>
      </c>
      <c r="BY278" s="1450"/>
      <c r="BZ278" s="1450"/>
      <c r="CA278" s="1450"/>
      <c r="CB278" s="1450"/>
      <c r="CC278" s="1450"/>
      <c r="CD278" s="1450"/>
      <c r="CE278" s="1450"/>
      <c r="CF278" s="1450"/>
      <c r="CG278" s="1450"/>
      <c r="CH278" s="1450"/>
      <c r="CI278" s="1450"/>
      <c r="CJ278" s="1450"/>
      <c r="CK278" s="1450"/>
      <c r="CL278" s="1450"/>
      <c r="CM278" s="1450"/>
      <c r="CN278" s="1450"/>
      <c r="CO278" s="1450"/>
      <c r="CP278" s="1450"/>
      <c r="CQ278" s="1450"/>
      <c r="CR278" s="1450"/>
      <c r="CS278" s="1450"/>
      <c r="CT278" s="1450"/>
      <c r="CU278" s="1450"/>
      <c r="CV278" s="1450"/>
      <c r="CW278" s="1450"/>
      <c r="CX278" s="1450"/>
      <c r="CY278" s="1450"/>
      <c r="CZ278" s="1450"/>
    </row>
    <row r="279" s="369" customFormat="true" ht="15" customHeight="true" x14ac:dyDescent="0.2">
      <c r="B279" s="368"/>
      <c r="Y279" s="208"/>
      <c r="Z279" s="208"/>
      <c r="AA279" s="208"/>
      <c r="AB279" s="208"/>
      <c r="AC279" s="208"/>
      <c r="AD279" s="208"/>
      <c r="AE279" s="208"/>
      <c r="AF279" s="208"/>
      <c r="AG279" s="208"/>
      <c r="AH279" s="208"/>
      <c r="AI279" s="208"/>
      <c r="AJ279" s="208"/>
      <c r="AK279" s="208"/>
      <c r="AL279" s="208"/>
      <c r="AM279" s="208"/>
      <c r="AN279" s="208"/>
      <c r="AO279" s="208"/>
      <c r="AP279" s="208"/>
      <c r="AQ279" s="208"/>
      <c r="AR279" s="208"/>
      <c r="AS279" s="208"/>
      <c r="AT279" s="208"/>
      <c r="AU279" s="208"/>
      <c r="AV279" s="208"/>
      <c r="AW279" s="208"/>
      <c r="AX279" s="208"/>
      <c r="AY279" s="208"/>
      <c r="AZ279" s="208"/>
      <c r="BA279" s="1765"/>
      <c r="BB279" s="287" t="s">
        <v>80</v>
      </c>
      <c r="BC279" s="1013" t="s">
        <v>35</v>
      </c>
      <c r="BD279" s="1033" t="s">
        <v>35</v>
      </c>
      <c r="BE279" s="1033" t="s">
        <v>35</v>
      </c>
      <c r="BF279" s="1033" t="s">
        <v>35</v>
      </c>
      <c r="BG279" s="1053" t="s">
        <v>35</v>
      </c>
      <c r="BH279" s="1013" t="s">
        <v>35</v>
      </c>
      <c r="BI279" s="1033" t="s">
        <v>35</v>
      </c>
      <c r="BJ279" s="1033" t="s">
        <v>35</v>
      </c>
      <c r="BK279" s="1033" t="s">
        <v>35</v>
      </c>
      <c r="BL279" s="1053" t="s">
        <v>35</v>
      </c>
      <c r="BM279" s="1013" t="s">
        <v>35</v>
      </c>
      <c r="BN279" s="1033" t="s">
        <v>35</v>
      </c>
      <c r="BO279" s="1033" t="s">
        <v>35</v>
      </c>
      <c r="BP279" s="1033" t="s">
        <v>35</v>
      </c>
      <c r="BQ279" s="1053" t="s">
        <v>35</v>
      </c>
      <c r="BR279" s="1013" t="s">
        <v>35</v>
      </c>
      <c r="BS279" s="1033" t="s">
        <v>35</v>
      </c>
      <c r="BT279" s="1033" t="s">
        <v>35</v>
      </c>
      <c r="BU279" s="1033" t="s">
        <v>35</v>
      </c>
      <c r="BV279" s="1033" t="s">
        <v>35</v>
      </c>
      <c r="BW279" s="1033" t="s">
        <v>35</v>
      </c>
      <c r="BX279" s="1077" t="s">
        <v>35</v>
      </c>
      <c r="BY279" s="1451"/>
      <c r="BZ279" s="1451"/>
      <c r="CA279" s="1451"/>
      <c r="CB279" s="1451"/>
      <c r="CC279" s="1451"/>
      <c r="CD279" s="1451"/>
      <c r="CE279" s="1451"/>
      <c r="CF279" s="1451"/>
      <c r="CG279" s="1451"/>
      <c r="CH279" s="1451"/>
      <c r="CI279" s="1451"/>
      <c r="CJ279" s="1451"/>
      <c r="CK279" s="1451"/>
      <c r="CL279" s="1451"/>
      <c r="CM279" s="1451"/>
      <c r="CN279" s="1451"/>
      <c r="CO279" s="1451"/>
      <c r="CP279" s="1451"/>
      <c r="CQ279" s="1451"/>
      <c r="CR279" s="1451"/>
      <c r="CS279" s="1451"/>
      <c r="CT279" s="1451"/>
      <c r="CU279" s="1451"/>
      <c r="CV279" s="1451"/>
      <c r="CW279" s="1451"/>
      <c r="CX279" s="1451"/>
      <c r="CY279" s="1451"/>
      <c r="CZ279" s="1451"/>
    </row>
    <row r="280" s="369" customFormat="true" ht="15" customHeight="true" x14ac:dyDescent="0.2">
      <c r="B280" s="36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1765"/>
      <c r="BB280" s="287" t="s">
        <v>81</v>
      </c>
      <c r="BC280" s="1013" t="s">
        <v>35</v>
      </c>
      <c r="BD280" s="1033" t="s">
        <v>35</v>
      </c>
      <c r="BE280" s="1033" t="s">
        <v>35</v>
      </c>
      <c r="BF280" s="1033" t="s">
        <v>35</v>
      </c>
      <c r="BG280" s="1053" t="s">
        <v>35</v>
      </c>
      <c r="BH280" s="1013" t="s">
        <v>35</v>
      </c>
      <c r="BI280" s="1033" t="s">
        <v>35</v>
      </c>
      <c r="BJ280" s="1033" t="s">
        <v>35</v>
      </c>
      <c r="BK280" s="1033" t="s">
        <v>35</v>
      </c>
      <c r="BL280" s="1053" t="s">
        <v>35</v>
      </c>
      <c r="BM280" s="1013" t="s">
        <v>35</v>
      </c>
      <c r="BN280" s="1033" t="s">
        <v>35</v>
      </c>
      <c r="BO280" s="1033" t="s">
        <v>35</v>
      </c>
      <c r="BP280" s="1033" t="s">
        <v>35</v>
      </c>
      <c r="BQ280" s="1053" t="s">
        <v>35</v>
      </c>
      <c r="BR280" s="1013" t="s">
        <v>35</v>
      </c>
      <c r="BS280" s="1033" t="s">
        <v>35</v>
      </c>
      <c r="BT280" s="1033" t="s">
        <v>35</v>
      </c>
      <c r="BU280" s="1033" t="s">
        <v>35</v>
      </c>
      <c r="BV280" s="1033" t="s">
        <v>35</v>
      </c>
      <c r="BW280" s="1033" t="s">
        <v>35</v>
      </c>
      <c r="BX280" s="1077" t="s">
        <v>35</v>
      </c>
      <c r="BY280" s="1451"/>
      <c r="BZ280" s="1451"/>
      <c r="CA280" s="1451"/>
      <c r="CB280" s="1451"/>
      <c r="CC280" s="1451"/>
      <c r="CD280" s="1451"/>
      <c r="CE280" s="1451"/>
      <c r="CF280" s="1451"/>
      <c r="CG280" s="1451"/>
      <c r="CH280" s="1451"/>
      <c r="CI280" s="1451"/>
      <c r="CJ280" s="1451"/>
      <c r="CK280" s="1451"/>
      <c r="CL280" s="1451"/>
      <c r="CM280" s="1451"/>
      <c r="CN280" s="1451"/>
      <c r="CO280" s="1451"/>
      <c r="CP280" s="1451"/>
      <c r="CQ280" s="1451"/>
      <c r="CR280" s="1451"/>
      <c r="CS280" s="1451"/>
      <c r="CT280" s="1451"/>
      <c r="CU280" s="1451"/>
      <c r="CV280" s="1451"/>
      <c r="CW280" s="1451"/>
      <c r="CX280" s="1451"/>
      <c r="CY280" s="1451"/>
      <c r="CZ280" s="1451"/>
    </row>
    <row r="281" s="369" customFormat="true" ht="15" customHeight="true" x14ac:dyDescent="0.2">
      <c r="B281" s="36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1765"/>
      <c r="BB281" s="287" t="s">
        <v>82</v>
      </c>
      <c r="BC281" s="1013" t="s">
        <v>35</v>
      </c>
      <c r="BD281" s="1033" t="s">
        <v>35</v>
      </c>
      <c r="BE281" s="1033" t="s">
        <v>35</v>
      </c>
      <c r="BF281" s="1033" t="s">
        <v>35</v>
      </c>
      <c r="BG281" s="1053" t="s">
        <v>35</v>
      </c>
      <c r="BH281" s="1013" t="s">
        <v>35</v>
      </c>
      <c r="BI281" s="1033" t="s">
        <v>35</v>
      </c>
      <c r="BJ281" s="1033" t="s">
        <v>35</v>
      </c>
      <c r="BK281" s="1033" t="s">
        <v>35</v>
      </c>
      <c r="BL281" s="1053" t="s">
        <v>35</v>
      </c>
      <c r="BM281" s="1013" t="s">
        <v>35</v>
      </c>
      <c r="BN281" s="1033" t="s">
        <v>35</v>
      </c>
      <c r="BO281" s="1033" t="s">
        <v>35</v>
      </c>
      <c r="BP281" s="1033" t="s">
        <v>35</v>
      </c>
      <c r="BQ281" s="1053" t="s">
        <v>35</v>
      </c>
      <c r="BR281" s="1013" t="s">
        <v>35</v>
      </c>
      <c r="BS281" s="1033" t="s">
        <v>35</v>
      </c>
      <c r="BT281" s="1033" t="s">
        <v>35</v>
      </c>
      <c r="BU281" s="1033" t="s">
        <v>35</v>
      </c>
      <c r="BV281" s="1033" t="s">
        <v>35</v>
      </c>
      <c r="BW281" s="1033" t="s">
        <v>35</v>
      </c>
      <c r="BX281" s="1077" t="s">
        <v>35</v>
      </c>
      <c r="BY281" s="1451"/>
      <c r="BZ281" s="1451"/>
      <c r="CA281" s="1451"/>
      <c r="CB281" s="1451"/>
      <c r="CC281" s="1451"/>
      <c r="CD281" s="1451"/>
      <c r="CE281" s="1451"/>
      <c r="CF281" s="1451"/>
      <c r="CG281" s="1451"/>
      <c r="CH281" s="1451"/>
      <c r="CI281" s="1451"/>
      <c r="CJ281" s="1451"/>
      <c r="CK281" s="1451"/>
      <c r="CL281" s="1451"/>
      <c r="CM281" s="1451"/>
      <c r="CN281" s="1451"/>
      <c r="CO281" s="1451"/>
      <c r="CP281" s="1451"/>
      <c r="CQ281" s="1451"/>
      <c r="CR281" s="1451"/>
      <c r="CS281" s="1451"/>
      <c r="CT281" s="1451"/>
      <c r="CU281" s="1451"/>
      <c r="CV281" s="1451"/>
      <c r="CW281" s="1451"/>
      <c r="CX281" s="1451"/>
      <c r="CY281" s="1451"/>
      <c r="CZ281" s="1451"/>
    </row>
    <row r="282" s="369" customFormat="true" ht="15" customHeight="true" x14ac:dyDescent="0.2">
      <c r="B282" s="36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1765"/>
      <c r="BB282" s="287" t="s">
        <v>83</v>
      </c>
      <c r="BC282" s="1013" t="s">
        <v>35</v>
      </c>
      <c r="BD282" s="1033" t="s">
        <v>35</v>
      </c>
      <c r="BE282" s="1033" t="s">
        <v>35</v>
      </c>
      <c r="BF282" s="1033" t="s">
        <v>35</v>
      </c>
      <c r="BG282" s="1053" t="s">
        <v>35</v>
      </c>
      <c r="BH282" s="1013" t="s">
        <v>35</v>
      </c>
      <c r="BI282" s="1033" t="s">
        <v>35</v>
      </c>
      <c r="BJ282" s="1033" t="s">
        <v>35</v>
      </c>
      <c r="BK282" s="1033" t="s">
        <v>35</v>
      </c>
      <c r="BL282" s="1053" t="s">
        <v>35</v>
      </c>
      <c r="BM282" s="1013" t="s">
        <v>35</v>
      </c>
      <c r="BN282" s="1033" t="s">
        <v>35</v>
      </c>
      <c r="BO282" s="1033" t="s">
        <v>35</v>
      </c>
      <c r="BP282" s="1033" t="s">
        <v>35</v>
      </c>
      <c r="BQ282" s="1053" t="s">
        <v>35</v>
      </c>
      <c r="BR282" s="1013" t="s">
        <v>35</v>
      </c>
      <c r="BS282" s="1033" t="s">
        <v>35</v>
      </c>
      <c r="BT282" s="1033" t="s">
        <v>35</v>
      </c>
      <c r="BU282" s="1033" t="s">
        <v>35</v>
      </c>
      <c r="BV282" s="1033" t="s">
        <v>35</v>
      </c>
      <c r="BW282" s="1033" t="s">
        <v>35</v>
      </c>
      <c r="BX282" s="1077" t="s">
        <v>35</v>
      </c>
      <c r="BY282" s="1451"/>
      <c r="BZ282" s="1451"/>
      <c r="CA282" s="1451"/>
      <c r="CB282" s="1451"/>
      <c r="CC282" s="1451"/>
      <c r="CD282" s="1451"/>
      <c r="CE282" s="1451"/>
      <c r="CF282" s="1451"/>
      <c r="CG282" s="1451"/>
      <c r="CH282" s="1451"/>
      <c r="CI282" s="1451"/>
      <c r="CJ282" s="1451"/>
      <c r="CK282" s="1451"/>
      <c r="CL282" s="1451"/>
      <c r="CM282" s="1451"/>
      <c r="CN282" s="1451"/>
      <c r="CO282" s="1451"/>
      <c r="CP282" s="1451"/>
      <c r="CQ282" s="1451"/>
      <c r="CR282" s="1451"/>
      <c r="CS282" s="1451"/>
      <c r="CT282" s="1451"/>
      <c r="CU282" s="1451"/>
      <c r="CV282" s="1451"/>
      <c r="CW282" s="1451"/>
      <c r="CX282" s="1451"/>
      <c r="CY282" s="1451"/>
      <c r="CZ282" s="1451"/>
    </row>
    <row r="283" s="369" customFormat="true" ht="15" customHeight="true" x14ac:dyDescent="0.2">
      <c r="B283" s="36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1765"/>
      <c r="BB283" s="287" t="s">
        <v>84</v>
      </c>
      <c r="BC283" s="1013" t="s">
        <v>35</v>
      </c>
      <c r="BD283" s="1033" t="s">
        <v>35</v>
      </c>
      <c r="BE283" s="1033" t="s">
        <v>35</v>
      </c>
      <c r="BF283" s="1033" t="s">
        <v>35</v>
      </c>
      <c r="BG283" s="1053" t="s">
        <v>35</v>
      </c>
      <c r="BH283" s="1013" t="s">
        <v>35</v>
      </c>
      <c r="BI283" s="1033" t="s">
        <v>35</v>
      </c>
      <c r="BJ283" s="1033" t="s">
        <v>35</v>
      </c>
      <c r="BK283" s="1033" t="s">
        <v>35</v>
      </c>
      <c r="BL283" s="1053" t="s">
        <v>35</v>
      </c>
      <c r="BM283" s="1013" t="s">
        <v>35</v>
      </c>
      <c r="BN283" s="1033" t="s">
        <v>35</v>
      </c>
      <c r="BO283" s="1033" t="s">
        <v>35</v>
      </c>
      <c r="BP283" s="1033" t="s">
        <v>35</v>
      </c>
      <c r="BQ283" s="1053" t="s">
        <v>35</v>
      </c>
      <c r="BR283" s="1013" t="s">
        <v>35</v>
      </c>
      <c r="BS283" s="1033" t="s">
        <v>35</v>
      </c>
      <c r="BT283" s="1033" t="s">
        <v>35</v>
      </c>
      <c r="BU283" s="1033" t="s">
        <v>35</v>
      </c>
      <c r="BV283" s="1033" t="s">
        <v>35</v>
      </c>
      <c r="BW283" s="1033" t="s">
        <v>35</v>
      </c>
      <c r="BX283" s="1077" t="s">
        <v>35</v>
      </c>
      <c r="BY283" s="1451"/>
      <c r="BZ283" s="1451"/>
      <c r="CA283" s="1451"/>
      <c r="CB283" s="1451"/>
      <c r="CC283" s="1451"/>
      <c r="CD283" s="1451"/>
      <c r="CE283" s="1451"/>
      <c r="CF283" s="1451"/>
      <c r="CG283" s="1451"/>
      <c r="CH283" s="1451"/>
      <c r="CI283" s="1451"/>
      <c r="CJ283" s="1451"/>
      <c r="CK283" s="1451"/>
      <c r="CL283" s="1451"/>
      <c r="CM283" s="1451"/>
      <c r="CN283" s="1451"/>
      <c r="CO283" s="1451"/>
      <c r="CP283" s="1451"/>
      <c r="CQ283" s="1451"/>
      <c r="CR283" s="1451"/>
      <c r="CS283" s="1451"/>
      <c r="CT283" s="1451"/>
      <c r="CU283" s="1451"/>
      <c r="CV283" s="1451"/>
      <c r="CW283" s="1451"/>
      <c r="CX283" s="1451"/>
      <c r="CY283" s="1451"/>
      <c r="CZ283" s="1451"/>
    </row>
    <row r="284" s="369" customFormat="true" ht="15" customHeight="true" x14ac:dyDescent="0.2">
      <c r="B284" s="36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1766"/>
      <c r="BB284" s="288" t="s">
        <v>113</v>
      </c>
      <c r="BC284" s="1014" t="s">
        <v>35</v>
      </c>
      <c r="BD284" s="1034" t="s">
        <v>35</v>
      </c>
      <c r="BE284" s="1034" t="s">
        <v>35</v>
      </c>
      <c r="BF284" s="1034" t="s">
        <v>35</v>
      </c>
      <c r="BG284" s="1054" t="s">
        <v>35</v>
      </c>
      <c r="BH284" s="1073" t="s">
        <v>35</v>
      </c>
      <c r="BI284" s="1034" t="s">
        <v>35</v>
      </c>
      <c r="BJ284" s="1034" t="s">
        <v>35</v>
      </c>
      <c r="BK284" s="1034" t="s">
        <v>35</v>
      </c>
      <c r="BL284" s="1054" t="s">
        <v>35</v>
      </c>
      <c r="BM284" s="1073" t="s">
        <v>35</v>
      </c>
      <c r="BN284" s="1034" t="s">
        <v>35</v>
      </c>
      <c r="BO284" s="1034" t="s">
        <v>35</v>
      </c>
      <c r="BP284" s="1034" t="s">
        <v>35</v>
      </c>
      <c r="BQ284" s="1054" t="s">
        <v>35</v>
      </c>
      <c r="BR284" s="1073" t="s">
        <v>35</v>
      </c>
      <c r="BS284" s="1034" t="s">
        <v>35</v>
      </c>
      <c r="BT284" s="1034" t="s">
        <v>35</v>
      </c>
      <c r="BU284" s="1034" t="s">
        <v>35</v>
      </c>
      <c r="BV284" s="1034" t="s">
        <v>35</v>
      </c>
      <c r="BW284" s="1034" t="s">
        <v>35</v>
      </c>
      <c r="BX284" s="1407" t="s">
        <v>35</v>
      </c>
      <c r="BY284" s="1452"/>
      <c r="BZ284" s="1452"/>
      <c r="CA284" s="1452"/>
      <c r="CB284" s="1452"/>
      <c r="CC284" s="1452"/>
      <c r="CD284" s="1452"/>
      <c r="CE284" s="1452"/>
      <c r="CF284" s="1452"/>
      <c r="CG284" s="1452"/>
      <c r="CH284" s="1452"/>
      <c r="CI284" s="1452"/>
      <c r="CJ284" s="1452"/>
      <c r="CK284" s="1452"/>
      <c r="CL284" s="1452"/>
      <c r="CM284" s="1452"/>
      <c r="CN284" s="1452"/>
      <c r="CO284" s="1452"/>
      <c r="CP284" s="1452"/>
      <c r="CQ284" s="1452"/>
      <c r="CR284" s="1452"/>
      <c r="CS284" s="1452"/>
      <c r="CT284" s="1452"/>
      <c r="CU284" s="1452"/>
      <c r="CV284" s="1452"/>
      <c r="CW284" s="1452"/>
      <c r="CX284" s="1452"/>
      <c r="CY284" s="1452"/>
      <c r="CZ284" s="1452"/>
    </row>
    <row r="285" s="369" customFormat="true" ht="15" customHeight="true" x14ac:dyDescent="0.2">
      <c r="B285" s="36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2"/>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369" customFormat="true" ht="15" customHeight="true" x14ac:dyDescent="0.2">
      <c r="B286" s="36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2"/>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369" customFormat="true" ht="15" customHeight="true" x14ac:dyDescent="0.2">
      <c r="B287" s="36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2"/>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369" customFormat="true" ht="15" customHeight="true" x14ac:dyDescent="0.2">
      <c r="B288" s="36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2"/>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369" customFormat="true" ht="15" customHeight="true" x14ac:dyDescent="0.2">
      <c r="A289" s="381"/>
      <c r="B289" s="382"/>
      <c r="C289" s="383"/>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2"/>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369" customFormat="true" ht="15" customHeight="true" x14ac:dyDescent="0.2">
      <c r="A290" s="542"/>
      <c r="B290" s="543"/>
      <c r="C290" s="544"/>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2"/>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369" customFormat="true" ht="15" customHeight="true" x14ac:dyDescent="0.2">
      <c r="A291" s="545"/>
      <c r="B291" s="546"/>
      <c r="C291" s="547"/>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2"/>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369" customFormat="true" ht="15" customHeight="true" x14ac:dyDescent="0.2">
      <c r="A292" s="548"/>
      <c r="B292" s="549"/>
      <c r="C292" s="550"/>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2"/>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369" customFormat="true" ht="15" customHeight="true" x14ac:dyDescent="0.2">
      <c r="A293" s="551"/>
      <c r="B293" s="552"/>
      <c r="C293" s="553"/>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2"/>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369" customFormat="true" ht="15" customHeight="true" x14ac:dyDescent="0.2">
      <c r="A294" s="554"/>
      <c r="B294" s="555"/>
      <c r="C294" s="556"/>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2"/>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369" customFormat="true" ht="15" customHeight="true" x14ac:dyDescent="0.2">
      <c r="A295" s="554"/>
      <c r="B295" s="555"/>
      <c r="C295" s="556"/>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2"/>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369" customFormat="true" ht="15" customHeight="true" x14ac:dyDescent="0.2">
      <c r="A296" s="554"/>
      <c r="B296" s="557"/>
      <c r="C296" s="556"/>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2"/>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369" customFormat="true" ht="15" customHeight="true" x14ac:dyDescent="0.2">
      <c r="A297" s="558"/>
      <c r="B297" s="559"/>
      <c r="C297" s="560"/>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2"/>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369" customFormat="true" ht="15" customHeight="true" x14ac:dyDescent="0.2">
      <c r="B298" s="36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2"/>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369" customFormat="true" ht="15" customHeight="true" x14ac:dyDescent="0.2">
      <c r="A299" s="384"/>
      <c r="B299" s="385"/>
      <c r="C299" s="386"/>
      <c r="D299" s="387"/>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2"/>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369" customFormat="true" ht="15" customHeight="true" x14ac:dyDescent="0.2">
      <c r="A300" s="561"/>
      <c r="B300" s="562"/>
      <c r="C300" s="563"/>
      <c r="D300" s="564"/>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2"/>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369" customFormat="true" ht="15" customHeight="true" x14ac:dyDescent="0.2">
      <c r="A301" s="565"/>
      <c r="B301" s="566"/>
      <c r="C301" s="567"/>
      <c r="D301" s="56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2"/>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369" customFormat="true" ht="15" customHeight="true" x14ac:dyDescent="0.2">
      <c r="A302" s="569"/>
      <c r="B302" s="570"/>
      <c r="C302" s="571"/>
      <c r="D302" s="572"/>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2"/>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369" customFormat="true" ht="15" customHeight="true" x14ac:dyDescent="0.2">
      <c r="A303" s="573"/>
      <c r="B303" s="574"/>
      <c r="C303" s="575"/>
      <c r="D303" s="576"/>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2"/>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369" customFormat="true" ht="15" customHeight="true" x14ac:dyDescent="0.2">
      <c r="A304" s="577"/>
      <c r="B304" s="578"/>
      <c r="C304" s="579"/>
      <c r="D304" s="580"/>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2"/>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369" customFormat="true" ht="15" customHeight="true" x14ac:dyDescent="0.2">
      <c r="A305" s="581"/>
      <c r="B305" s="582"/>
      <c r="C305" s="583"/>
      <c r="D305" s="584"/>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2"/>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369" customFormat="true" ht="15" customHeight="true" x14ac:dyDescent="0.2">
      <c r="B306" s="36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2"/>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369" customFormat="true" ht="15" customHeight="true" x14ac:dyDescent="0.2">
      <c r="B307" s="36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2"/>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369" customFormat="true" ht="15" customHeight="true" x14ac:dyDescent="0.2">
      <c r="B308" s="36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2"/>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369" customFormat="true" ht="15" customHeight="true" x14ac:dyDescent="0.2">
      <c r="B309" s="36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2"/>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369" customFormat="true" ht="15" customHeight="true" x14ac:dyDescent="0.2">
      <c r="B310" s="36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2"/>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369" customFormat="true" ht="15" customHeight="true" x14ac:dyDescent="0.2">
      <c r="B311" s="36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2"/>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369" customFormat="true" ht="15" customHeight="true" x14ac:dyDescent="0.2">
      <c r="B312" s="36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2"/>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369" customFormat="true" ht="15" customHeight="true" x14ac:dyDescent="0.2">
      <c r="B313" s="36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2"/>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369" customFormat="true" ht="15" customHeight="true" x14ac:dyDescent="0.2">
      <c r="B314" s="36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2"/>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369" customFormat="true" ht="15" customHeight="true" x14ac:dyDescent="0.2">
      <c r="B315" s="36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2"/>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369" customFormat="true" ht="15" customHeight="true" x14ac:dyDescent="0.2">
      <c r="B316" s="36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2"/>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369" customFormat="true" ht="15" customHeight="true" x14ac:dyDescent="0.2">
      <c r="B317" s="36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2"/>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369" customFormat="true" ht="15" customHeight="true" x14ac:dyDescent="0.2">
      <c r="B318" s="36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2"/>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369" customFormat="true" ht="15" customHeight="true" x14ac:dyDescent="0.2">
      <c r="B319" s="36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2"/>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369" customFormat="true" ht="15" customHeight="true" x14ac:dyDescent="0.2">
      <c r="B320" s="36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2"/>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369" customFormat="true" ht="15" customHeight="true" x14ac:dyDescent="0.2">
      <c r="B321" s="36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2"/>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369" customFormat="true" ht="15" customHeight="true" x14ac:dyDescent="0.2">
      <c r="B322" s="36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2"/>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369" customFormat="true" ht="15" customHeight="true" x14ac:dyDescent="0.2">
      <c r="B323" s="36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2"/>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369" customFormat="true" ht="15" customHeight="true" x14ac:dyDescent="0.2">
      <c r="B324" s="36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2"/>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369" customFormat="true" ht="15" customHeight="true" x14ac:dyDescent="0.2">
      <c r="B325" s="36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2"/>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369" customFormat="true" ht="15" customHeight="true" x14ac:dyDescent="0.2">
      <c r="B326" s="36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2"/>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369" customFormat="true" ht="15" customHeight="true" x14ac:dyDescent="0.2">
      <c r="B327" s="36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2"/>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369" customFormat="true" ht="15" customHeight="true" x14ac:dyDescent="0.2">
      <c r="B328" s="36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2"/>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369" customFormat="true" ht="250.15" customHeight="true" x14ac:dyDescent="0.2">
      <c r="B329" s="36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2"/>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67"/>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2"/>
      <c r="BD330" s="362"/>
      <c r="BE330" s="362"/>
      <c r="BF330" s="362"/>
      <c r="BG330" s="362"/>
      <c r="BH330" s="362"/>
      <c r="BI330" s="362"/>
      <c r="BJ330" s="362"/>
      <c r="BK330" s="362"/>
      <c r="BL330" s="362"/>
      <c r="BM330" s="362"/>
      <c r="BN330" s="362"/>
      <c r="BO330" s="362"/>
      <c r="BP330" s="362"/>
      <c r="BQ330" s="362"/>
      <c r="BR330" s="362"/>
      <c r="BS330" s="362"/>
      <c r="BT330" s="362"/>
      <c r="BU330" s="362"/>
      <c r="BV330" s="362"/>
      <c r="BW330" s="362"/>
      <c r="BX330" s="362"/>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67"/>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2"/>
      <c r="BD331" s="362"/>
      <c r="BE331" s="362"/>
      <c r="BF331" s="362"/>
      <c r="BG331" s="362"/>
      <c r="BH331" s="362"/>
      <c r="BI331" s="362"/>
      <c r="BJ331" s="362"/>
      <c r="BK331" s="362"/>
      <c r="BL331" s="362"/>
      <c r="BM331" s="362"/>
      <c r="BN331" s="362"/>
      <c r="BO331" s="362"/>
      <c r="BP331" s="362"/>
      <c r="BQ331" s="362"/>
      <c r="BR331" s="362"/>
      <c r="BS331" s="362"/>
      <c r="BT331" s="362"/>
      <c r="BU331" s="362"/>
      <c r="BV331" s="362"/>
      <c r="BW331" s="362"/>
      <c r="BX331" s="362"/>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67"/>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2"/>
      <c r="BD332" s="362"/>
      <c r="BE332" s="362"/>
      <c r="BF332" s="362"/>
      <c r="BG332" s="362"/>
      <c r="BH332" s="362"/>
      <c r="BI332" s="362"/>
      <c r="BJ332" s="362"/>
      <c r="BK332" s="362"/>
      <c r="BL332" s="362"/>
      <c r="BM332" s="362"/>
      <c r="BN332" s="362"/>
      <c r="BO332" s="362"/>
      <c r="BP332" s="362"/>
      <c r="BQ332" s="362"/>
      <c r="BR332" s="362"/>
      <c r="BS332" s="362"/>
      <c r="BT332" s="362"/>
      <c r="BU332" s="362"/>
      <c r="BV332" s="362"/>
      <c r="BW332" s="362"/>
      <c r="BX332" s="362"/>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67"/>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2"/>
      <c r="BD333" s="362"/>
      <c r="BE333" s="362"/>
      <c r="BF333" s="362"/>
      <c r="BG333" s="362"/>
      <c r="BH333" s="362"/>
      <c r="BI333" s="362"/>
      <c r="BJ333" s="362"/>
      <c r="BK333" s="362"/>
      <c r="BL333" s="362"/>
      <c r="BM333" s="362"/>
      <c r="BN333" s="362"/>
      <c r="BO333" s="362"/>
      <c r="BP333" s="362"/>
      <c r="BQ333" s="362"/>
      <c r="BR333" s="362"/>
      <c r="BS333" s="362"/>
      <c r="BT333" s="362"/>
      <c r="BU333" s="362"/>
      <c r="BV333" s="362"/>
      <c r="BW333" s="362"/>
      <c r="BX333" s="362"/>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67"/>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2"/>
      <c r="BD334" s="362"/>
      <c r="BE334" s="362"/>
      <c r="BF334" s="362"/>
      <c r="BG334" s="362"/>
      <c r="BH334" s="362"/>
      <c r="BI334" s="362"/>
      <c r="BJ334" s="362"/>
      <c r="BK334" s="362"/>
      <c r="BL334" s="362"/>
      <c r="BM334" s="362"/>
      <c r="BN334" s="362"/>
      <c r="BO334" s="362"/>
      <c r="BP334" s="362"/>
      <c r="BQ334" s="362"/>
      <c r="BR334" s="362"/>
      <c r="BS334" s="362"/>
      <c r="BT334" s="362"/>
      <c r="BU334" s="362"/>
      <c r="BV334" s="362"/>
      <c r="BW334" s="362"/>
      <c r="BX334" s="362"/>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67"/>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2"/>
      <c r="BD335" s="362"/>
      <c r="BE335" s="362"/>
      <c r="BF335" s="362"/>
      <c r="BG335" s="362"/>
      <c r="BH335" s="362"/>
      <c r="BI335" s="362"/>
      <c r="BJ335" s="362"/>
      <c r="BK335" s="362"/>
      <c r="BL335" s="362"/>
      <c r="BM335" s="362"/>
      <c r="BN335" s="362"/>
      <c r="BO335" s="362"/>
      <c r="BP335" s="362"/>
      <c r="BQ335" s="362"/>
      <c r="BR335" s="362"/>
      <c r="BS335" s="362"/>
      <c r="BT335" s="362"/>
      <c r="BU335" s="362"/>
      <c r="BV335" s="362"/>
      <c r="BW335" s="362"/>
      <c r="BX335" s="362"/>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67"/>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2"/>
      <c r="BD336" s="362"/>
      <c r="BE336" s="362"/>
      <c r="BF336" s="362"/>
      <c r="BG336" s="362"/>
      <c r="BH336" s="362"/>
      <c r="BI336" s="362"/>
      <c r="BJ336" s="362"/>
      <c r="BK336" s="362"/>
      <c r="BL336" s="362"/>
      <c r="BM336" s="362"/>
      <c r="BN336" s="362"/>
      <c r="BO336" s="362"/>
      <c r="BP336" s="362"/>
      <c r="BQ336" s="362"/>
      <c r="BR336" s="362"/>
      <c r="BS336" s="362"/>
      <c r="BT336" s="362"/>
      <c r="BU336" s="362"/>
      <c r="BV336" s="362"/>
      <c r="BW336" s="362"/>
      <c r="BX336" s="362"/>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67"/>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2"/>
      <c r="BD337" s="362"/>
      <c r="BE337" s="362"/>
      <c r="BF337" s="362"/>
      <c r="BG337" s="362"/>
      <c r="BH337" s="362"/>
      <c r="BI337" s="362"/>
      <c r="BJ337" s="362"/>
      <c r="BK337" s="362"/>
      <c r="BL337" s="362"/>
      <c r="BM337" s="362"/>
      <c r="BN337" s="362"/>
      <c r="BO337" s="362"/>
      <c r="BP337" s="362"/>
      <c r="BQ337" s="362"/>
      <c r="BR337" s="362"/>
      <c r="BS337" s="362"/>
      <c r="BT337" s="362"/>
      <c r="BU337" s="362"/>
      <c r="BV337" s="362"/>
      <c r="BW337" s="362"/>
      <c r="BX337" s="362"/>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67"/>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2"/>
      <c r="BD338" s="362"/>
      <c r="BE338" s="362"/>
      <c r="BF338" s="362"/>
      <c r="BG338" s="362"/>
      <c r="BH338" s="362"/>
      <c r="BI338" s="362"/>
      <c r="BJ338" s="362"/>
      <c r="BK338" s="362"/>
      <c r="BL338" s="362"/>
      <c r="BM338" s="362"/>
      <c r="BN338" s="362"/>
      <c r="BO338" s="362"/>
      <c r="BP338" s="362"/>
      <c r="BQ338" s="362"/>
      <c r="BR338" s="362"/>
      <c r="BS338" s="362"/>
      <c r="BT338" s="362"/>
      <c r="BU338" s="362"/>
      <c r="BV338" s="362"/>
      <c r="BW338" s="362"/>
      <c r="BX338" s="362"/>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369" customFormat="true" ht="15" customHeight="true" x14ac:dyDescent="0.2">
      <c r="B339" s="36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128</v>
      </c>
      <c r="BB339" s="117" t="s">
        <v>127</v>
      </c>
      <c r="BC339" s="1767" t="s">
        <v>114</v>
      </c>
      <c r="BD339" s="1768"/>
      <c r="BE339" s="1768"/>
      <c r="BF339" s="1768"/>
      <c r="BG339" s="1769"/>
      <c r="BH339" s="1770" t="s">
        <v>38</v>
      </c>
      <c r="BI339" s="1768"/>
      <c r="BJ339" s="1768"/>
      <c r="BK339" s="1768"/>
      <c r="BL339" s="1769"/>
      <c r="BM339" s="1770" t="s">
        <v>37</v>
      </c>
      <c r="BN339" s="1768"/>
      <c r="BO339" s="1768"/>
      <c r="BP339" s="1768"/>
      <c r="BQ339" s="1771"/>
      <c r="BR339" s="1318" t="s">
        <v>137</v>
      </c>
      <c r="BS339" s="1319"/>
      <c r="BT339" s="1319"/>
      <c r="BU339" s="1319"/>
      <c r="BV339" s="1319"/>
      <c r="BW339" s="1319"/>
      <c r="BX339" s="1319"/>
      <c r="BY339" s="1453"/>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369" customFormat="true" ht="12.75" x14ac:dyDescent="0.2">
      <c r="B340" s="36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126</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237</v>
      </c>
      <c r="BS340" s="173" t="s">
        <v>238</v>
      </c>
      <c r="BT340" s="173" t="s">
        <v>239</v>
      </c>
      <c r="BU340" s="173" t="s">
        <v>150</v>
      </c>
      <c r="BV340" s="173" t="s">
        <v>240</v>
      </c>
      <c r="BW340" s="173" t="s">
        <v>241</v>
      </c>
      <c r="BX340" s="1408" t="s">
        <v>242</v>
      </c>
      <c r="BY340" s="1454"/>
      <c r="BZ340" s="1454"/>
      <c r="CA340" s="1454"/>
      <c r="CB340" s="1454"/>
      <c r="CC340" s="1454"/>
      <c r="CD340" s="1454"/>
      <c r="CE340" s="1454"/>
      <c r="CF340" s="1454"/>
      <c r="CG340" s="1454"/>
      <c r="CH340" s="1454"/>
      <c r="CI340" s="1454"/>
      <c r="CJ340" s="1454"/>
      <c r="CK340" s="1454"/>
      <c r="CL340" s="1454"/>
      <c r="CM340" s="1454"/>
      <c r="CN340" s="1454"/>
      <c r="CO340" s="1454"/>
      <c r="CP340" s="1454"/>
      <c r="CQ340" s="1454"/>
      <c r="CR340" s="1454"/>
      <c r="CS340" s="1454"/>
      <c r="CT340" s="1454"/>
      <c r="CU340" s="1454"/>
      <c r="CV340" s="1454"/>
      <c r="CW340" s="1454"/>
      <c r="CX340" s="1454"/>
      <c r="CY340" s="1454"/>
      <c r="CZ340" s="1454"/>
    </row>
    <row r="341" s="369" customFormat="true" ht="15" customHeight="true" x14ac:dyDescent="0.2">
      <c r="B341" s="36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1746" t="s">
        <v>144</v>
      </c>
      <c r="BB341" s="162" t="s">
        <v>49</v>
      </c>
      <c r="BC341" s="1015" t="s">
        <v>35</v>
      </c>
      <c r="BD341" s="1035" t="s">
        <v>35</v>
      </c>
      <c r="BE341" s="1035" t="s">
        <v>35</v>
      </c>
      <c r="BF341" s="1035" t="s">
        <v>35</v>
      </c>
      <c r="BG341" s="1055" t="s">
        <v>35</v>
      </c>
      <c r="BH341" s="1074" t="s">
        <v>35</v>
      </c>
      <c r="BI341" s="1035" t="s">
        <v>35</v>
      </c>
      <c r="BJ341" s="1035" t="s">
        <v>35</v>
      </c>
      <c r="BK341" s="1035" t="s">
        <v>35</v>
      </c>
      <c r="BL341" s="1055" t="s">
        <v>35</v>
      </c>
      <c r="BM341" s="1074" t="s">
        <v>35</v>
      </c>
      <c r="BN341" s="1035" t="s">
        <v>35</v>
      </c>
      <c r="BO341" s="1035" t="s">
        <v>35</v>
      </c>
      <c r="BP341" s="1035" t="s">
        <v>35</v>
      </c>
      <c r="BQ341" s="1055" t="s">
        <v>35</v>
      </c>
      <c r="BR341" s="1074" t="s">
        <v>35</v>
      </c>
      <c r="BS341" s="1035" t="s">
        <v>35</v>
      </c>
      <c r="BT341" s="1035" t="s">
        <v>35</v>
      </c>
      <c r="BU341" s="1035" t="s">
        <v>35</v>
      </c>
      <c r="BV341" s="1035" t="s">
        <v>35</v>
      </c>
      <c r="BW341" s="1035" t="s">
        <v>35</v>
      </c>
      <c r="BX341" s="1409" t="s">
        <v>35</v>
      </c>
      <c r="BY341" s="1455"/>
      <c r="BZ341" s="1455"/>
      <c r="CA341" s="1455"/>
      <c r="CB341" s="1455"/>
      <c r="CC341" s="1455"/>
      <c r="CD341" s="1455"/>
      <c r="CE341" s="1455"/>
      <c r="CF341" s="1455"/>
      <c r="CG341" s="1455"/>
      <c r="CH341" s="1455"/>
      <c r="CI341" s="1455"/>
      <c r="CJ341" s="1455"/>
      <c r="CK341" s="1455"/>
      <c r="CL341" s="1455"/>
      <c r="CM341" s="1455"/>
      <c r="CN341" s="1455"/>
      <c r="CO341" s="1455"/>
      <c r="CP341" s="1455"/>
      <c r="CQ341" s="1455"/>
      <c r="CR341" s="1455"/>
      <c r="CS341" s="1455"/>
      <c r="CT341" s="1455"/>
      <c r="CU341" s="1455"/>
      <c r="CV341" s="1455"/>
      <c r="CW341" s="1455"/>
      <c r="CX341" s="1455"/>
      <c r="CY341" s="1455"/>
      <c r="CZ341" s="1455"/>
    </row>
    <row r="342" s="369" customFormat="true" ht="15" customHeight="true" x14ac:dyDescent="0.2">
      <c r="B342" s="36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1747"/>
      <c r="BB342" s="163" t="s">
        <v>48</v>
      </c>
      <c r="BC342" s="1016" t="s">
        <v>35</v>
      </c>
      <c r="BD342" s="1036" t="s">
        <v>35</v>
      </c>
      <c r="BE342" s="1036" t="s">
        <v>35</v>
      </c>
      <c r="BF342" s="1036" t="s">
        <v>35</v>
      </c>
      <c r="BG342" s="1056" t="s">
        <v>35</v>
      </c>
      <c r="BH342" s="1075" t="s">
        <v>35</v>
      </c>
      <c r="BI342" s="1036" t="s">
        <v>35</v>
      </c>
      <c r="BJ342" s="1036" t="s">
        <v>35</v>
      </c>
      <c r="BK342" s="1036" t="s">
        <v>35</v>
      </c>
      <c r="BL342" s="1056" t="s">
        <v>35</v>
      </c>
      <c r="BM342" s="1075" t="s">
        <v>35</v>
      </c>
      <c r="BN342" s="1036" t="s">
        <v>35</v>
      </c>
      <c r="BO342" s="1036" t="s">
        <v>35</v>
      </c>
      <c r="BP342" s="1036" t="s">
        <v>35</v>
      </c>
      <c r="BQ342" s="1056" t="s">
        <v>35</v>
      </c>
      <c r="BR342" s="1075" t="s">
        <v>35</v>
      </c>
      <c r="BS342" s="1036" t="s">
        <v>35</v>
      </c>
      <c r="BT342" s="1036" t="s">
        <v>35</v>
      </c>
      <c r="BU342" s="1036" t="s">
        <v>35</v>
      </c>
      <c r="BV342" s="1036" t="s">
        <v>35</v>
      </c>
      <c r="BW342" s="1036" t="s">
        <v>35</v>
      </c>
      <c r="BX342" s="1410" t="s">
        <v>35</v>
      </c>
      <c r="BY342" s="1456"/>
      <c r="BZ342" s="1456"/>
      <c r="CA342" s="1456"/>
      <c r="CB342" s="1456"/>
      <c r="CC342" s="1456"/>
      <c r="CD342" s="1456"/>
      <c r="CE342" s="1456"/>
      <c r="CF342" s="1456"/>
      <c r="CG342" s="1456"/>
      <c r="CH342" s="1456"/>
      <c r="CI342" s="1456"/>
      <c r="CJ342" s="1456"/>
      <c r="CK342" s="1456"/>
      <c r="CL342" s="1456"/>
      <c r="CM342" s="1456"/>
      <c r="CN342" s="1456"/>
      <c r="CO342" s="1456"/>
      <c r="CP342" s="1456"/>
      <c r="CQ342" s="1456"/>
      <c r="CR342" s="1456"/>
      <c r="CS342" s="1456"/>
      <c r="CT342" s="1456"/>
      <c r="CU342" s="1456"/>
      <c r="CV342" s="1456"/>
      <c r="CW342" s="1456"/>
      <c r="CX342" s="1456"/>
      <c r="CY342" s="1456"/>
      <c r="CZ342" s="1456"/>
    </row>
    <row r="343" s="369" customFormat="true" ht="15" customHeight="true" x14ac:dyDescent="0.2">
      <c r="B343" s="36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1748" t="s">
        <v>139</v>
      </c>
      <c r="BB343" s="163" t="s">
        <v>49</v>
      </c>
      <c r="BC343" s="1016" t="s">
        <v>35</v>
      </c>
      <c r="BD343" s="1036" t="s">
        <v>35</v>
      </c>
      <c r="BE343" s="1036" t="s">
        <v>35</v>
      </c>
      <c r="BF343" s="1036" t="s">
        <v>35</v>
      </c>
      <c r="BG343" s="1056" t="s">
        <v>35</v>
      </c>
      <c r="BH343" s="1075" t="s">
        <v>35</v>
      </c>
      <c r="BI343" s="1036" t="s">
        <v>35</v>
      </c>
      <c r="BJ343" s="1036" t="s">
        <v>35</v>
      </c>
      <c r="BK343" s="1036" t="s">
        <v>35</v>
      </c>
      <c r="BL343" s="1056" t="s">
        <v>35</v>
      </c>
      <c r="BM343" s="1075" t="s">
        <v>35</v>
      </c>
      <c r="BN343" s="1036" t="s">
        <v>35</v>
      </c>
      <c r="BO343" s="1036" t="s">
        <v>35</v>
      </c>
      <c r="BP343" s="1036" t="s">
        <v>35</v>
      </c>
      <c r="BQ343" s="1056" t="s">
        <v>35</v>
      </c>
      <c r="BR343" s="1075" t="s">
        <v>35</v>
      </c>
      <c r="BS343" s="1036" t="s">
        <v>35</v>
      </c>
      <c r="BT343" s="1036" t="s">
        <v>35</v>
      </c>
      <c r="BU343" s="1036" t="s">
        <v>35</v>
      </c>
      <c r="BV343" s="1036" t="s">
        <v>35</v>
      </c>
      <c r="BW343" s="1036" t="s">
        <v>35</v>
      </c>
      <c r="BX343" s="1410" t="s">
        <v>35</v>
      </c>
      <c r="BY343" s="1456"/>
      <c r="BZ343" s="1456"/>
      <c r="CA343" s="1456"/>
      <c r="CB343" s="1456"/>
      <c r="CC343" s="1456"/>
      <c r="CD343" s="1456"/>
      <c r="CE343" s="1456"/>
      <c r="CF343" s="1456"/>
      <c r="CG343" s="1456"/>
      <c r="CH343" s="1456"/>
      <c r="CI343" s="1456"/>
      <c r="CJ343" s="1456"/>
      <c r="CK343" s="1456"/>
      <c r="CL343" s="1456"/>
      <c r="CM343" s="1456"/>
      <c r="CN343" s="1456"/>
      <c r="CO343" s="1456"/>
      <c r="CP343" s="1456"/>
      <c r="CQ343" s="1456"/>
      <c r="CR343" s="1456"/>
      <c r="CS343" s="1456"/>
      <c r="CT343" s="1456"/>
      <c r="CU343" s="1456"/>
      <c r="CV343" s="1456"/>
      <c r="CW343" s="1456"/>
      <c r="CX343" s="1456"/>
      <c r="CY343" s="1456"/>
      <c r="CZ343" s="1456"/>
    </row>
    <row r="344" s="369" customFormat="true" ht="15" customHeight="true" x14ac:dyDescent="0.2">
      <c r="B344" s="36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1747"/>
      <c r="BB344" s="163" t="s">
        <v>48</v>
      </c>
      <c r="BC344" s="1016" t="s">
        <v>35</v>
      </c>
      <c r="BD344" s="1036" t="s">
        <v>35</v>
      </c>
      <c r="BE344" s="1036" t="s">
        <v>35</v>
      </c>
      <c r="BF344" s="1036" t="s">
        <v>35</v>
      </c>
      <c r="BG344" s="1056" t="s">
        <v>35</v>
      </c>
      <c r="BH344" s="1075" t="s">
        <v>35</v>
      </c>
      <c r="BI344" s="1036" t="s">
        <v>35</v>
      </c>
      <c r="BJ344" s="1036" t="s">
        <v>35</v>
      </c>
      <c r="BK344" s="1036" t="s">
        <v>35</v>
      </c>
      <c r="BL344" s="1056" t="s">
        <v>35</v>
      </c>
      <c r="BM344" s="1075" t="s">
        <v>35</v>
      </c>
      <c r="BN344" s="1036" t="s">
        <v>35</v>
      </c>
      <c r="BO344" s="1036" t="s">
        <v>35</v>
      </c>
      <c r="BP344" s="1036" t="s">
        <v>35</v>
      </c>
      <c r="BQ344" s="1056" t="s">
        <v>35</v>
      </c>
      <c r="BR344" s="1075" t="s">
        <v>35</v>
      </c>
      <c r="BS344" s="1036" t="s">
        <v>35</v>
      </c>
      <c r="BT344" s="1036" t="s">
        <v>35</v>
      </c>
      <c r="BU344" s="1036" t="s">
        <v>35</v>
      </c>
      <c r="BV344" s="1036" t="s">
        <v>35</v>
      </c>
      <c r="BW344" s="1036" t="s">
        <v>35</v>
      </c>
      <c r="BX344" s="1410" t="s">
        <v>35</v>
      </c>
      <c r="BY344" s="1456"/>
      <c r="BZ344" s="1456"/>
      <c r="CA344" s="1456"/>
      <c r="CB344" s="1456"/>
      <c r="CC344" s="1456"/>
      <c r="CD344" s="1456"/>
      <c r="CE344" s="1456"/>
      <c r="CF344" s="1456"/>
      <c r="CG344" s="1456"/>
      <c r="CH344" s="1456"/>
      <c r="CI344" s="1456"/>
      <c r="CJ344" s="1456"/>
      <c r="CK344" s="1456"/>
      <c r="CL344" s="1456"/>
      <c r="CM344" s="1456"/>
      <c r="CN344" s="1456"/>
      <c r="CO344" s="1456"/>
      <c r="CP344" s="1456"/>
      <c r="CQ344" s="1456"/>
      <c r="CR344" s="1456"/>
      <c r="CS344" s="1456"/>
      <c r="CT344" s="1456"/>
      <c r="CU344" s="1456"/>
      <c r="CV344" s="1456"/>
      <c r="CW344" s="1456"/>
      <c r="CX344" s="1456"/>
      <c r="CY344" s="1456"/>
      <c r="CZ344" s="1456"/>
    </row>
    <row r="345" s="369" customFormat="true" ht="15" customHeight="true" x14ac:dyDescent="0.2">
      <c r="B345" s="36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1748" t="s">
        <v>140</v>
      </c>
      <c r="BB345" s="163" t="s">
        <v>49</v>
      </c>
      <c r="BC345" s="1016" t="s">
        <v>35</v>
      </c>
      <c r="BD345" s="1036" t="s">
        <v>35</v>
      </c>
      <c r="BE345" s="1036" t="s">
        <v>35</v>
      </c>
      <c r="BF345" s="1036" t="s">
        <v>35</v>
      </c>
      <c r="BG345" s="1056" t="s">
        <v>35</v>
      </c>
      <c r="BH345" s="1075" t="s">
        <v>35</v>
      </c>
      <c r="BI345" s="1036" t="s">
        <v>35</v>
      </c>
      <c r="BJ345" s="1036" t="s">
        <v>35</v>
      </c>
      <c r="BK345" s="1036" t="s">
        <v>35</v>
      </c>
      <c r="BL345" s="1056" t="s">
        <v>35</v>
      </c>
      <c r="BM345" s="1075" t="s">
        <v>35</v>
      </c>
      <c r="BN345" s="1036" t="s">
        <v>35</v>
      </c>
      <c r="BO345" s="1036" t="s">
        <v>35</v>
      </c>
      <c r="BP345" s="1036" t="s">
        <v>35</v>
      </c>
      <c r="BQ345" s="1056" t="s">
        <v>35</v>
      </c>
      <c r="BR345" s="1075" t="s">
        <v>35</v>
      </c>
      <c r="BS345" s="1036" t="s">
        <v>35</v>
      </c>
      <c r="BT345" s="1036" t="s">
        <v>35</v>
      </c>
      <c r="BU345" s="1036" t="s">
        <v>35</v>
      </c>
      <c r="BV345" s="1036" t="s">
        <v>35</v>
      </c>
      <c r="BW345" s="1036" t="s">
        <v>35</v>
      </c>
      <c r="BX345" s="1410" t="s">
        <v>35</v>
      </c>
      <c r="BY345" s="1456"/>
      <c r="BZ345" s="1456"/>
      <c r="CA345" s="1456"/>
      <c r="CB345" s="1456"/>
      <c r="CC345" s="1456"/>
      <c r="CD345" s="1456"/>
      <c r="CE345" s="1456"/>
      <c r="CF345" s="1456"/>
      <c r="CG345" s="1456"/>
      <c r="CH345" s="1456"/>
      <c r="CI345" s="1456"/>
      <c r="CJ345" s="1456"/>
      <c r="CK345" s="1456"/>
      <c r="CL345" s="1456"/>
      <c r="CM345" s="1456"/>
      <c r="CN345" s="1456"/>
      <c r="CO345" s="1456"/>
      <c r="CP345" s="1456"/>
      <c r="CQ345" s="1456"/>
      <c r="CR345" s="1456"/>
      <c r="CS345" s="1456"/>
      <c r="CT345" s="1456"/>
      <c r="CU345" s="1456"/>
      <c r="CV345" s="1456"/>
      <c r="CW345" s="1456"/>
      <c r="CX345" s="1456"/>
      <c r="CY345" s="1456"/>
      <c r="CZ345" s="1456"/>
    </row>
    <row r="346" s="369" customFormat="true" ht="15" customHeight="true" x14ac:dyDescent="0.2">
      <c r="B346" s="36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1747"/>
      <c r="BB346" s="163" t="s">
        <v>48</v>
      </c>
      <c r="BC346" s="1016" t="s">
        <v>35</v>
      </c>
      <c r="BD346" s="1036" t="s">
        <v>35</v>
      </c>
      <c r="BE346" s="1036" t="s">
        <v>35</v>
      </c>
      <c r="BF346" s="1036" t="s">
        <v>35</v>
      </c>
      <c r="BG346" s="1056" t="s">
        <v>35</v>
      </c>
      <c r="BH346" s="1075" t="s">
        <v>35</v>
      </c>
      <c r="BI346" s="1036" t="s">
        <v>35</v>
      </c>
      <c r="BJ346" s="1036" t="s">
        <v>35</v>
      </c>
      <c r="BK346" s="1036" t="s">
        <v>35</v>
      </c>
      <c r="BL346" s="1056" t="s">
        <v>35</v>
      </c>
      <c r="BM346" s="1075" t="s">
        <v>35</v>
      </c>
      <c r="BN346" s="1036" t="s">
        <v>35</v>
      </c>
      <c r="BO346" s="1036" t="s">
        <v>35</v>
      </c>
      <c r="BP346" s="1036" t="s">
        <v>35</v>
      </c>
      <c r="BQ346" s="1056" t="s">
        <v>35</v>
      </c>
      <c r="BR346" s="1075" t="s">
        <v>35</v>
      </c>
      <c r="BS346" s="1036" t="s">
        <v>35</v>
      </c>
      <c r="BT346" s="1036" t="s">
        <v>35</v>
      </c>
      <c r="BU346" s="1036" t="s">
        <v>35</v>
      </c>
      <c r="BV346" s="1036" t="s">
        <v>35</v>
      </c>
      <c r="BW346" s="1036" t="s">
        <v>35</v>
      </c>
      <c r="BX346" s="1410" t="s">
        <v>35</v>
      </c>
      <c r="BY346" s="1456"/>
      <c r="BZ346" s="1456"/>
      <c r="CA346" s="1456"/>
      <c r="CB346" s="1456"/>
      <c r="CC346" s="1456"/>
      <c r="CD346" s="1456"/>
      <c r="CE346" s="1456"/>
      <c r="CF346" s="1456"/>
      <c r="CG346" s="1456"/>
      <c r="CH346" s="1456"/>
      <c r="CI346" s="1456"/>
      <c r="CJ346" s="1456"/>
      <c r="CK346" s="1456"/>
      <c r="CL346" s="1456"/>
      <c r="CM346" s="1456"/>
      <c r="CN346" s="1456"/>
      <c r="CO346" s="1456"/>
      <c r="CP346" s="1456"/>
      <c r="CQ346" s="1456"/>
      <c r="CR346" s="1456"/>
      <c r="CS346" s="1456"/>
      <c r="CT346" s="1456"/>
      <c r="CU346" s="1456"/>
      <c r="CV346" s="1456"/>
      <c r="CW346" s="1456"/>
      <c r="CX346" s="1456"/>
      <c r="CY346" s="1456"/>
      <c r="CZ346" s="1456"/>
    </row>
    <row r="347" s="369" customFormat="true" ht="15" customHeight="true" x14ac:dyDescent="0.2">
      <c r="B347" s="36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1748" t="s">
        <v>141</v>
      </c>
      <c r="BB347" s="163" t="s">
        <v>49</v>
      </c>
      <c r="BC347" s="1016" t="s">
        <v>35</v>
      </c>
      <c r="BD347" s="1036" t="s">
        <v>35</v>
      </c>
      <c r="BE347" s="1036" t="s">
        <v>35</v>
      </c>
      <c r="BF347" s="1036" t="s">
        <v>35</v>
      </c>
      <c r="BG347" s="1056" t="s">
        <v>35</v>
      </c>
      <c r="BH347" s="1075" t="s">
        <v>35</v>
      </c>
      <c r="BI347" s="1036" t="s">
        <v>35</v>
      </c>
      <c r="BJ347" s="1036" t="s">
        <v>35</v>
      </c>
      <c r="BK347" s="1036" t="s">
        <v>35</v>
      </c>
      <c r="BL347" s="1056" t="s">
        <v>35</v>
      </c>
      <c r="BM347" s="1075" t="s">
        <v>35</v>
      </c>
      <c r="BN347" s="1036" t="s">
        <v>35</v>
      </c>
      <c r="BO347" s="1036" t="s">
        <v>35</v>
      </c>
      <c r="BP347" s="1036" t="s">
        <v>35</v>
      </c>
      <c r="BQ347" s="1056" t="s">
        <v>35</v>
      </c>
      <c r="BR347" s="1075" t="s">
        <v>35</v>
      </c>
      <c r="BS347" s="1036" t="s">
        <v>35</v>
      </c>
      <c r="BT347" s="1036" t="s">
        <v>35</v>
      </c>
      <c r="BU347" s="1036" t="s">
        <v>35</v>
      </c>
      <c r="BV347" s="1036" t="s">
        <v>35</v>
      </c>
      <c r="BW347" s="1036" t="s">
        <v>35</v>
      </c>
      <c r="BX347" s="1410" t="s">
        <v>35</v>
      </c>
      <c r="BY347" s="1456"/>
      <c r="BZ347" s="1456"/>
      <c r="CA347" s="1456"/>
      <c r="CB347" s="1456"/>
      <c r="CC347" s="1456"/>
      <c r="CD347" s="1456"/>
      <c r="CE347" s="1456"/>
      <c r="CF347" s="1456"/>
      <c r="CG347" s="1456"/>
      <c r="CH347" s="1456"/>
      <c r="CI347" s="1456"/>
      <c r="CJ347" s="1456"/>
      <c r="CK347" s="1456"/>
      <c r="CL347" s="1456"/>
      <c r="CM347" s="1456"/>
      <c r="CN347" s="1456"/>
      <c r="CO347" s="1456"/>
      <c r="CP347" s="1456"/>
      <c r="CQ347" s="1456"/>
      <c r="CR347" s="1456"/>
      <c r="CS347" s="1456"/>
      <c r="CT347" s="1456"/>
      <c r="CU347" s="1456"/>
      <c r="CV347" s="1456"/>
      <c r="CW347" s="1456"/>
      <c r="CX347" s="1456"/>
      <c r="CY347" s="1456"/>
      <c r="CZ347" s="1456"/>
    </row>
    <row r="348" s="369" customFormat="true" ht="15" customHeight="true" x14ac:dyDescent="0.2">
      <c r="B348" s="36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1747"/>
      <c r="BB348" s="163" t="s">
        <v>48</v>
      </c>
      <c r="BC348" s="1016" t="s">
        <v>35</v>
      </c>
      <c r="BD348" s="1036" t="s">
        <v>35</v>
      </c>
      <c r="BE348" s="1036" t="s">
        <v>35</v>
      </c>
      <c r="BF348" s="1036" t="s">
        <v>35</v>
      </c>
      <c r="BG348" s="1056" t="s">
        <v>35</v>
      </c>
      <c r="BH348" s="1075" t="s">
        <v>35</v>
      </c>
      <c r="BI348" s="1036" t="s">
        <v>35</v>
      </c>
      <c r="BJ348" s="1036" t="s">
        <v>35</v>
      </c>
      <c r="BK348" s="1036" t="s">
        <v>35</v>
      </c>
      <c r="BL348" s="1056" t="s">
        <v>35</v>
      </c>
      <c r="BM348" s="1075" t="s">
        <v>35</v>
      </c>
      <c r="BN348" s="1036" t="s">
        <v>35</v>
      </c>
      <c r="BO348" s="1036" t="s">
        <v>35</v>
      </c>
      <c r="BP348" s="1036" t="s">
        <v>35</v>
      </c>
      <c r="BQ348" s="1056" t="s">
        <v>35</v>
      </c>
      <c r="BR348" s="1075" t="s">
        <v>35</v>
      </c>
      <c r="BS348" s="1036" t="s">
        <v>35</v>
      </c>
      <c r="BT348" s="1036" t="s">
        <v>35</v>
      </c>
      <c r="BU348" s="1036" t="s">
        <v>35</v>
      </c>
      <c r="BV348" s="1036" t="s">
        <v>35</v>
      </c>
      <c r="BW348" s="1036" t="s">
        <v>35</v>
      </c>
      <c r="BX348" s="1410" t="s">
        <v>35</v>
      </c>
      <c r="BY348" s="1456"/>
      <c r="BZ348" s="1456"/>
      <c r="CA348" s="1456"/>
      <c r="CB348" s="1456"/>
      <c r="CC348" s="1456"/>
      <c r="CD348" s="1456"/>
      <c r="CE348" s="1456"/>
      <c r="CF348" s="1456"/>
      <c r="CG348" s="1456"/>
      <c r="CH348" s="1456"/>
      <c r="CI348" s="1456"/>
      <c r="CJ348" s="1456"/>
      <c r="CK348" s="1456"/>
      <c r="CL348" s="1456"/>
      <c r="CM348" s="1456"/>
      <c r="CN348" s="1456"/>
      <c r="CO348" s="1456"/>
      <c r="CP348" s="1456"/>
      <c r="CQ348" s="1456"/>
      <c r="CR348" s="1456"/>
      <c r="CS348" s="1456"/>
      <c r="CT348" s="1456"/>
      <c r="CU348" s="1456"/>
      <c r="CV348" s="1456"/>
      <c r="CW348" s="1456"/>
      <c r="CX348" s="1456"/>
      <c r="CY348" s="1456"/>
      <c r="CZ348" s="1456"/>
    </row>
    <row r="349" s="369" customFormat="true" ht="15" customHeight="true" x14ac:dyDescent="0.2">
      <c r="B349" s="36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1748" t="s">
        <v>142</v>
      </c>
      <c r="BB349" s="163" t="s">
        <v>49</v>
      </c>
      <c r="BC349" s="1016" t="s">
        <v>35</v>
      </c>
      <c r="BD349" s="1036" t="s">
        <v>35</v>
      </c>
      <c r="BE349" s="1036" t="s">
        <v>35</v>
      </c>
      <c r="BF349" s="1036" t="s">
        <v>35</v>
      </c>
      <c r="BG349" s="1056" t="s">
        <v>35</v>
      </c>
      <c r="BH349" s="1075" t="s">
        <v>35</v>
      </c>
      <c r="BI349" s="1036" t="s">
        <v>35</v>
      </c>
      <c r="BJ349" s="1036" t="s">
        <v>35</v>
      </c>
      <c r="BK349" s="1036" t="s">
        <v>35</v>
      </c>
      <c r="BL349" s="1056" t="s">
        <v>35</v>
      </c>
      <c r="BM349" s="1075" t="s">
        <v>35</v>
      </c>
      <c r="BN349" s="1036" t="s">
        <v>35</v>
      </c>
      <c r="BO349" s="1036" t="s">
        <v>35</v>
      </c>
      <c r="BP349" s="1036" t="s">
        <v>35</v>
      </c>
      <c r="BQ349" s="1056" t="s">
        <v>35</v>
      </c>
      <c r="BR349" s="1075" t="s">
        <v>35</v>
      </c>
      <c r="BS349" s="1036" t="s">
        <v>35</v>
      </c>
      <c r="BT349" s="1036" t="s">
        <v>35</v>
      </c>
      <c r="BU349" s="1036" t="s">
        <v>35</v>
      </c>
      <c r="BV349" s="1036" t="s">
        <v>35</v>
      </c>
      <c r="BW349" s="1036" t="s">
        <v>35</v>
      </c>
      <c r="BX349" s="1410" t="s">
        <v>35</v>
      </c>
      <c r="BY349" s="1456"/>
      <c r="BZ349" s="1456"/>
      <c r="CA349" s="1456"/>
      <c r="CB349" s="1456"/>
      <c r="CC349" s="1456"/>
      <c r="CD349" s="1456"/>
      <c r="CE349" s="1456"/>
      <c r="CF349" s="1456"/>
      <c r="CG349" s="1456"/>
      <c r="CH349" s="1456"/>
      <c r="CI349" s="1456"/>
      <c r="CJ349" s="1456"/>
      <c r="CK349" s="1456"/>
      <c r="CL349" s="1456"/>
      <c r="CM349" s="1456"/>
      <c r="CN349" s="1456"/>
      <c r="CO349" s="1456"/>
      <c r="CP349" s="1456"/>
      <c r="CQ349" s="1456"/>
      <c r="CR349" s="1456"/>
      <c r="CS349" s="1456"/>
      <c r="CT349" s="1456"/>
      <c r="CU349" s="1456"/>
      <c r="CV349" s="1456"/>
      <c r="CW349" s="1456"/>
      <c r="CX349" s="1456"/>
      <c r="CY349" s="1456"/>
      <c r="CZ349" s="1456"/>
    </row>
    <row r="350" s="369" customFormat="true" ht="15" customHeight="true" x14ac:dyDescent="0.2">
      <c r="B350" s="36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1747"/>
      <c r="BB350" s="163" t="s">
        <v>48</v>
      </c>
      <c r="BC350" s="1016" t="s">
        <v>35</v>
      </c>
      <c r="BD350" s="1036" t="s">
        <v>35</v>
      </c>
      <c r="BE350" s="1036" t="s">
        <v>35</v>
      </c>
      <c r="BF350" s="1036" t="s">
        <v>35</v>
      </c>
      <c r="BG350" s="1056" t="s">
        <v>35</v>
      </c>
      <c r="BH350" s="1075" t="s">
        <v>35</v>
      </c>
      <c r="BI350" s="1036" t="s">
        <v>35</v>
      </c>
      <c r="BJ350" s="1036" t="s">
        <v>35</v>
      </c>
      <c r="BK350" s="1036" t="s">
        <v>35</v>
      </c>
      <c r="BL350" s="1056" t="s">
        <v>35</v>
      </c>
      <c r="BM350" s="1075" t="s">
        <v>35</v>
      </c>
      <c r="BN350" s="1036" t="s">
        <v>35</v>
      </c>
      <c r="BO350" s="1036" t="s">
        <v>35</v>
      </c>
      <c r="BP350" s="1036" t="s">
        <v>35</v>
      </c>
      <c r="BQ350" s="1056" t="s">
        <v>35</v>
      </c>
      <c r="BR350" s="1075" t="s">
        <v>35</v>
      </c>
      <c r="BS350" s="1036" t="s">
        <v>35</v>
      </c>
      <c r="BT350" s="1036" t="s">
        <v>35</v>
      </c>
      <c r="BU350" s="1036" t="s">
        <v>35</v>
      </c>
      <c r="BV350" s="1036" t="s">
        <v>35</v>
      </c>
      <c r="BW350" s="1036" t="s">
        <v>35</v>
      </c>
      <c r="BX350" s="1410" t="s">
        <v>35</v>
      </c>
      <c r="BY350" s="1456"/>
      <c r="BZ350" s="1456"/>
      <c r="CA350" s="1456"/>
      <c r="CB350" s="1456"/>
      <c r="CC350" s="1456"/>
      <c r="CD350" s="1456"/>
      <c r="CE350" s="1456"/>
      <c r="CF350" s="1456"/>
      <c r="CG350" s="1456"/>
      <c r="CH350" s="1456"/>
      <c r="CI350" s="1456"/>
      <c r="CJ350" s="1456"/>
      <c r="CK350" s="1456"/>
      <c r="CL350" s="1456"/>
      <c r="CM350" s="1456"/>
      <c r="CN350" s="1456"/>
      <c r="CO350" s="1456"/>
      <c r="CP350" s="1456"/>
      <c r="CQ350" s="1456"/>
      <c r="CR350" s="1456"/>
      <c r="CS350" s="1456"/>
      <c r="CT350" s="1456"/>
      <c r="CU350" s="1456"/>
      <c r="CV350" s="1456"/>
      <c r="CW350" s="1456"/>
      <c r="CX350" s="1456"/>
      <c r="CY350" s="1456"/>
      <c r="CZ350" s="1456"/>
    </row>
    <row r="351" s="369" customFormat="true" ht="15" customHeight="true" x14ac:dyDescent="0.2">
      <c r="B351" s="36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1748" t="s">
        <v>143</v>
      </c>
      <c r="BB351" s="163" t="s">
        <v>49</v>
      </c>
      <c r="BC351" s="1016" t="s">
        <v>35</v>
      </c>
      <c r="BD351" s="1036" t="s">
        <v>35</v>
      </c>
      <c r="BE351" s="1036" t="s">
        <v>35</v>
      </c>
      <c r="BF351" s="1036" t="s">
        <v>35</v>
      </c>
      <c r="BG351" s="1056" t="s">
        <v>35</v>
      </c>
      <c r="BH351" s="1075" t="s">
        <v>35</v>
      </c>
      <c r="BI351" s="1036" t="s">
        <v>35</v>
      </c>
      <c r="BJ351" s="1036" t="s">
        <v>35</v>
      </c>
      <c r="BK351" s="1036" t="s">
        <v>35</v>
      </c>
      <c r="BL351" s="1056" t="s">
        <v>35</v>
      </c>
      <c r="BM351" s="1075" t="s">
        <v>35</v>
      </c>
      <c r="BN351" s="1036" t="s">
        <v>35</v>
      </c>
      <c r="BO351" s="1036" t="s">
        <v>35</v>
      </c>
      <c r="BP351" s="1036" t="s">
        <v>35</v>
      </c>
      <c r="BQ351" s="1056" t="s">
        <v>35</v>
      </c>
      <c r="BR351" s="1075" t="s">
        <v>35</v>
      </c>
      <c r="BS351" s="1036" t="s">
        <v>35</v>
      </c>
      <c r="BT351" s="1036" t="s">
        <v>35</v>
      </c>
      <c r="BU351" s="1036" t="s">
        <v>35</v>
      </c>
      <c r="BV351" s="1036" t="s">
        <v>35</v>
      </c>
      <c r="BW351" s="1036" t="s">
        <v>35</v>
      </c>
      <c r="BX351" s="1410" t="s">
        <v>35</v>
      </c>
      <c r="BY351" s="1456"/>
      <c r="BZ351" s="1456"/>
      <c r="CA351" s="1456"/>
      <c r="CB351" s="1456"/>
      <c r="CC351" s="1456"/>
      <c r="CD351" s="1456"/>
      <c r="CE351" s="1456"/>
      <c r="CF351" s="1456"/>
      <c r="CG351" s="1456"/>
      <c r="CH351" s="1456"/>
      <c r="CI351" s="1456"/>
      <c r="CJ351" s="1456"/>
      <c r="CK351" s="1456"/>
      <c r="CL351" s="1456"/>
      <c r="CM351" s="1456"/>
      <c r="CN351" s="1456"/>
      <c r="CO351" s="1456"/>
      <c r="CP351" s="1456"/>
      <c r="CQ351" s="1456"/>
      <c r="CR351" s="1456"/>
      <c r="CS351" s="1456"/>
      <c r="CT351" s="1456"/>
      <c r="CU351" s="1456"/>
      <c r="CV351" s="1456"/>
      <c r="CW351" s="1456"/>
      <c r="CX351" s="1456"/>
      <c r="CY351" s="1456"/>
      <c r="CZ351" s="1456"/>
    </row>
    <row r="352" s="369" customFormat="true" ht="15" customHeight="true" x14ac:dyDescent="0.2">
      <c r="B352" s="36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1747"/>
      <c r="BB352" s="163" t="s">
        <v>48</v>
      </c>
      <c r="BC352" s="1016" t="s">
        <v>35</v>
      </c>
      <c r="BD352" s="1036" t="s">
        <v>35</v>
      </c>
      <c r="BE352" s="1036" t="s">
        <v>35</v>
      </c>
      <c r="BF352" s="1036" t="s">
        <v>35</v>
      </c>
      <c r="BG352" s="1056" t="s">
        <v>35</v>
      </c>
      <c r="BH352" s="1075" t="s">
        <v>35</v>
      </c>
      <c r="BI352" s="1036" t="s">
        <v>35</v>
      </c>
      <c r="BJ352" s="1036" t="s">
        <v>35</v>
      </c>
      <c r="BK352" s="1036" t="s">
        <v>35</v>
      </c>
      <c r="BL352" s="1056" t="s">
        <v>35</v>
      </c>
      <c r="BM352" s="1075" t="s">
        <v>35</v>
      </c>
      <c r="BN352" s="1036" t="s">
        <v>35</v>
      </c>
      <c r="BO352" s="1036" t="s">
        <v>35</v>
      </c>
      <c r="BP352" s="1036" t="s">
        <v>35</v>
      </c>
      <c r="BQ352" s="1056" t="s">
        <v>35</v>
      </c>
      <c r="BR352" s="1075" t="s">
        <v>35</v>
      </c>
      <c r="BS352" s="1036" t="s">
        <v>35</v>
      </c>
      <c r="BT352" s="1036" t="s">
        <v>35</v>
      </c>
      <c r="BU352" s="1036" t="s">
        <v>35</v>
      </c>
      <c r="BV352" s="1036" t="s">
        <v>35</v>
      </c>
      <c r="BW352" s="1036" t="s">
        <v>35</v>
      </c>
      <c r="BX352" s="1410" t="s">
        <v>35</v>
      </c>
      <c r="BY352" s="1456"/>
      <c r="BZ352" s="1456"/>
      <c r="CA352" s="1456"/>
      <c r="CB352" s="1456"/>
      <c r="CC352" s="1456"/>
      <c r="CD352" s="1456"/>
      <c r="CE352" s="1456"/>
      <c r="CF352" s="1456"/>
      <c r="CG352" s="1456"/>
      <c r="CH352" s="1456"/>
      <c r="CI352" s="1456"/>
      <c r="CJ352" s="1456"/>
      <c r="CK352" s="1456"/>
      <c r="CL352" s="1456"/>
      <c r="CM352" s="1456"/>
      <c r="CN352" s="1456"/>
      <c r="CO352" s="1456"/>
      <c r="CP352" s="1456"/>
      <c r="CQ352" s="1456"/>
      <c r="CR352" s="1456"/>
      <c r="CS352" s="1456"/>
      <c r="CT352" s="1456"/>
      <c r="CU352" s="1456"/>
      <c r="CV352" s="1456"/>
      <c r="CW352" s="1456"/>
      <c r="CX352" s="1456"/>
      <c r="CY352" s="1456"/>
      <c r="CZ352" s="1456"/>
    </row>
    <row r="353" s="369" customFormat="true" ht="15" customHeight="true" x14ac:dyDescent="0.2">
      <c r="B353" s="36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1748" t="s">
        <v>138</v>
      </c>
      <c r="BB353" s="163" t="s">
        <v>49</v>
      </c>
      <c r="BC353" s="1016" t="s">
        <v>35</v>
      </c>
      <c r="BD353" s="1036" t="s">
        <v>35</v>
      </c>
      <c r="BE353" s="1036" t="s">
        <v>35</v>
      </c>
      <c r="BF353" s="1036" t="s">
        <v>35</v>
      </c>
      <c r="BG353" s="1056" t="s">
        <v>35</v>
      </c>
      <c r="BH353" s="1075" t="s">
        <v>35</v>
      </c>
      <c r="BI353" s="1036" t="s">
        <v>35</v>
      </c>
      <c r="BJ353" s="1036" t="s">
        <v>35</v>
      </c>
      <c r="BK353" s="1036" t="s">
        <v>35</v>
      </c>
      <c r="BL353" s="1056" t="s">
        <v>35</v>
      </c>
      <c r="BM353" s="1075" t="s">
        <v>35</v>
      </c>
      <c r="BN353" s="1036" t="s">
        <v>35</v>
      </c>
      <c r="BO353" s="1036" t="s">
        <v>35</v>
      </c>
      <c r="BP353" s="1036" t="s">
        <v>35</v>
      </c>
      <c r="BQ353" s="1056" t="s">
        <v>35</v>
      </c>
      <c r="BR353" s="1075" t="s">
        <v>35</v>
      </c>
      <c r="BS353" s="1036" t="s">
        <v>35</v>
      </c>
      <c r="BT353" s="1036" t="s">
        <v>35</v>
      </c>
      <c r="BU353" s="1036" t="s">
        <v>35</v>
      </c>
      <c r="BV353" s="1036" t="s">
        <v>35</v>
      </c>
      <c r="BW353" s="1036" t="s">
        <v>35</v>
      </c>
      <c r="BX353" s="1410" t="s">
        <v>35</v>
      </c>
      <c r="BY353" s="1456"/>
      <c r="BZ353" s="1456"/>
      <c r="CA353" s="1456"/>
      <c r="CB353" s="1456"/>
      <c r="CC353" s="1456"/>
      <c r="CD353" s="1456"/>
      <c r="CE353" s="1456"/>
      <c r="CF353" s="1456"/>
      <c r="CG353" s="1456"/>
      <c r="CH353" s="1456"/>
      <c r="CI353" s="1456"/>
      <c r="CJ353" s="1456"/>
      <c r="CK353" s="1456"/>
      <c r="CL353" s="1456"/>
      <c r="CM353" s="1456"/>
      <c r="CN353" s="1456"/>
      <c r="CO353" s="1456"/>
      <c r="CP353" s="1456"/>
      <c r="CQ353" s="1456"/>
      <c r="CR353" s="1456"/>
      <c r="CS353" s="1456"/>
      <c r="CT353" s="1456"/>
      <c r="CU353" s="1456"/>
      <c r="CV353" s="1456"/>
      <c r="CW353" s="1456"/>
      <c r="CX353" s="1456"/>
      <c r="CY353" s="1456"/>
      <c r="CZ353" s="1456"/>
    </row>
    <row r="354" s="369" customFormat="true" ht="15" customHeight="true" x14ac:dyDescent="0.2">
      <c r="B354" s="36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1749"/>
      <c r="BB354" s="164" t="s">
        <v>48</v>
      </c>
      <c r="BC354" s="1017" t="s">
        <v>35</v>
      </c>
      <c r="BD354" s="1037" t="s">
        <v>35</v>
      </c>
      <c r="BE354" s="1037" t="s">
        <v>35</v>
      </c>
      <c r="BF354" s="1037" t="s">
        <v>35</v>
      </c>
      <c r="BG354" s="1057" t="s">
        <v>35</v>
      </c>
      <c r="BH354" s="1076" t="s">
        <v>35</v>
      </c>
      <c r="BI354" s="1037" t="s">
        <v>35</v>
      </c>
      <c r="BJ354" s="1037" t="s">
        <v>35</v>
      </c>
      <c r="BK354" s="1037" t="s">
        <v>35</v>
      </c>
      <c r="BL354" s="1057" t="s">
        <v>35</v>
      </c>
      <c r="BM354" s="1076" t="s">
        <v>35</v>
      </c>
      <c r="BN354" s="1037" t="s">
        <v>35</v>
      </c>
      <c r="BO354" s="1037" t="s">
        <v>35</v>
      </c>
      <c r="BP354" s="1037" t="s">
        <v>35</v>
      </c>
      <c r="BQ354" s="1057" t="s">
        <v>35</v>
      </c>
      <c r="BR354" s="1076" t="s">
        <v>35</v>
      </c>
      <c r="BS354" s="1037" t="s">
        <v>35</v>
      </c>
      <c r="BT354" s="1037" t="s">
        <v>35</v>
      </c>
      <c r="BU354" s="1037" t="s">
        <v>35</v>
      </c>
      <c r="BV354" s="1037" t="s">
        <v>35</v>
      </c>
      <c r="BW354" s="1037" t="s">
        <v>35</v>
      </c>
      <c r="BX354" s="1411" t="s">
        <v>35</v>
      </c>
      <c r="BY354" s="1457"/>
      <c r="BZ354" s="1457"/>
      <c r="CA354" s="1457"/>
      <c r="CB354" s="1457"/>
      <c r="CC354" s="1457"/>
      <c r="CD354" s="1457"/>
      <c r="CE354" s="1457"/>
      <c r="CF354" s="1457"/>
      <c r="CG354" s="1457"/>
      <c r="CH354" s="1457"/>
      <c r="CI354" s="1457"/>
      <c r="CJ354" s="1457"/>
      <c r="CK354" s="1457"/>
      <c r="CL354" s="1457"/>
      <c r="CM354" s="1457"/>
      <c r="CN354" s="1457"/>
      <c r="CO354" s="1457"/>
      <c r="CP354" s="1457"/>
      <c r="CQ354" s="1457"/>
      <c r="CR354" s="1457"/>
      <c r="CS354" s="1457"/>
      <c r="CT354" s="1457"/>
      <c r="CU354" s="1457"/>
      <c r="CV354" s="1457"/>
      <c r="CW354" s="1457"/>
      <c r="CX354" s="1457"/>
      <c r="CY354" s="1457"/>
      <c r="CZ354" s="1457"/>
    </row>
    <row r="355" s="369" customFormat="true" ht="15" customHeight="true" x14ac:dyDescent="0.2">
      <c r="B355" s="36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7"/>
      <c r="BV355" s="297"/>
      <c r="BW355" s="297"/>
      <c r="BX355" s="297"/>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369" customFormat="true" ht="15" customHeight="true" x14ac:dyDescent="0.2">
      <c r="B356" s="36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31"/>
      <c r="BV356" s="231"/>
      <c r="BW356" s="231"/>
      <c r="BX356" s="231"/>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31"/>
      <c r="BV357" s="231"/>
      <c r="BW357" s="231"/>
      <c r="BX357" s="231"/>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31"/>
      <c r="BV358" s="231"/>
      <c r="BW358" s="231"/>
      <c r="BX358" s="231"/>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31"/>
      <c r="BV359" s="231"/>
      <c r="BW359" s="231"/>
      <c r="BX359" s="231"/>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31"/>
      <c r="BV360" s="231"/>
      <c r="BW360" s="231"/>
      <c r="BX360" s="231"/>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31"/>
      <c r="BV361" s="231"/>
      <c r="BW361" s="231"/>
      <c r="BX361" s="231"/>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31"/>
      <c r="BV362" s="231"/>
      <c r="BW362" s="231"/>
      <c r="BX362" s="231"/>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31"/>
      <c r="BV363" s="231"/>
      <c r="BW363" s="231"/>
      <c r="BX363" s="231"/>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31"/>
      <c r="BV364" s="231"/>
      <c r="BW364" s="231"/>
      <c r="BX364" s="231"/>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31"/>
      <c r="BV365" s="231"/>
      <c r="BW365" s="231"/>
      <c r="BX365" s="231"/>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31"/>
      <c r="BV366" s="231"/>
      <c r="BW366" s="231"/>
      <c r="BX366" s="231"/>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31"/>
      <c r="BV367" s="231"/>
      <c r="BW367" s="231"/>
      <c r="BX367" s="231"/>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31"/>
      <c r="BV368" s="231"/>
      <c r="BW368" s="231"/>
      <c r="BX368" s="231"/>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31"/>
      <c r="BV369" s="231"/>
      <c r="BW369" s="231"/>
      <c r="BX369" s="231"/>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31"/>
      <c r="BV370" s="231"/>
      <c r="BW370" s="231"/>
      <c r="BX370" s="231"/>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31"/>
      <c r="BV371" s="231"/>
      <c r="BW371" s="231"/>
      <c r="BX371" s="231"/>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31"/>
      <c r="BV372" s="231"/>
      <c r="BW372" s="231"/>
      <c r="BX372" s="231"/>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31"/>
      <c r="BV373" s="231"/>
      <c r="BW373" s="231"/>
      <c r="BX373" s="231"/>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31"/>
      <c r="BV374" s="231"/>
      <c r="BW374" s="231"/>
      <c r="BX374" s="231"/>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2"/>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2"/>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2"/>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2"/>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2"/>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2"/>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2"/>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2"/>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2"/>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2"/>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2"/>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2"/>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2"/>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2"/>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2"/>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369" customFormat="true" ht="15" customHeight="true" x14ac:dyDescent="0.2">
      <c r="B390" s="36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2"/>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369" customFormat="true" ht="15" customHeight="true" x14ac:dyDescent="0.2">
      <c r="B391" s="36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2"/>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369" customFormat="true" ht="15" customHeight="true" x14ac:dyDescent="0.2">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2"/>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369" customFormat="true" ht="15" customHeight="true" x14ac:dyDescent="0.2">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2"/>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369" customFormat="true" ht="15" customHeight="true" x14ac:dyDescent="0.2">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2"/>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369" customFormat="true" ht="15" customHeight="true" x14ac:dyDescent="0.2">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2"/>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369" customFormat="true" ht="15" customHeight="true" x14ac:dyDescent="0.2">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2"/>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369" customFormat="true" ht="15" customHeight="true" x14ac:dyDescent="0.2">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2"/>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369" customFormat="true" ht="15" customHeight="true" x14ac:dyDescent="0.2">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2"/>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88" customFormat="true" ht="15" customHeight="true" x14ac:dyDescent="0.25">
      <c r="A399" s="136"/>
      <c r="B399" s="136"/>
      <c r="C399" s="1640" t="s">
        <v>129</v>
      </c>
      <c r="D399" s="1641"/>
      <c r="E399" s="1641"/>
      <c r="F399" s="1641"/>
      <c r="G399" s="136"/>
      <c r="H399" s="1655" t="s">
        <v>130</v>
      </c>
      <c r="I399" s="1656"/>
      <c r="J399" s="1656"/>
      <c r="K399" s="1656"/>
      <c r="M399" s="1655" t="s">
        <v>131</v>
      </c>
      <c r="N399" s="1656"/>
      <c r="O399" s="1656"/>
      <c r="P399" s="1656"/>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24" customHeight="true" x14ac:dyDescent="0.2">
      <c r="C400" s="1810" t="s">
        <v>185</v>
      </c>
      <c r="D400" s="1617"/>
      <c r="E400" s="1617"/>
      <c r="H400" s="1811" t="s">
        <v>185</v>
      </c>
      <c r="I400" s="1617"/>
      <c r="J400" s="1617"/>
      <c r="M400" s="1812" t="s">
        <v>185</v>
      </c>
      <c r="N400" s="1617"/>
      <c r="O400" s="1617"/>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88"/>
      <c r="BB400" s="136"/>
      <c r="BC400" s="388"/>
      <c r="BD400" s="388"/>
      <c r="BE400" s="388"/>
      <c r="BF400" s="388"/>
      <c r="BG400" s="388"/>
      <c r="BH400" s="388"/>
      <c r="BI400" s="388"/>
      <c r="BJ400" s="388"/>
      <c r="BK400" s="388"/>
      <c r="BL400" s="388"/>
      <c r="BM400" s="388"/>
      <c r="BN400" s="388"/>
      <c r="BO400" s="388"/>
      <c r="BP400" s="388"/>
      <c r="BQ400" s="388"/>
      <c r="BR400" s="388"/>
      <c r="BS400" s="388"/>
      <c r="BT400" s="388"/>
      <c r="BU400" s="388"/>
      <c r="BV400" s="388"/>
      <c r="BW400" s="388"/>
      <c r="BX400" s="388"/>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1616"/>
      <c r="D401" s="1617"/>
      <c r="E401" s="404" t="s">
        <v>186</v>
      </c>
      <c r="H401" s="1616"/>
      <c r="I401" s="1617"/>
      <c r="J401" s="405" t="s">
        <v>186</v>
      </c>
      <c r="M401" s="1616"/>
      <c r="N401" s="1617"/>
      <c r="O401" s="406" t="s">
        <v>186</v>
      </c>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88"/>
      <c r="BB401" s="136"/>
      <c r="BC401" s="388"/>
      <c r="BD401" s="388"/>
      <c r="BE401" s="388"/>
      <c r="BF401" s="388"/>
      <c r="BG401" s="388"/>
      <c r="BH401" s="388"/>
      <c r="BI401" s="388"/>
      <c r="BJ401" s="388"/>
      <c r="BK401" s="388"/>
      <c r="BL401" s="388"/>
      <c r="BM401" s="388"/>
      <c r="BN401" s="388"/>
      <c r="BO401" s="388"/>
      <c r="BP401" s="388"/>
      <c r="BQ401" s="388"/>
      <c r="BR401" s="388"/>
      <c r="BS401" s="388"/>
      <c r="BT401" s="388"/>
      <c r="BU401" s="388"/>
      <c r="BV401" s="388"/>
      <c r="BW401" s="388"/>
      <c r="BX401" s="388"/>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1654" t="s">
        <v>135</v>
      </c>
      <c r="C402" s="1617"/>
      <c r="D402" s="1617"/>
      <c r="E402" s="407" t="s">
        <v>187</v>
      </c>
      <c r="H402" s="1617"/>
      <c r="I402" s="1617"/>
      <c r="J402" s="408" t="s">
        <v>187</v>
      </c>
      <c r="M402" s="1617"/>
      <c r="N402" s="1617"/>
      <c r="O402" s="409" t="s">
        <v>187</v>
      </c>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88"/>
      <c r="BB402" s="136"/>
      <c r="BC402" s="388"/>
      <c r="BD402" s="388"/>
      <c r="BE402" s="388"/>
      <c r="BF402" s="388"/>
      <c r="BG402" s="388"/>
      <c r="BH402" s="388"/>
      <c r="BI402" s="388"/>
      <c r="BJ402" s="388"/>
      <c r="BK402" s="388"/>
      <c r="BL402" s="388"/>
      <c r="BM402" s="388"/>
      <c r="BN402" s="388"/>
      <c r="BO402" s="388"/>
      <c r="BP402" s="388"/>
      <c r="BQ402" s="388"/>
      <c r="BR402" s="388"/>
      <c r="BS402" s="388"/>
      <c r="BT402" s="388"/>
      <c r="BU402" s="388"/>
      <c r="BV402" s="388"/>
      <c r="BW402" s="388"/>
      <c r="BX402" s="388"/>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1617"/>
      <c r="C403" s="1797" t="s">
        <v>190</v>
      </c>
      <c r="D403" s="1584"/>
      <c r="E403" s="478">
        <v>-0.70877705216379538</v>
      </c>
      <c r="F403" s="416"/>
      <c r="G403" s="416"/>
      <c r="H403" s="1787" t="s">
        <v>190</v>
      </c>
      <c r="I403" s="1584"/>
      <c r="J403" s="479">
        <v>-0.74496826599192512</v>
      </c>
      <c r="K403" s="416"/>
      <c r="L403" s="416"/>
      <c r="M403" s="1788" t="s">
        <v>249</v>
      </c>
      <c r="N403" s="1584"/>
      <c r="O403" s="480">
        <v>0.67117882301691623</v>
      </c>
      <c r="P403" s="416"/>
      <c r="Q403" s="416"/>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5"/>
      <c r="BV403" s="205"/>
      <c r="BW403" s="205"/>
      <c r="BX403" s="205"/>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1617"/>
      <c r="C404" s="1786" t="s">
        <v>188</v>
      </c>
      <c r="D404" s="1584"/>
      <c r="E404" s="481">
        <v>0.69061209498078102</v>
      </c>
      <c r="F404" s="416"/>
      <c r="G404" s="416"/>
      <c r="H404" s="1780" t="s">
        <v>188</v>
      </c>
      <c r="I404" s="1584"/>
      <c r="J404" s="482">
        <v>0.72839359875323306</v>
      </c>
      <c r="K404" s="416"/>
      <c r="L404" s="416"/>
      <c r="M404" s="1781" t="s">
        <v>250</v>
      </c>
      <c r="N404" s="1584"/>
      <c r="O404" s="483">
        <v>0.62608227766765301</v>
      </c>
      <c r="P404" s="416"/>
      <c r="Q404" s="416"/>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5"/>
      <c r="BV404" s="205"/>
      <c r="BW404" s="205"/>
      <c r="BX404" s="205"/>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1617"/>
      <c r="C405" s="1786" t="s">
        <v>191</v>
      </c>
      <c r="D405" s="1584"/>
      <c r="E405" s="481">
        <v>-0.6624617854006849</v>
      </c>
      <c r="F405" s="416"/>
      <c r="G405" s="416"/>
      <c r="H405" s="1780" t="s">
        <v>194</v>
      </c>
      <c r="I405" s="1584"/>
      <c r="J405" s="482">
        <v>-0.60314030680945252</v>
      </c>
      <c r="K405" s="416"/>
      <c r="L405" s="416"/>
      <c r="M405" s="1781" t="s">
        <v>251</v>
      </c>
      <c r="N405" s="1584"/>
      <c r="O405" s="483">
        <v>0.62590225963684554</v>
      </c>
      <c r="P405" s="416"/>
      <c r="Q405" s="416"/>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5"/>
      <c r="BV405" s="205"/>
      <c r="BW405" s="205"/>
      <c r="BX405" s="205"/>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1617"/>
      <c r="C406" s="1786" t="s">
        <v>194</v>
      </c>
      <c r="D406" s="1584"/>
      <c r="E406" s="481">
        <v>-0.63232334682722258</v>
      </c>
      <c r="F406" s="416"/>
      <c r="G406" s="416"/>
      <c r="H406" s="1780" t="s">
        <v>189</v>
      </c>
      <c r="I406" s="1584"/>
      <c r="J406" s="482">
        <v>-0.55279623576008508</v>
      </c>
      <c r="K406" s="416"/>
      <c r="L406" s="416"/>
      <c r="M406" s="1781" t="s">
        <v>189</v>
      </c>
      <c r="N406" s="1584"/>
      <c r="O406" s="483">
        <v>-0.61906728534084665</v>
      </c>
      <c r="P406" s="416"/>
      <c r="Q406" s="416"/>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5"/>
      <c r="BV406" s="205"/>
      <c r="BW406" s="205"/>
      <c r="BX406" s="205"/>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1617"/>
      <c r="C407" s="1786" t="s">
        <v>189</v>
      </c>
      <c r="D407" s="1584"/>
      <c r="E407" s="481">
        <v>-0.61580984329540078</v>
      </c>
      <c r="F407" s="416"/>
      <c r="G407" s="416"/>
      <c r="H407" s="1780" t="s">
        <v>224</v>
      </c>
      <c r="I407" s="1584"/>
      <c r="J407" s="482">
        <v>0.54243974466345801</v>
      </c>
      <c r="K407" s="416"/>
      <c r="L407" s="416"/>
      <c r="M407" s="1781" t="s">
        <v>252</v>
      </c>
      <c r="N407" s="1584"/>
      <c r="O407" s="483">
        <v>0.6133936664144789</v>
      </c>
      <c r="P407" s="416"/>
      <c r="Q407" s="416"/>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5"/>
      <c r="BV407" s="205"/>
      <c r="BW407" s="205"/>
      <c r="BX407" s="205"/>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1617"/>
      <c r="C408" s="1786" t="s">
        <v>251</v>
      </c>
      <c r="D408" s="1584"/>
      <c r="E408" s="481">
        <v>0.56120712905946346</v>
      </c>
      <c r="F408" s="416"/>
      <c r="G408" s="416"/>
      <c r="H408" s="1780" t="s">
        <v>191</v>
      </c>
      <c r="I408" s="1584"/>
      <c r="J408" s="482">
        <v>-0.53312599589678455</v>
      </c>
      <c r="K408" s="416"/>
      <c r="L408" s="416"/>
      <c r="M408" s="1781" t="s">
        <v>253</v>
      </c>
      <c r="N408" s="1584"/>
      <c r="O408" s="483">
        <v>0.6001661004382719</v>
      </c>
      <c r="P408" s="416"/>
      <c r="Q408" s="416"/>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5"/>
      <c r="BV408" s="205"/>
      <c r="BW408" s="205"/>
      <c r="BX408" s="205"/>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1617"/>
      <c r="C409" s="1786" t="s">
        <v>250</v>
      </c>
      <c r="D409" s="1584"/>
      <c r="E409" s="481">
        <v>0.56097112918074399</v>
      </c>
      <c r="F409" s="416"/>
      <c r="G409" s="416"/>
      <c r="H409" s="1780" t="s">
        <v>250</v>
      </c>
      <c r="I409" s="1584"/>
      <c r="J409" s="482">
        <v>0.45751625233165177</v>
      </c>
      <c r="K409" s="416"/>
      <c r="L409" s="416"/>
      <c r="M409" s="1781" t="s">
        <v>254</v>
      </c>
      <c r="N409" s="1584"/>
      <c r="O409" s="483">
        <v>0.57966427635862383</v>
      </c>
      <c r="P409" s="416"/>
      <c r="Q409" s="416"/>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5"/>
      <c r="BV409" s="205"/>
      <c r="BW409" s="205"/>
      <c r="BX409" s="205"/>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1617"/>
      <c r="C410" s="1786" t="s">
        <v>249</v>
      </c>
      <c r="D410" s="1584"/>
      <c r="E410" s="481">
        <v>0.55427590939743265</v>
      </c>
      <c r="F410" s="416"/>
      <c r="G410" s="416"/>
      <c r="H410" s="1780" t="s">
        <v>255</v>
      </c>
      <c r="I410" s="1584"/>
      <c r="J410" s="482">
        <v>-0.44091020471398573</v>
      </c>
      <c r="K410" s="416"/>
      <c r="L410" s="416"/>
      <c r="M410" s="1781" t="s">
        <v>203</v>
      </c>
      <c r="N410" s="1584"/>
      <c r="O410" s="483">
        <v>0.55283551259836494</v>
      </c>
      <c r="P410" s="416"/>
      <c r="Q410" s="416"/>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5"/>
      <c r="BV410" s="205"/>
      <c r="BW410" s="205"/>
      <c r="BX410" s="205"/>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1617"/>
      <c r="C411" s="1786" t="s">
        <v>224</v>
      </c>
      <c r="D411" s="1584"/>
      <c r="E411" s="481">
        <v>0.50949973770492452</v>
      </c>
      <c r="F411" s="416"/>
      <c r="G411" s="416"/>
      <c r="H411" s="1780" t="s">
        <v>251</v>
      </c>
      <c r="I411" s="1584"/>
      <c r="J411" s="482">
        <v>0.44090857422387569</v>
      </c>
      <c r="K411" s="416"/>
      <c r="L411" s="416"/>
      <c r="M411" s="1781" t="s">
        <v>193</v>
      </c>
      <c r="N411" s="1584"/>
      <c r="O411" s="483">
        <v>0.49040828988277929</v>
      </c>
      <c r="P411" s="416"/>
      <c r="Q411" s="416"/>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5"/>
      <c r="BV411" s="205"/>
      <c r="BW411" s="205"/>
      <c r="BX411" s="205"/>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1617"/>
      <c r="C412" s="1786" t="s">
        <v>252</v>
      </c>
      <c r="D412" s="1584"/>
      <c r="E412" s="481">
        <v>0.49669245511698712</v>
      </c>
      <c r="F412" s="416"/>
      <c r="G412" s="416"/>
      <c r="H412" s="1780" t="s">
        <v>252</v>
      </c>
      <c r="I412" s="1584"/>
      <c r="J412" s="482">
        <v>0.39088281052191809</v>
      </c>
      <c r="K412" s="416"/>
      <c r="L412" s="416"/>
      <c r="M412" s="1781" t="s">
        <v>256</v>
      </c>
      <c r="N412" s="1584"/>
      <c r="O412" s="483">
        <v>0.45597301387703781</v>
      </c>
      <c r="P412" s="416"/>
      <c r="Q412" s="416"/>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5"/>
      <c r="BV412" s="205"/>
      <c r="BW412" s="205"/>
      <c r="BX412" s="205"/>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1617"/>
      <c r="C413" s="1786" t="s">
        <v>193</v>
      </c>
      <c r="D413" s="1584"/>
      <c r="E413" s="481">
        <v>0.49161508501777496</v>
      </c>
      <c r="F413" s="416"/>
      <c r="G413" s="416"/>
      <c r="H413" s="1780" t="s">
        <v>254</v>
      </c>
      <c r="I413" s="1584"/>
      <c r="J413" s="482">
        <v>0.3759080730665777</v>
      </c>
      <c r="K413" s="416"/>
      <c r="L413" s="416"/>
      <c r="M413" s="1781" t="s">
        <v>194</v>
      </c>
      <c r="N413" s="1584"/>
      <c r="O413" s="483">
        <v>-0.45456274151390175</v>
      </c>
      <c r="P413" s="416"/>
      <c r="Q413" s="416"/>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5"/>
      <c r="BV413" s="205"/>
      <c r="BW413" s="205"/>
      <c r="BX413" s="205"/>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1617"/>
      <c r="C414" s="1786" t="s">
        <v>254</v>
      </c>
      <c r="D414" s="1584"/>
      <c r="E414" s="481">
        <v>0.47988454162513994</v>
      </c>
      <c r="F414" s="416"/>
      <c r="G414" s="416"/>
      <c r="H414" s="1780" t="s">
        <v>257</v>
      </c>
      <c r="I414" s="1584"/>
      <c r="J414" s="482">
        <v>-0.35897695451412892</v>
      </c>
      <c r="K414" s="416"/>
      <c r="L414" s="416"/>
      <c r="M414" s="1781" t="s">
        <v>191</v>
      </c>
      <c r="N414" s="1584"/>
      <c r="O414" s="483">
        <v>-0.43463447724303023</v>
      </c>
      <c r="P414" s="416"/>
      <c r="Q414" s="416"/>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5"/>
      <c r="BV414" s="205"/>
      <c r="BW414" s="205"/>
      <c r="BX414" s="205"/>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1617"/>
      <c r="C415" s="1786" t="s">
        <v>203</v>
      </c>
      <c r="D415" s="1584"/>
      <c r="E415" s="481">
        <v>0.41947076108670589</v>
      </c>
      <c r="F415" s="416"/>
      <c r="G415" s="416"/>
      <c r="H415" s="1780" t="s">
        <v>253</v>
      </c>
      <c r="I415" s="1584"/>
      <c r="J415" s="482">
        <v>0.33451432678163423</v>
      </c>
      <c r="K415" s="416"/>
      <c r="L415" s="416"/>
      <c r="M415" s="1781" t="s">
        <v>190</v>
      </c>
      <c r="N415" s="1584"/>
      <c r="O415" s="483">
        <v>-0.40332697671771078</v>
      </c>
      <c r="P415" s="416"/>
      <c r="Q415" s="416"/>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5"/>
      <c r="BV415" s="205"/>
      <c r="BW415" s="205"/>
      <c r="BX415" s="205"/>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1617"/>
      <c r="C416" s="1786" t="s">
        <v>253</v>
      </c>
      <c r="D416" s="1584"/>
      <c r="E416" s="481">
        <v>0.40777538319892431</v>
      </c>
      <c r="F416" s="416"/>
      <c r="G416" s="416"/>
      <c r="H416" s="1780" t="s">
        <v>218</v>
      </c>
      <c r="I416" s="1584"/>
      <c r="J416" s="482">
        <v>0.33311949373734989</v>
      </c>
      <c r="K416" s="416"/>
      <c r="L416" s="416"/>
      <c r="M416" s="1781" t="s">
        <v>188</v>
      </c>
      <c r="N416" s="1584"/>
      <c r="O416" s="483">
        <v>0.34873644817667399</v>
      </c>
      <c r="P416" s="416"/>
      <c r="Q416" s="416"/>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5"/>
      <c r="BV416" s="205"/>
      <c r="BW416" s="205"/>
      <c r="BX416" s="205"/>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1617"/>
      <c r="C417" s="1786" t="s">
        <v>218</v>
      </c>
      <c r="D417" s="1584"/>
      <c r="E417" s="481">
        <v>0.37383339335506988</v>
      </c>
      <c r="F417" s="416"/>
      <c r="G417" s="416"/>
      <c r="H417" s="1780" t="s">
        <v>249</v>
      </c>
      <c r="I417" s="1584"/>
      <c r="J417" s="482">
        <v>0.32441054715780304</v>
      </c>
      <c r="K417" s="416"/>
      <c r="L417" s="416"/>
      <c r="M417" s="1781" t="s">
        <v>258</v>
      </c>
      <c r="N417" s="1584"/>
      <c r="O417" s="483">
        <v>0.33865187252416074</v>
      </c>
      <c r="P417" s="416"/>
      <c r="Q417" s="416"/>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5"/>
      <c r="BV417" s="205"/>
      <c r="BW417" s="205"/>
      <c r="BX417" s="205"/>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1617"/>
      <c r="C418" s="1786" t="s">
        <v>258</v>
      </c>
      <c r="D418" s="1584"/>
      <c r="E418" s="481">
        <v>0.34565492533509795</v>
      </c>
      <c r="F418" s="416"/>
      <c r="G418" s="416"/>
      <c r="H418" s="1780" t="s">
        <v>203</v>
      </c>
      <c r="I418" s="1584"/>
      <c r="J418" s="482">
        <v>0.31919654042039303</v>
      </c>
      <c r="K418" s="416"/>
      <c r="L418" s="416"/>
      <c r="M418" s="1781" t="s">
        <v>218</v>
      </c>
      <c r="N418" s="1584"/>
      <c r="O418" s="483">
        <v>0.30331979044581325</v>
      </c>
      <c r="P418" s="416"/>
      <c r="Q418" s="416"/>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5"/>
      <c r="BV418" s="205"/>
      <c r="BW418" s="205"/>
      <c r="BX418" s="205"/>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1617"/>
      <c r="C419" s="1786" t="s">
        <v>196</v>
      </c>
      <c r="D419" s="1584"/>
      <c r="E419" s="481">
        <v>0.29169235235650481</v>
      </c>
      <c r="F419" s="416"/>
      <c r="G419" s="416"/>
      <c r="H419" s="1780" t="s">
        <v>196</v>
      </c>
      <c r="I419" s="1584"/>
      <c r="J419" s="482">
        <v>0.27332943473731947</v>
      </c>
      <c r="K419" s="416"/>
      <c r="L419" s="416"/>
      <c r="M419" s="1781" t="s">
        <v>213</v>
      </c>
      <c r="N419" s="1584"/>
      <c r="O419" s="483">
        <v>0.30331966860605708</v>
      </c>
      <c r="P419" s="416"/>
      <c r="Q419" s="416"/>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5"/>
      <c r="BV419" s="205"/>
      <c r="BW419" s="205"/>
      <c r="BX419" s="205"/>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1617"/>
      <c r="C420" s="1786" t="s">
        <v>213</v>
      </c>
      <c r="D420" s="1584"/>
      <c r="E420" s="481">
        <v>0.26290179717381068</v>
      </c>
      <c r="F420" s="416"/>
      <c r="G420" s="416"/>
      <c r="H420" s="1780" t="s">
        <v>213</v>
      </c>
      <c r="I420" s="1584"/>
      <c r="J420" s="482">
        <v>0.25675748150157668</v>
      </c>
      <c r="K420" s="416"/>
      <c r="L420" s="416"/>
      <c r="M420" s="1781" t="s">
        <v>209</v>
      </c>
      <c r="N420" s="1584"/>
      <c r="O420" s="483">
        <v>0.29824557571300075</v>
      </c>
      <c r="P420" s="416"/>
      <c r="Q420" s="416"/>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5"/>
      <c r="BV420" s="205"/>
      <c r="BW420" s="205"/>
      <c r="BX420" s="205"/>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1617"/>
      <c r="C421" s="1786" t="s">
        <v>209</v>
      </c>
      <c r="D421" s="1584"/>
      <c r="E421" s="481">
        <v>0.22744667148656428</v>
      </c>
      <c r="F421" s="416"/>
      <c r="G421" s="416"/>
      <c r="H421" s="1780" t="s">
        <v>259</v>
      </c>
      <c r="I421" s="1584"/>
      <c r="J421" s="482">
        <v>-0.25561011135178069</v>
      </c>
      <c r="K421" s="416"/>
      <c r="L421" s="416"/>
      <c r="M421" s="1781" t="s">
        <v>201</v>
      </c>
      <c r="N421" s="1584"/>
      <c r="O421" s="483">
        <v>0.29821870725753907</v>
      </c>
      <c r="P421" s="416"/>
      <c r="Q421" s="416"/>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5"/>
      <c r="BV421" s="205"/>
      <c r="BW421" s="205"/>
      <c r="BX421" s="205"/>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1617"/>
      <c r="C422" s="1786" t="s">
        <v>210</v>
      </c>
      <c r="D422" s="1584"/>
      <c r="E422" s="481">
        <v>0.20757713001139622</v>
      </c>
      <c r="F422" s="416"/>
      <c r="G422" s="416"/>
      <c r="H422" s="1780" t="s">
        <v>210</v>
      </c>
      <c r="I422" s="1584"/>
      <c r="J422" s="482">
        <v>0.24373348733652681</v>
      </c>
      <c r="K422" s="416"/>
      <c r="L422" s="416"/>
      <c r="M422" s="1781" t="s">
        <v>196</v>
      </c>
      <c r="N422" s="1584"/>
      <c r="O422" s="483">
        <v>0.24525180764962731</v>
      </c>
      <c r="P422" s="416"/>
      <c r="Q422" s="416"/>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5"/>
      <c r="BV422" s="205"/>
      <c r="BW422" s="205"/>
      <c r="BX422" s="205"/>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1617"/>
      <c r="C423" s="1786" t="s">
        <v>260</v>
      </c>
      <c r="D423" s="1584"/>
      <c r="E423" s="481">
        <v>0.20608936509462197</v>
      </c>
      <c r="F423" s="416"/>
      <c r="G423" s="416"/>
      <c r="H423" s="1780" t="s">
        <v>201</v>
      </c>
      <c r="I423" s="1584"/>
      <c r="J423" s="482">
        <v>-0.21694176907323365</v>
      </c>
      <c r="K423" s="416"/>
      <c r="L423" s="416"/>
      <c r="M423" s="1781" t="s">
        <v>224</v>
      </c>
      <c r="N423" s="1584"/>
      <c r="O423" s="483">
        <v>0.23408914732082101</v>
      </c>
      <c r="P423" s="416"/>
      <c r="Q423" s="416"/>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5"/>
      <c r="BV423" s="205"/>
      <c r="BW423" s="205"/>
      <c r="BX423" s="205"/>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1617"/>
      <c r="C424" s="1786" t="s">
        <v>211</v>
      </c>
      <c r="D424" s="1584"/>
      <c r="E424" s="481">
        <v>0.18005502449683286</v>
      </c>
      <c r="F424" s="416"/>
      <c r="G424" s="416"/>
      <c r="H424" s="1780" t="s">
        <v>193</v>
      </c>
      <c r="I424" s="1584"/>
      <c r="J424" s="482">
        <v>0.16674224582429525</v>
      </c>
      <c r="K424" s="416"/>
      <c r="L424" s="416"/>
      <c r="M424" s="1781" t="s">
        <v>214</v>
      </c>
      <c r="N424" s="1584"/>
      <c r="O424" s="483">
        <v>0.21688642861033652</v>
      </c>
      <c r="P424" s="416"/>
      <c r="Q424" s="416"/>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5"/>
      <c r="BV424" s="205"/>
      <c r="BW424" s="205"/>
      <c r="BX424" s="205"/>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1617"/>
      <c r="C425" s="1786" t="s">
        <v>214</v>
      </c>
      <c r="D425" s="1584"/>
      <c r="E425" s="481">
        <v>0.16991891449242691</v>
      </c>
      <c r="F425" s="416"/>
      <c r="G425" s="416"/>
      <c r="H425" s="1780" t="s">
        <v>258</v>
      </c>
      <c r="I425" s="1584"/>
      <c r="J425" s="482">
        <v>0.15693274994855186</v>
      </c>
      <c r="K425" s="416"/>
      <c r="L425" s="416"/>
      <c r="M425" s="1781" t="s">
        <v>261</v>
      </c>
      <c r="N425" s="1584"/>
      <c r="O425" s="483">
        <v>0.19869492663770871</v>
      </c>
      <c r="P425" s="416"/>
      <c r="Q425" s="416"/>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5"/>
      <c r="BV425" s="205"/>
      <c r="BW425" s="205"/>
      <c r="BX425" s="205"/>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1617"/>
      <c r="C426" s="1786" t="s">
        <v>204</v>
      </c>
      <c r="D426" s="1584"/>
      <c r="E426" s="481">
        <v>-0.16817698220741512</v>
      </c>
      <c r="F426" s="416"/>
      <c r="G426" s="416"/>
      <c r="H426" s="1780" t="s">
        <v>262</v>
      </c>
      <c r="I426" s="1584"/>
      <c r="J426" s="482">
        <v>-0.15252812131477259</v>
      </c>
      <c r="K426" s="416"/>
      <c r="L426" s="416"/>
      <c r="M426" s="1781" t="s">
        <v>263</v>
      </c>
      <c r="N426" s="1584"/>
      <c r="O426" s="483">
        <v>-0.19489920150409304</v>
      </c>
      <c r="P426" s="416"/>
      <c r="Q426" s="416"/>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5"/>
      <c r="BV426" s="205"/>
      <c r="BW426" s="205"/>
      <c r="BX426" s="205"/>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1617"/>
      <c r="C427" s="1786" t="s">
        <v>200</v>
      </c>
      <c r="D427" s="1584"/>
      <c r="E427" s="481">
        <v>-0.16128650890081936</v>
      </c>
      <c r="F427" s="416"/>
      <c r="G427" s="416"/>
      <c r="H427" s="1780" t="s">
        <v>264</v>
      </c>
      <c r="I427" s="1584"/>
      <c r="J427" s="482">
        <v>-0.14808316837134239</v>
      </c>
      <c r="K427" s="416"/>
      <c r="L427" s="416"/>
      <c r="M427" s="1781" t="s">
        <v>200</v>
      </c>
      <c r="N427" s="1584"/>
      <c r="O427" s="483">
        <v>-0.17233466331048941</v>
      </c>
      <c r="P427" s="416"/>
      <c r="Q427" s="416"/>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5"/>
      <c r="BV427" s="205"/>
      <c r="BW427" s="205"/>
      <c r="BX427" s="205"/>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1617"/>
      <c r="C428" s="1786" t="s">
        <v>265</v>
      </c>
      <c r="D428" s="1584"/>
      <c r="E428" s="481">
        <v>0.15215506649432167</v>
      </c>
      <c r="F428" s="416"/>
      <c r="G428" s="416"/>
      <c r="H428" s="1780" t="s">
        <v>266</v>
      </c>
      <c r="I428" s="1584"/>
      <c r="J428" s="482">
        <v>-0.14527668222072465</v>
      </c>
      <c r="K428" s="416"/>
      <c r="L428" s="416"/>
      <c r="M428" s="1781" t="s">
        <v>265</v>
      </c>
      <c r="N428" s="1584"/>
      <c r="O428" s="483">
        <v>0.17177363143050137</v>
      </c>
      <c r="P428" s="416"/>
      <c r="Q428" s="416"/>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5"/>
      <c r="BV428" s="205"/>
      <c r="BW428" s="205"/>
      <c r="BX428" s="205"/>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1617"/>
      <c r="C429" s="1786" t="s">
        <v>256</v>
      </c>
      <c r="D429" s="1584"/>
      <c r="E429" s="481">
        <v>0.13672308387635362</v>
      </c>
      <c r="F429" s="416"/>
      <c r="G429" s="416"/>
      <c r="H429" s="1780" t="s">
        <v>211</v>
      </c>
      <c r="I429" s="1584"/>
      <c r="J429" s="482">
        <v>0.1412492868014705</v>
      </c>
      <c r="K429" s="416"/>
      <c r="L429" s="416"/>
      <c r="M429" s="1781" t="s">
        <v>217</v>
      </c>
      <c r="N429" s="1584"/>
      <c r="O429" s="483">
        <v>0.16563725058995021</v>
      </c>
      <c r="P429" s="416"/>
      <c r="Q429" s="416"/>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5"/>
      <c r="BV429" s="205"/>
      <c r="BW429" s="205"/>
      <c r="BX429" s="205"/>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1617"/>
      <c r="C430" s="1786" t="s">
        <v>199</v>
      </c>
      <c r="D430" s="1584"/>
      <c r="E430" s="481">
        <v>9.2570552685748514E-2</v>
      </c>
      <c r="F430" s="416"/>
      <c r="G430" s="416"/>
      <c r="H430" s="1780" t="s">
        <v>267</v>
      </c>
      <c r="I430" s="1584"/>
      <c r="J430" s="482">
        <v>-0.13619418263963429</v>
      </c>
      <c r="K430" s="416"/>
      <c r="L430" s="416"/>
      <c r="M430" s="1781" t="s">
        <v>257</v>
      </c>
      <c r="N430" s="1584"/>
      <c r="O430" s="483">
        <v>-0.16433354890391985</v>
      </c>
      <c r="P430" s="416"/>
      <c r="Q430" s="416"/>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5"/>
      <c r="BV430" s="205"/>
      <c r="BW430" s="205"/>
      <c r="BX430" s="205"/>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1617"/>
      <c r="C431" s="1786" t="s">
        <v>217</v>
      </c>
      <c r="D431" s="1584"/>
      <c r="E431" s="481">
        <v>-6.4590269501968084E-2</v>
      </c>
      <c r="F431" s="416"/>
      <c r="G431" s="416"/>
      <c r="H431" s="1780" t="s">
        <v>260</v>
      </c>
      <c r="I431" s="1584"/>
      <c r="J431" s="482">
        <v>0.12274073671938122</v>
      </c>
      <c r="K431" s="416"/>
      <c r="L431" s="416"/>
      <c r="M431" s="1781" t="s">
        <v>259</v>
      </c>
      <c r="N431" s="1584"/>
      <c r="O431" s="483">
        <v>0.16387741537196721</v>
      </c>
      <c r="P431" s="416"/>
      <c r="Q431" s="416"/>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5"/>
      <c r="BV431" s="205"/>
      <c r="BW431" s="205"/>
      <c r="BX431" s="205"/>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1617"/>
      <c r="C432" s="1786" t="s">
        <v>201</v>
      </c>
      <c r="D432" s="1584"/>
      <c r="E432" s="481">
        <v>-5.6854933829899514E-2</v>
      </c>
      <c r="F432" s="416"/>
      <c r="G432" s="416"/>
      <c r="H432" s="1780" t="s">
        <v>265</v>
      </c>
      <c r="I432" s="1584"/>
      <c r="J432" s="482">
        <v>0.1206735516214595</v>
      </c>
      <c r="K432" s="416"/>
      <c r="L432" s="416"/>
      <c r="M432" s="1781" t="s">
        <v>199</v>
      </c>
      <c r="N432" s="1584"/>
      <c r="O432" s="483">
        <v>0.16261354363155323</v>
      </c>
      <c r="P432" s="416"/>
      <c r="Q432" s="416"/>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5"/>
      <c r="BV432" s="205"/>
      <c r="BW432" s="205"/>
      <c r="BX432" s="205"/>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1617"/>
      <c r="C433" s="1786" t="s">
        <v>268</v>
      </c>
      <c r="D433" s="1584"/>
      <c r="E433" s="481">
        <v>5.671126581673315E-2</v>
      </c>
      <c r="F433" s="416"/>
      <c r="G433" s="416"/>
      <c r="H433" s="1780" t="s">
        <v>209</v>
      </c>
      <c r="I433" s="1584"/>
      <c r="J433" s="482">
        <v>0.11826561182151098</v>
      </c>
      <c r="K433" s="416"/>
      <c r="L433" s="416"/>
      <c r="M433" s="1781" t="s">
        <v>269</v>
      </c>
      <c r="N433" s="1584"/>
      <c r="O433" s="483">
        <v>0.15817470428780989</v>
      </c>
      <c r="P433" s="416"/>
      <c r="Q433" s="416"/>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5"/>
      <c r="BV433" s="205"/>
      <c r="BW433" s="205"/>
      <c r="BX433" s="205"/>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1617"/>
      <c r="C434" s="1786" t="s">
        <v>261</v>
      </c>
      <c r="D434" s="1584"/>
      <c r="E434" s="481">
        <v>5.3099953545227167E-2</v>
      </c>
      <c r="F434" s="416"/>
      <c r="G434" s="416"/>
      <c r="H434" s="1780" t="s">
        <v>214</v>
      </c>
      <c r="I434" s="1584"/>
      <c r="J434" s="482">
        <v>0.11239040621040643</v>
      </c>
      <c r="K434" s="416"/>
      <c r="L434" s="416"/>
      <c r="M434" s="1781" t="s">
        <v>260</v>
      </c>
      <c r="N434" s="1584"/>
      <c r="O434" s="483">
        <v>0.14923252417833163</v>
      </c>
      <c r="P434" s="416"/>
      <c r="Q434" s="416"/>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5"/>
      <c r="BV434" s="205"/>
      <c r="BW434" s="205"/>
      <c r="BX434" s="205"/>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1617"/>
      <c r="C435" s="1786" t="s">
        <v>225</v>
      </c>
      <c r="D435" s="1584"/>
      <c r="E435" s="481">
        <v>-5.1165001505805607E-2</v>
      </c>
      <c r="F435" s="416"/>
      <c r="G435" s="416"/>
      <c r="H435" s="1780" t="s">
        <v>200</v>
      </c>
      <c r="I435" s="1584"/>
      <c r="J435" s="482">
        <v>-0.10386584653135607</v>
      </c>
      <c r="K435" s="416"/>
      <c r="L435" s="416"/>
      <c r="M435" s="1781" t="s">
        <v>268</v>
      </c>
      <c r="N435" s="1584"/>
      <c r="O435" s="483">
        <v>0.11469443257255103</v>
      </c>
      <c r="P435" s="416"/>
      <c r="Q435" s="416"/>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5"/>
      <c r="BV435" s="205"/>
      <c r="BW435" s="205"/>
      <c r="BX435" s="205"/>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1617"/>
      <c r="C436" s="1786" t="s">
        <v>227</v>
      </c>
      <c r="D436" s="1584"/>
      <c r="E436" s="481">
        <v>4.5571154064624399E-2</v>
      </c>
      <c r="F436" s="416"/>
      <c r="G436" s="416"/>
      <c r="H436" s="1780" t="s">
        <v>263</v>
      </c>
      <c r="I436" s="1584"/>
      <c r="J436" s="482">
        <v>-9.0562330758732448E-2</v>
      </c>
      <c r="K436" s="416"/>
      <c r="L436" s="416"/>
      <c r="M436" s="1781" t="s">
        <v>226</v>
      </c>
      <c r="N436" s="1584"/>
      <c r="O436" s="483">
        <v>0.10790980537316223</v>
      </c>
      <c r="P436" s="416"/>
      <c r="Q436" s="416"/>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5"/>
      <c r="BV436" s="205"/>
      <c r="BW436" s="205"/>
      <c r="BX436" s="205"/>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1617"/>
      <c r="C437" s="1786" t="s">
        <v>221</v>
      </c>
      <c r="D437" s="1584"/>
      <c r="E437" s="481">
        <v>4.2600623322779169E-2</v>
      </c>
      <c r="F437" s="416"/>
      <c r="G437" s="416"/>
      <c r="H437" s="1780" t="s">
        <v>270</v>
      </c>
      <c r="I437" s="1584"/>
      <c r="J437" s="482">
        <v>-8.37787788482596E-2</v>
      </c>
      <c r="K437" s="416"/>
      <c r="L437" s="416"/>
      <c r="M437" s="1781" t="s">
        <v>211</v>
      </c>
      <c r="N437" s="1584"/>
      <c r="O437" s="483">
        <v>0.10463522921825841</v>
      </c>
      <c r="P437" s="416"/>
      <c r="Q437" s="416"/>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5"/>
      <c r="BV437" s="205"/>
      <c r="BW437" s="205"/>
      <c r="BX437" s="205"/>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1617"/>
      <c r="C438" s="1786" t="s">
        <v>192</v>
      </c>
      <c r="D438" s="1584"/>
      <c r="E438" s="481">
        <v>-3.9301884358228227E-2</v>
      </c>
      <c r="F438" s="416"/>
      <c r="G438" s="416"/>
      <c r="H438" s="1780" t="s">
        <v>256</v>
      </c>
      <c r="I438" s="1584"/>
      <c r="J438" s="482">
        <v>7.7159606939606856E-2</v>
      </c>
      <c r="K438" s="416"/>
      <c r="L438" s="416"/>
      <c r="M438" s="1781" t="s">
        <v>225</v>
      </c>
      <c r="N438" s="1584"/>
      <c r="O438" s="483">
        <v>-9.527609970072215E-2</v>
      </c>
      <c r="P438" s="416"/>
      <c r="Q438" s="416"/>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5"/>
      <c r="BV438" s="205"/>
      <c r="BW438" s="205"/>
      <c r="BX438" s="205"/>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1617"/>
      <c r="C439" s="1786" t="s">
        <v>220</v>
      </c>
      <c r="D439" s="1584"/>
      <c r="E439" s="481">
        <v>3.4392855625268989E-2</v>
      </c>
      <c r="F439" s="416"/>
      <c r="G439" s="416"/>
      <c r="H439" s="1780" t="s">
        <v>192</v>
      </c>
      <c r="I439" s="1584"/>
      <c r="J439" s="482">
        <v>-7.3579544528665691E-2</v>
      </c>
      <c r="K439" s="416"/>
      <c r="L439" s="416"/>
      <c r="M439" s="1781" t="s">
        <v>267</v>
      </c>
      <c r="N439" s="1584"/>
      <c r="O439" s="483">
        <v>-8.872497515635891E-2</v>
      </c>
      <c r="P439" s="416"/>
      <c r="Q439" s="416"/>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5"/>
      <c r="BV439" s="205"/>
      <c r="BW439" s="205"/>
      <c r="BX439" s="205"/>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1617"/>
      <c r="C440" s="1786" t="s">
        <v>226</v>
      </c>
      <c r="D440" s="1584"/>
      <c r="E440" s="481">
        <v>3.1745456241499943E-2</v>
      </c>
      <c r="F440" s="416"/>
      <c r="G440" s="416"/>
      <c r="H440" s="1780" t="s">
        <v>204</v>
      </c>
      <c r="I440" s="1584"/>
      <c r="J440" s="482">
        <v>-7.2560076344720711E-2</v>
      </c>
      <c r="K440" s="416"/>
      <c r="L440" s="416"/>
      <c r="M440" s="1781" t="s">
        <v>216</v>
      </c>
      <c r="N440" s="1584"/>
      <c r="O440" s="483">
        <v>8.8191369230852787E-2</v>
      </c>
      <c r="P440" s="416"/>
      <c r="Q440" s="416"/>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5"/>
      <c r="BV440" s="205"/>
      <c r="BW440" s="205"/>
      <c r="BX440" s="205"/>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1617"/>
      <c r="C441" s="1786" t="s">
        <v>269</v>
      </c>
      <c r="D441" s="1584"/>
      <c r="E441" s="481">
        <v>2.7178758064209687E-2</v>
      </c>
      <c r="F441" s="416"/>
      <c r="G441" s="416"/>
      <c r="H441" s="1780" t="s">
        <v>217</v>
      </c>
      <c r="I441" s="1584"/>
      <c r="J441" s="482">
        <v>-6.1990599612801921E-2</v>
      </c>
      <c r="K441" s="416"/>
      <c r="L441" s="416"/>
      <c r="M441" s="1781" t="s">
        <v>204</v>
      </c>
      <c r="N441" s="1584"/>
      <c r="O441" s="483">
        <v>-7.9592265419814387E-2</v>
      </c>
      <c r="P441" s="416"/>
      <c r="Q441" s="416"/>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5"/>
      <c r="BV441" s="205"/>
      <c r="BW441" s="205"/>
      <c r="BX441" s="205"/>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1617"/>
      <c r="C442" s="1785" t="s">
        <v>216</v>
      </c>
      <c r="D442" s="1584"/>
      <c r="E442" s="484">
        <v>3.4116894440314981E-3</v>
      </c>
      <c r="F442" s="416"/>
      <c r="G442" s="416"/>
      <c r="H442" s="1780" t="s">
        <v>216</v>
      </c>
      <c r="I442" s="1584"/>
      <c r="J442" s="482">
        <v>-5.4732636568084699E-2</v>
      </c>
      <c r="K442" s="416"/>
      <c r="L442" s="416"/>
      <c r="M442" s="1781" t="s">
        <v>262</v>
      </c>
      <c r="N442" s="1584"/>
      <c r="O442" s="483">
        <v>7.6504869207626225E-2</v>
      </c>
      <c r="P442" s="416"/>
      <c r="Q442" s="416"/>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5"/>
      <c r="BV442" s="205"/>
      <c r="BW442" s="205"/>
      <c r="BX442" s="205"/>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1617"/>
      <c r="C443" s="1585"/>
      <c r="D443" s="1584"/>
      <c r="E443" s="432"/>
      <c r="F443" s="416"/>
      <c r="G443" s="416"/>
      <c r="H443" s="1780" t="s">
        <v>199</v>
      </c>
      <c r="I443" s="1584"/>
      <c r="J443" s="482">
        <v>4.4797016420759977E-2</v>
      </c>
      <c r="K443" s="416"/>
      <c r="L443" s="416"/>
      <c r="M443" s="1781" t="s">
        <v>271</v>
      </c>
      <c r="N443" s="1584"/>
      <c r="O443" s="483">
        <v>6.6326724314752603E-2</v>
      </c>
      <c r="P443" s="416"/>
      <c r="Q443" s="416"/>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5"/>
      <c r="BV443" s="205"/>
      <c r="BW443" s="205"/>
      <c r="BX443" s="205"/>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1617"/>
      <c r="C444" s="1585"/>
      <c r="D444" s="1584"/>
      <c r="E444" s="432"/>
      <c r="F444" s="416"/>
      <c r="G444" s="416"/>
      <c r="H444" s="1780" t="s">
        <v>271</v>
      </c>
      <c r="I444" s="1584"/>
      <c r="J444" s="482">
        <v>4.3407831201110393E-2</v>
      </c>
      <c r="K444" s="416"/>
      <c r="L444" s="416"/>
      <c r="M444" s="1781" t="s">
        <v>227</v>
      </c>
      <c r="N444" s="1584"/>
      <c r="O444" s="483">
        <v>5.874397936942273E-2</v>
      </c>
      <c r="P444" s="416"/>
      <c r="Q444" s="416"/>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5"/>
      <c r="BV444" s="205"/>
      <c r="BW444" s="205"/>
      <c r="BX444" s="205"/>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1617"/>
      <c r="C445" s="1585"/>
      <c r="D445" s="1584"/>
      <c r="E445" s="416"/>
      <c r="F445" s="416"/>
      <c r="G445" s="416"/>
      <c r="H445" s="1780" t="s">
        <v>227</v>
      </c>
      <c r="I445" s="1584"/>
      <c r="J445" s="482">
        <v>4.2219976219142294E-2</v>
      </c>
      <c r="K445" s="416"/>
      <c r="L445" s="416"/>
      <c r="M445" s="1781" t="s">
        <v>192</v>
      </c>
      <c r="N445" s="1584"/>
      <c r="O445" s="483">
        <v>5.7182241800655134E-2</v>
      </c>
      <c r="P445" s="416"/>
      <c r="Q445" s="416"/>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5"/>
      <c r="BV445" s="205"/>
      <c r="BW445" s="205"/>
      <c r="BX445" s="205"/>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1784" t="s">
        <v>229</v>
      </c>
      <c r="D446" s="1584"/>
      <c r="E446" s="1584"/>
      <c r="F446" s="416"/>
      <c r="G446" s="416"/>
      <c r="H446" s="1780" t="s">
        <v>221</v>
      </c>
      <c r="I446" s="1584"/>
      <c r="J446" s="482">
        <v>2.4835089787353787E-2</v>
      </c>
      <c r="K446" s="416"/>
      <c r="L446" s="416"/>
      <c r="M446" s="1781" t="s">
        <v>266</v>
      </c>
      <c r="N446" s="1584"/>
      <c r="O446" s="483">
        <v>-4.4349729521028856E-2</v>
      </c>
      <c r="P446" s="416"/>
      <c r="Q446" s="416"/>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5"/>
      <c r="BV446" s="205"/>
      <c r="BW446" s="205"/>
      <c r="BX446" s="205"/>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1585"/>
      <c r="D447" s="1584"/>
      <c r="E447" s="463" t="s">
        <v>230</v>
      </c>
      <c r="F447" s="416"/>
      <c r="G447" s="416"/>
      <c r="H447" s="1780" t="s">
        <v>220</v>
      </c>
      <c r="I447" s="1584"/>
      <c r="J447" s="482">
        <v>2.2477244413487484E-2</v>
      </c>
      <c r="K447" s="416"/>
      <c r="L447" s="416"/>
      <c r="M447" s="1781" t="s">
        <v>221</v>
      </c>
      <c r="N447" s="1584"/>
      <c r="O447" s="483">
        <v>4.4010057252247173E-2</v>
      </c>
      <c r="P447" s="416"/>
      <c r="Q447" s="416"/>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5"/>
      <c r="BV447" s="205"/>
      <c r="BW447" s="205"/>
      <c r="BX447" s="205"/>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1797" t="s">
        <v>213</v>
      </c>
      <c r="D448" s="1584"/>
      <c r="E448" s="478">
        <v>6.911735495721949E-2</v>
      </c>
      <c r="F448" s="416"/>
      <c r="G448" s="416"/>
      <c r="H448" s="1780" t="s">
        <v>268</v>
      </c>
      <c r="I448" s="1584"/>
      <c r="J448" s="482">
        <v>2.2208069179914715E-2</v>
      </c>
      <c r="K448" s="416"/>
      <c r="L448" s="416"/>
      <c r="M448" s="1781" t="s">
        <v>255</v>
      </c>
      <c r="N448" s="1584"/>
      <c r="O448" s="483">
        <v>-4.3541661033799813E-2</v>
      </c>
      <c r="P448" s="416"/>
      <c r="Q448" s="416"/>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5"/>
      <c r="BV448" s="205"/>
      <c r="BW448" s="205"/>
      <c r="BX448" s="205"/>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1786" t="s">
        <v>194</v>
      </c>
      <c r="D449" s="1584"/>
      <c r="E449" s="481">
        <v>0.39983281494278</v>
      </c>
      <c r="F449" s="416"/>
      <c r="G449" s="416"/>
      <c r="H449" s="1780" t="s">
        <v>226</v>
      </c>
      <c r="I449" s="1584"/>
      <c r="J449" s="482">
        <v>1.9019707978210006E-2</v>
      </c>
      <c r="K449" s="416"/>
      <c r="L449" s="416"/>
      <c r="M449" s="1781" t="s">
        <v>220</v>
      </c>
      <c r="N449" s="1584"/>
      <c r="O449" s="483">
        <v>4.2447551304571604E-2</v>
      </c>
      <c r="P449" s="416"/>
      <c r="Q449" s="416"/>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5"/>
      <c r="BV449" s="205"/>
      <c r="BW449" s="205"/>
      <c r="BX449" s="205"/>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1786" t="s">
        <v>211</v>
      </c>
      <c r="D450" s="1584"/>
      <c r="E450" s="481">
        <v>3.2419811846555083E-2</v>
      </c>
      <c r="F450" s="416"/>
      <c r="G450" s="416"/>
      <c r="H450" s="1780" t="s">
        <v>261</v>
      </c>
      <c r="I450" s="1584"/>
      <c r="J450" s="482">
        <v>-1.208516379731361E-2</v>
      </c>
      <c r="K450" s="416"/>
      <c r="L450" s="416"/>
      <c r="M450" s="1781" t="s">
        <v>264</v>
      </c>
      <c r="N450" s="1584"/>
      <c r="O450" s="483">
        <v>3.1447547149313408E-2</v>
      </c>
      <c r="P450" s="416"/>
      <c r="Q450" s="416"/>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5"/>
      <c r="BV450" s="205"/>
      <c r="BW450" s="205"/>
      <c r="BX450" s="205"/>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1786" t="s">
        <v>196</v>
      </c>
      <c r="D451" s="1584"/>
      <c r="E451" s="481">
        <v>8.5084428423271366E-2</v>
      </c>
      <c r="F451" s="416"/>
      <c r="G451" s="416"/>
      <c r="H451" s="1780" t="s">
        <v>225</v>
      </c>
      <c r="I451" s="1584"/>
      <c r="J451" s="482">
        <v>-2.7678592287836293E-3</v>
      </c>
      <c r="K451" s="416"/>
      <c r="L451" s="416"/>
      <c r="M451" s="1781" t="s">
        <v>270</v>
      </c>
      <c r="N451" s="1584"/>
      <c r="O451" s="483">
        <v>2.0967839332117783E-2</v>
      </c>
      <c r="P451" s="416"/>
      <c r="Q451" s="416"/>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5"/>
      <c r="BV451" s="205"/>
      <c r="BW451" s="205"/>
      <c r="BX451" s="205"/>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1786" t="s">
        <v>227</v>
      </c>
      <c r="D452" s="1584"/>
      <c r="E452" s="481">
        <v>2.076730082781733E-3</v>
      </c>
      <c r="F452" s="416"/>
      <c r="G452" s="416"/>
      <c r="H452" s="1778" t="s">
        <v>269</v>
      </c>
      <c r="I452" s="1584"/>
      <c r="J452" s="485">
        <v>1.859304980237684E-3</v>
      </c>
      <c r="K452" s="416"/>
      <c r="L452" s="416"/>
      <c r="M452" s="1779" t="s">
        <v>210</v>
      </c>
      <c r="N452" s="1584"/>
      <c r="O452" s="486">
        <v>2.0351477290325303E-3</v>
      </c>
      <c r="P452" s="416"/>
      <c r="Q452" s="416"/>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5"/>
      <c r="BV452" s="205"/>
      <c r="BW452" s="205"/>
      <c r="BX452" s="205"/>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1786" t="s">
        <v>220</v>
      </c>
      <c r="D453" s="1584"/>
      <c r="E453" s="481">
        <v>1.1828685180605967E-3</v>
      </c>
      <c r="F453" s="416"/>
      <c r="G453" s="416"/>
      <c r="H453" s="1585"/>
      <c r="I453" s="1584"/>
      <c r="J453" s="432"/>
      <c r="K453" s="416"/>
      <c r="L453" s="416"/>
      <c r="M453" s="1585"/>
      <c r="N453" s="1584"/>
      <c r="O453" s="432"/>
      <c r="P453" s="416"/>
      <c r="Q453" s="416"/>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5"/>
      <c r="BV453" s="205"/>
      <c r="BW453" s="205"/>
      <c r="BX453" s="205"/>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1786" t="s">
        <v>218</v>
      </c>
      <c r="D454" s="1584"/>
      <c r="E454" s="481">
        <v>0.13975140598736641</v>
      </c>
      <c r="F454" s="416"/>
      <c r="G454" s="416"/>
      <c r="H454" s="1585"/>
      <c r="I454" s="1584"/>
      <c r="J454" s="432"/>
      <c r="K454" s="416"/>
      <c r="L454" s="416"/>
      <c r="M454" s="1585"/>
      <c r="N454" s="1584"/>
      <c r="O454" s="432"/>
      <c r="P454" s="416"/>
      <c r="Q454" s="416"/>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5"/>
      <c r="BV454" s="205"/>
      <c r="BW454" s="205"/>
      <c r="BX454" s="205"/>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1786" t="s">
        <v>199</v>
      </c>
      <c r="D455" s="1584"/>
      <c r="E455" s="481">
        <v>8.5693072245449416E-3</v>
      </c>
      <c r="F455" s="416"/>
      <c r="G455" s="416"/>
      <c r="H455" s="1585"/>
      <c r="I455" s="1584"/>
      <c r="J455" s="416"/>
      <c r="K455" s="416"/>
      <c r="L455" s="416"/>
      <c r="M455" s="1585"/>
      <c r="N455" s="1584"/>
      <c r="O455" s="416"/>
      <c r="P455" s="416"/>
      <c r="Q455" s="416"/>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5"/>
      <c r="BV455" s="205"/>
      <c r="BW455" s="205"/>
      <c r="BX455" s="205"/>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1786" t="s">
        <v>216</v>
      </c>
      <c r="D456" s="1584"/>
      <c r="E456" s="487">
        <v>1.1639624862515952E-5</v>
      </c>
      <c r="F456" s="416"/>
      <c r="G456" s="416"/>
      <c r="H456" s="1776" t="s">
        <v>229</v>
      </c>
      <c r="I456" s="1584"/>
      <c r="J456" s="1584"/>
      <c r="K456" s="416"/>
      <c r="L456" s="416"/>
      <c r="M456" s="1777" t="s">
        <v>229</v>
      </c>
      <c r="N456" s="1584"/>
      <c r="O456" s="1584"/>
      <c r="P456" s="416"/>
      <c r="Q456" s="416"/>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5"/>
      <c r="BV456" s="205"/>
      <c r="BW456" s="205"/>
      <c r="BX456" s="205"/>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1786" t="s">
        <v>225</v>
      </c>
      <c r="D457" s="1584"/>
      <c r="E457" s="481">
        <v>2.6178573790890899E-3</v>
      </c>
      <c r="F457" s="416"/>
      <c r="G457" s="416"/>
      <c r="H457" s="1585"/>
      <c r="I457" s="1584"/>
      <c r="J457" s="464" t="s">
        <v>230</v>
      </c>
      <c r="K457" s="416"/>
      <c r="L457" s="416"/>
      <c r="M457" s="1585"/>
      <c r="N457" s="1584"/>
      <c r="O457" s="465" t="s">
        <v>230</v>
      </c>
      <c r="P457" s="416"/>
      <c r="Q457" s="416"/>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5"/>
      <c r="BV457" s="205"/>
      <c r="BW457" s="205"/>
      <c r="BX457" s="205"/>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1786" t="s">
        <v>269</v>
      </c>
      <c r="D458" s="1584"/>
      <c r="E458" s="481">
        <v>7.3868488991284305E-4</v>
      </c>
      <c r="F458" s="416"/>
      <c r="G458" s="416"/>
      <c r="H458" s="1787" t="s">
        <v>213</v>
      </c>
      <c r="I458" s="1584"/>
      <c r="J458" s="479">
        <v>6.5924404307032489E-2</v>
      </c>
      <c r="K458" s="416"/>
      <c r="L458" s="416"/>
      <c r="M458" s="1788" t="s">
        <v>213</v>
      </c>
      <c r="N458" s="1584"/>
      <c r="O458" s="480">
        <v>9.2002821363288287E-2</v>
      </c>
      <c r="P458" s="416"/>
      <c r="Q458" s="416"/>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5"/>
      <c r="BV458" s="205"/>
      <c r="BW458" s="205"/>
      <c r="BX458" s="205"/>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1786" t="s">
        <v>190</v>
      </c>
      <c r="D459" s="1584"/>
      <c r="E459" s="481">
        <v>0.50236490967399949</v>
      </c>
      <c r="F459" s="416"/>
      <c r="G459" s="416"/>
      <c r="H459" s="1780" t="s">
        <v>194</v>
      </c>
      <c r="I459" s="1584"/>
      <c r="J459" s="482">
        <v>0.36377822969820051</v>
      </c>
      <c r="K459" s="416"/>
      <c r="L459" s="416"/>
      <c r="M459" s="1781" t="s">
        <v>194</v>
      </c>
      <c r="N459" s="1584"/>
      <c r="O459" s="483">
        <v>0.20662728597263424</v>
      </c>
      <c r="P459" s="416"/>
      <c r="Q459" s="416"/>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5"/>
      <c r="BV459" s="205"/>
      <c r="BW459" s="205"/>
      <c r="BX459" s="205"/>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1786" t="s">
        <v>188</v>
      </c>
      <c r="D460" s="1584"/>
      <c r="E460" s="481">
        <v>0.47694506573374329</v>
      </c>
      <c r="F460" s="416"/>
      <c r="G460" s="416"/>
      <c r="H460" s="1780" t="s">
        <v>211</v>
      </c>
      <c r="I460" s="1584"/>
      <c r="J460" s="482">
        <v>1.9951361021924068E-2</v>
      </c>
      <c r="K460" s="416"/>
      <c r="L460" s="416"/>
      <c r="M460" s="1781" t="s">
        <v>211</v>
      </c>
      <c r="N460" s="1584"/>
      <c r="O460" s="483">
        <v>1.0948531193557478E-2</v>
      </c>
      <c r="P460" s="416"/>
      <c r="Q460" s="416"/>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5"/>
      <c r="BV460" s="205"/>
      <c r="BW460" s="205"/>
      <c r="BX460" s="205"/>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1786" t="s">
        <v>201</v>
      </c>
      <c r="D461" s="1584"/>
      <c r="E461" s="481">
        <v>3.2324835008022521E-3</v>
      </c>
      <c r="F461" s="416"/>
      <c r="G461" s="416"/>
      <c r="H461" s="1780" t="s">
        <v>196</v>
      </c>
      <c r="I461" s="1584"/>
      <c r="J461" s="482">
        <v>7.470897989382258E-2</v>
      </c>
      <c r="K461" s="416"/>
      <c r="L461" s="416"/>
      <c r="M461" s="1781" t="s">
        <v>196</v>
      </c>
      <c r="N461" s="1584"/>
      <c r="O461" s="483">
        <v>6.0148449155409796E-2</v>
      </c>
      <c r="P461" s="416"/>
      <c r="Q461" s="416"/>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5"/>
      <c r="BV461" s="205"/>
      <c r="BW461" s="205"/>
      <c r="BX461" s="205"/>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1786" t="s">
        <v>226</v>
      </c>
      <c r="D462" s="1584"/>
      <c r="E462" s="481">
        <v>1.0077739919809878E-3</v>
      </c>
      <c r="F462" s="416"/>
      <c r="G462" s="416"/>
      <c r="H462" s="1780" t="s">
        <v>227</v>
      </c>
      <c r="I462" s="1584"/>
      <c r="J462" s="482">
        <v>1.7825263919449409E-3</v>
      </c>
      <c r="K462" s="416"/>
      <c r="L462" s="416"/>
      <c r="M462" s="1781" t="s">
        <v>227</v>
      </c>
      <c r="N462" s="1584"/>
      <c r="O462" s="483">
        <v>3.4508551121551633E-3</v>
      </c>
      <c r="P462" s="416"/>
      <c r="Q462" s="416"/>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5"/>
      <c r="BV462" s="205"/>
      <c r="BW462" s="205"/>
      <c r="BX462" s="205"/>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1786" t="s">
        <v>261</v>
      </c>
      <c r="D463" s="1584"/>
      <c r="E463" s="481">
        <v>2.8196050665052833E-3</v>
      </c>
      <c r="F463" s="416"/>
      <c r="G463" s="416"/>
      <c r="H463" s="1780" t="s">
        <v>220</v>
      </c>
      <c r="I463" s="1584"/>
      <c r="J463" s="482">
        <v>5.0522651642365428E-4</v>
      </c>
      <c r="K463" s="416"/>
      <c r="L463" s="416"/>
      <c r="M463" s="1781" t="s">
        <v>220</v>
      </c>
      <c r="N463" s="1584"/>
      <c r="O463" s="483">
        <v>1.8017946117542384E-3</v>
      </c>
      <c r="P463" s="416"/>
      <c r="Q463" s="416"/>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5"/>
      <c r="BV463" s="205"/>
      <c r="BW463" s="205"/>
      <c r="BX463" s="205"/>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1786" t="s">
        <v>189</v>
      </c>
      <c r="D464" s="1584"/>
      <c r="E464" s="481">
        <v>0.37922176309950606</v>
      </c>
      <c r="F464" s="416"/>
      <c r="G464" s="416"/>
      <c r="H464" s="1780" t="s">
        <v>218</v>
      </c>
      <c r="I464" s="1584"/>
      <c r="J464" s="482">
        <v>0.11096859710782829</v>
      </c>
      <c r="K464" s="416"/>
      <c r="L464" s="416"/>
      <c r="M464" s="1781" t="s">
        <v>218</v>
      </c>
      <c r="N464" s="1584"/>
      <c r="O464" s="483">
        <v>9.2002895276092067E-2</v>
      </c>
      <c r="P464" s="416"/>
      <c r="Q464" s="416"/>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5"/>
      <c r="BV464" s="205"/>
      <c r="BW464" s="205"/>
      <c r="BX464" s="205"/>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1786" t="s">
        <v>192</v>
      </c>
      <c r="D465" s="1584"/>
      <c r="E465" s="481">
        <v>1.5446381141075447E-3</v>
      </c>
      <c r="F465" s="416"/>
      <c r="G465" s="416"/>
      <c r="H465" s="1780" t="s">
        <v>199</v>
      </c>
      <c r="I465" s="1584"/>
      <c r="J465" s="482">
        <v>2.0067726802018388E-3</v>
      </c>
      <c r="K465" s="416"/>
      <c r="L465" s="416"/>
      <c r="M465" s="1781" t="s">
        <v>199</v>
      </c>
      <c r="N465" s="1584"/>
      <c r="O465" s="483">
        <v>2.6443164572411065E-2</v>
      </c>
      <c r="P465" s="416"/>
      <c r="Q465" s="416"/>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5"/>
      <c r="BV465" s="205"/>
      <c r="BW465" s="205"/>
      <c r="BX465" s="205"/>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1786" t="s">
        <v>224</v>
      </c>
      <c r="D466" s="1584"/>
      <c r="E466" s="481">
        <v>0.25958998272138689</v>
      </c>
      <c r="F466" s="416"/>
      <c r="G466" s="416"/>
      <c r="H466" s="1780" t="s">
        <v>216</v>
      </c>
      <c r="I466" s="1584"/>
      <c r="J466" s="482">
        <v>2.9956615056940424E-3</v>
      </c>
      <c r="K466" s="416"/>
      <c r="L466" s="416"/>
      <c r="M466" s="1781" t="s">
        <v>216</v>
      </c>
      <c r="N466" s="1584"/>
      <c r="O466" s="483">
        <v>7.7777176068126079E-3</v>
      </c>
      <c r="P466" s="416"/>
      <c r="Q466" s="416"/>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5"/>
      <c r="BV466" s="205"/>
      <c r="BW466" s="205"/>
      <c r="BX466" s="205"/>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1786" t="s">
        <v>210</v>
      </c>
      <c r="D467" s="1584"/>
      <c r="E467" s="481">
        <v>4.3088264903768089E-2</v>
      </c>
      <c r="F467" s="416"/>
      <c r="G467" s="416"/>
      <c r="H467" s="1780" t="s">
        <v>225</v>
      </c>
      <c r="I467" s="1584"/>
      <c r="J467" s="488">
        <v>7.6610447103627077E-6</v>
      </c>
      <c r="K467" s="416"/>
      <c r="L467" s="416"/>
      <c r="M467" s="1781" t="s">
        <v>225</v>
      </c>
      <c r="N467" s="1584"/>
      <c r="O467" s="483">
        <v>9.0775351741819478E-3</v>
      </c>
      <c r="P467" s="416"/>
      <c r="Q467" s="416"/>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5"/>
      <c r="BV467" s="205"/>
      <c r="BW467" s="205"/>
      <c r="BX467" s="205"/>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1786" t="s">
        <v>191</v>
      </c>
      <c r="D468" s="1584"/>
      <c r="E468" s="481">
        <v>0.43885561711626309</v>
      </c>
      <c r="F468" s="416"/>
      <c r="G468" s="416"/>
      <c r="H468" s="1780" t="s">
        <v>269</v>
      </c>
      <c r="I468" s="1584"/>
      <c r="J468" s="488">
        <v>3.4570150095366545E-6</v>
      </c>
      <c r="K468" s="416"/>
      <c r="L468" s="416"/>
      <c r="M468" s="1781" t="s">
        <v>269</v>
      </c>
      <c r="N468" s="1584"/>
      <c r="O468" s="483">
        <v>2.5019237076536104E-2</v>
      </c>
      <c r="P468" s="416"/>
      <c r="Q468" s="416"/>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5"/>
      <c r="BV468" s="205"/>
      <c r="BW468" s="205"/>
      <c r="BX468" s="205"/>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1786" t="s">
        <v>193</v>
      </c>
      <c r="D469" s="1584"/>
      <c r="E469" s="481">
        <v>0.24168539181703411</v>
      </c>
      <c r="F469" s="416"/>
      <c r="G469" s="416"/>
      <c r="H469" s="1780" t="s">
        <v>190</v>
      </c>
      <c r="I469" s="1584"/>
      <c r="J469" s="482">
        <v>0.55497771733501566</v>
      </c>
      <c r="K469" s="416"/>
      <c r="L469" s="416"/>
      <c r="M469" s="1781" t="s">
        <v>190</v>
      </c>
      <c r="N469" s="1584"/>
      <c r="O469" s="483">
        <v>0.1626726501482488</v>
      </c>
      <c r="P469" s="416"/>
      <c r="Q469" s="416"/>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5"/>
      <c r="BV469" s="205"/>
      <c r="BW469" s="205"/>
      <c r="BX469" s="205"/>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1786" t="s">
        <v>200</v>
      </c>
      <c r="D470" s="1584"/>
      <c r="E470" s="481">
        <v>2.6013337953414081E-2</v>
      </c>
      <c r="F470" s="416"/>
      <c r="G470" s="416"/>
      <c r="H470" s="1780" t="s">
        <v>188</v>
      </c>
      <c r="I470" s="1584"/>
      <c r="J470" s="482">
        <v>0.53055723470468585</v>
      </c>
      <c r="K470" s="416"/>
      <c r="L470" s="416"/>
      <c r="M470" s="1781" t="s">
        <v>188</v>
      </c>
      <c r="N470" s="1584"/>
      <c r="O470" s="483">
        <v>0.12161711028688202</v>
      </c>
      <c r="P470" s="416"/>
      <c r="Q470" s="416"/>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5"/>
      <c r="BV470" s="205"/>
      <c r="BW470" s="205"/>
      <c r="BX470" s="205"/>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1786" t="s">
        <v>214</v>
      </c>
      <c r="D471" s="1584"/>
      <c r="E471" s="481">
        <v>2.8872437502284687E-2</v>
      </c>
      <c r="F471" s="416"/>
      <c r="G471" s="416"/>
      <c r="H471" s="1780" t="s">
        <v>201</v>
      </c>
      <c r="I471" s="1584"/>
      <c r="J471" s="482">
        <v>4.7063731168624237E-2</v>
      </c>
      <c r="K471" s="416"/>
      <c r="L471" s="416"/>
      <c r="M471" s="1781" t="s">
        <v>201</v>
      </c>
      <c r="N471" s="1584"/>
      <c r="O471" s="483">
        <v>8.8934397358357786E-2</v>
      </c>
      <c r="P471" s="416"/>
      <c r="Q471" s="416"/>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5"/>
      <c r="BV471" s="205"/>
      <c r="BW471" s="205"/>
      <c r="BX471" s="205"/>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1786" t="s">
        <v>253</v>
      </c>
      <c r="D472" s="1584"/>
      <c r="E472" s="481">
        <v>0.16628076314302956</v>
      </c>
      <c r="F472" s="416"/>
      <c r="G472" s="416"/>
      <c r="H472" s="1780" t="s">
        <v>226</v>
      </c>
      <c r="I472" s="1584"/>
      <c r="J472" s="482">
        <v>3.6174929157638535E-4</v>
      </c>
      <c r="K472" s="416"/>
      <c r="L472" s="416"/>
      <c r="M472" s="1781" t="s">
        <v>226</v>
      </c>
      <c r="N472" s="1584"/>
      <c r="O472" s="483">
        <v>1.1644526095673752E-2</v>
      </c>
      <c r="P472" s="416"/>
      <c r="Q472" s="416"/>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5"/>
      <c r="BV472" s="205"/>
      <c r="BW472" s="205"/>
      <c r="BX472" s="205"/>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1786" t="s">
        <v>258</v>
      </c>
      <c r="D473" s="1584"/>
      <c r="E473" s="481">
        <v>0.11947732740841215</v>
      </c>
      <c r="F473" s="416"/>
      <c r="G473" s="416"/>
      <c r="H473" s="1780" t="s">
        <v>261</v>
      </c>
      <c r="I473" s="1584"/>
      <c r="J473" s="482">
        <v>1.4605118400789954E-4</v>
      </c>
      <c r="K473" s="416"/>
      <c r="L473" s="416"/>
      <c r="M473" s="1781" t="s">
        <v>261</v>
      </c>
      <c r="N473" s="1584"/>
      <c r="O473" s="483">
        <v>3.9479673871564445E-2</v>
      </c>
      <c r="P473" s="416"/>
      <c r="Q473" s="416"/>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5"/>
      <c r="BV473" s="205"/>
      <c r="BW473" s="205"/>
      <c r="BX473" s="205"/>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1786" t="s">
        <v>209</v>
      </c>
      <c r="D474" s="1584"/>
      <c r="E474" s="481">
        <v>5.1731988370317089E-2</v>
      </c>
      <c r="F474" s="416"/>
      <c r="G474" s="416"/>
      <c r="H474" s="1780" t="s">
        <v>189</v>
      </c>
      <c r="I474" s="1584"/>
      <c r="J474" s="482">
        <v>0.30558367827051958</v>
      </c>
      <c r="K474" s="416"/>
      <c r="L474" s="416"/>
      <c r="M474" s="1781" t="s">
        <v>189</v>
      </c>
      <c r="N474" s="1584"/>
      <c r="O474" s="483">
        <v>0.38324430377928526</v>
      </c>
      <c r="P474" s="416"/>
      <c r="Q474" s="416"/>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5"/>
      <c r="BV474" s="205"/>
      <c r="BW474" s="205"/>
      <c r="BX474" s="205"/>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1786" t="s">
        <v>256</v>
      </c>
      <c r="D475" s="1584"/>
      <c r="E475" s="481">
        <v>1.8693201664660427E-2</v>
      </c>
      <c r="F475" s="416"/>
      <c r="G475" s="416"/>
      <c r="H475" s="1780" t="s">
        <v>192</v>
      </c>
      <c r="I475" s="1584"/>
      <c r="J475" s="482">
        <v>5.4139493730458975E-3</v>
      </c>
      <c r="K475" s="416"/>
      <c r="L475" s="416"/>
      <c r="M475" s="1781" t="s">
        <v>192</v>
      </c>
      <c r="N475" s="1584"/>
      <c r="O475" s="483">
        <v>3.2698087773485912E-3</v>
      </c>
      <c r="P475" s="416"/>
      <c r="Q475" s="416"/>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5"/>
      <c r="BV475" s="205"/>
      <c r="BW475" s="205"/>
      <c r="BX475" s="205"/>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1786" t="s">
        <v>249</v>
      </c>
      <c r="D476" s="1584"/>
      <c r="E476" s="481">
        <v>0.30722178373835096</v>
      </c>
      <c r="F476" s="416"/>
      <c r="G476" s="416"/>
      <c r="H476" s="1780" t="s">
        <v>224</v>
      </c>
      <c r="I476" s="1584"/>
      <c r="J476" s="482">
        <v>0.29424087659055753</v>
      </c>
      <c r="K476" s="416"/>
      <c r="L476" s="416"/>
      <c r="M476" s="1781" t="s">
        <v>224</v>
      </c>
      <c r="N476" s="1584"/>
      <c r="O476" s="483">
        <v>5.479772889338904E-2</v>
      </c>
      <c r="P476" s="416"/>
      <c r="Q476" s="416"/>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5"/>
      <c r="BV476" s="205"/>
      <c r="BW476" s="205"/>
      <c r="BX476" s="205"/>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1786" t="s">
        <v>251</v>
      </c>
      <c r="D477" s="1584"/>
      <c r="E477" s="481">
        <v>0.31495344170716527</v>
      </c>
      <c r="F477" s="416"/>
      <c r="G477" s="416"/>
      <c r="H477" s="1780" t="s">
        <v>210</v>
      </c>
      <c r="I477" s="1584"/>
      <c r="J477" s="482">
        <v>5.9406012849224872E-2</v>
      </c>
      <c r="K477" s="416"/>
      <c r="L477" s="416"/>
      <c r="M477" s="1781" t="s">
        <v>210</v>
      </c>
      <c r="N477" s="1584"/>
      <c r="O477" s="489">
        <v>4.1418262789862654E-6</v>
      </c>
      <c r="P477" s="416"/>
      <c r="Q477" s="416"/>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5"/>
      <c r="BV477" s="205"/>
      <c r="BW477" s="205"/>
      <c r="BX477" s="205"/>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1786" t="s">
        <v>250</v>
      </c>
      <c r="D478" s="1584"/>
      <c r="E478" s="481">
        <v>0.31468860777431895</v>
      </c>
      <c r="F478" s="416"/>
      <c r="G478" s="416"/>
      <c r="H478" s="1780" t="s">
        <v>191</v>
      </c>
      <c r="I478" s="1584"/>
      <c r="J478" s="482">
        <v>0.28422332750093832</v>
      </c>
      <c r="K478" s="416"/>
      <c r="L478" s="416"/>
      <c r="M478" s="1781" t="s">
        <v>191</v>
      </c>
      <c r="N478" s="1584"/>
      <c r="O478" s="483">
        <v>0.18890712880832217</v>
      </c>
      <c r="P478" s="416"/>
      <c r="Q478" s="416"/>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5"/>
      <c r="BV478" s="205"/>
      <c r="BW478" s="205"/>
      <c r="BX478" s="205"/>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1786" t="s">
        <v>254</v>
      </c>
      <c r="D479" s="1584"/>
      <c r="E479" s="481">
        <v>0.23028917329077067</v>
      </c>
      <c r="F479" s="416"/>
      <c r="G479" s="416"/>
      <c r="H479" s="1780" t="s">
        <v>193</v>
      </c>
      <c r="I479" s="1584"/>
      <c r="J479" s="482">
        <v>2.7802976542529709E-2</v>
      </c>
      <c r="K479" s="416"/>
      <c r="L479" s="416"/>
      <c r="M479" s="1781" t="s">
        <v>193</v>
      </c>
      <c r="N479" s="1584"/>
      <c r="O479" s="483">
        <v>0.24050029078575208</v>
      </c>
      <c r="P479" s="416"/>
      <c r="Q479" s="416"/>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5"/>
      <c r="BV479" s="205"/>
      <c r="BW479" s="205"/>
      <c r="BX479" s="205"/>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1786" t="s">
        <v>265</v>
      </c>
      <c r="D480" s="1584"/>
      <c r="E480" s="481">
        <v>2.315116425989145E-2</v>
      </c>
      <c r="F480" s="416"/>
      <c r="G480" s="416"/>
      <c r="H480" s="1780" t="s">
        <v>200</v>
      </c>
      <c r="I480" s="1584"/>
      <c r="J480" s="482">
        <v>1.0788114075675211E-2</v>
      </c>
      <c r="K480" s="416"/>
      <c r="L480" s="416"/>
      <c r="M480" s="1781" t="s">
        <v>200</v>
      </c>
      <c r="N480" s="1584"/>
      <c r="O480" s="483">
        <v>2.9699236178339746E-2</v>
      </c>
      <c r="P480" s="416"/>
      <c r="Q480" s="416"/>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5"/>
      <c r="BV480" s="205"/>
      <c r="BW480" s="205"/>
      <c r="BX480" s="205"/>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1786" t="s">
        <v>252</v>
      </c>
      <c r="D481" s="1584"/>
      <c r="E481" s="481">
        <v>0.24670339497014027</v>
      </c>
      <c r="F481" s="416"/>
      <c r="G481" s="416"/>
      <c r="H481" s="1780" t="s">
        <v>214</v>
      </c>
      <c r="I481" s="1584"/>
      <c r="J481" s="482">
        <v>1.2631603408140164E-2</v>
      </c>
      <c r="K481" s="416"/>
      <c r="L481" s="416"/>
      <c r="M481" s="1781" t="s">
        <v>214</v>
      </c>
      <c r="N481" s="1584"/>
      <c r="O481" s="483">
        <v>4.7039722915346603E-2</v>
      </c>
      <c r="P481" s="416"/>
      <c r="Q481" s="416"/>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5"/>
      <c r="BV481" s="205"/>
      <c r="BW481" s="205"/>
      <c r="BX481" s="205"/>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1786" t="s">
        <v>217</v>
      </c>
      <c r="D482" s="1584"/>
      <c r="E482" s="481">
        <v>4.1719029143368683E-3</v>
      </c>
      <c r="F482" s="416"/>
      <c r="G482" s="416"/>
      <c r="H482" s="1780" t="s">
        <v>253</v>
      </c>
      <c r="I482" s="1584"/>
      <c r="J482" s="482">
        <v>0.11189983482216997</v>
      </c>
      <c r="K482" s="416"/>
      <c r="L482" s="416"/>
      <c r="M482" s="1781" t="s">
        <v>253</v>
      </c>
      <c r="N482" s="1584"/>
      <c r="O482" s="483">
        <v>0.36019934811528187</v>
      </c>
      <c r="P482" s="416"/>
      <c r="Q482" s="416"/>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5"/>
      <c r="BV482" s="205"/>
      <c r="BW482" s="205"/>
      <c r="BX482" s="205"/>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1786" t="s">
        <v>204</v>
      </c>
      <c r="D483" s="1584"/>
      <c r="E483" s="481">
        <v>2.828349734439322E-2</v>
      </c>
      <c r="F483" s="416"/>
      <c r="G483" s="416"/>
      <c r="H483" s="1780" t="s">
        <v>258</v>
      </c>
      <c r="I483" s="1584"/>
      <c r="J483" s="482">
        <v>2.4627888006414703E-2</v>
      </c>
      <c r="K483" s="416"/>
      <c r="L483" s="416"/>
      <c r="M483" s="1781" t="s">
        <v>258</v>
      </c>
      <c r="N483" s="1584"/>
      <c r="O483" s="483">
        <v>0.11468509076412041</v>
      </c>
      <c r="P483" s="416"/>
      <c r="Q483" s="416"/>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5"/>
      <c r="BV483" s="205"/>
      <c r="BW483" s="205"/>
      <c r="BX483" s="205"/>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1786" t="s">
        <v>203</v>
      </c>
      <c r="D484" s="1584"/>
      <c r="E484" s="481">
        <v>0.1759557194066603</v>
      </c>
      <c r="F484" s="416"/>
      <c r="G484" s="416"/>
      <c r="H484" s="1780" t="s">
        <v>209</v>
      </c>
      <c r="I484" s="1584"/>
      <c r="J484" s="482">
        <v>1.3986754939516318E-2</v>
      </c>
      <c r="K484" s="416"/>
      <c r="L484" s="416"/>
      <c r="M484" s="1781" t="s">
        <v>209</v>
      </c>
      <c r="N484" s="1584"/>
      <c r="O484" s="483">
        <v>8.8950423432379272E-2</v>
      </c>
      <c r="P484" s="416"/>
      <c r="Q484" s="416"/>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5"/>
      <c r="BV484" s="205"/>
      <c r="BW484" s="205"/>
      <c r="BX484" s="205"/>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1786" t="s">
        <v>268</v>
      </c>
      <c r="D485" s="1584"/>
      <c r="E485" s="481">
        <v>3.2161676705361659E-3</v>
      </c>
      <c r="F485" s="416"/>
      <c r="G485" s="416"/>
      <c r="H485" s="1780" t="s">
        <v>256</v>
      </c>
      <c r="I485" s="1584"/>
      <c r="J485" s="482">
        <v>5.9536049430746266E-3</v>
      </c>
      <c r="K485" s="416"/>
      <c r="L485" s="416"/>
      <c r="M485" s="1781" t="s">
        <v>256</v>
      </c>
      <c r="N485" s="1584"/>
      <c r="O485" s="483">
        <v>0.20791138938410933</v>
      </c>
      <c r="P485" s="416"/>
      <c r="Q485" s="416"/>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5"/>
      <c r="BV485" s="205"/>
      <c r="BW485" s="205"/>
      <c r="BX485" s="205"/>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1786" t="s">
        <v>221</v>
      </c>
      <c r="D486" s="1584"/>
      <c r="E486" s="481">
        <v>1.8148131074893165E-3</v>
      </c>
      <c r="F486" s="416"/>
      <c r="G486" s="416"/>
      <c r="H486" s="1780" t="s">
        <v>249</v>
      </c>
      <c r="I486" s="1584"/>
      <c r="J486" s="482">
        <v>0.10524220310722515</v>
      </c>
      <c r="K486" s="416"/>
      <c r="L486" s="416"/>
      <c r="M486" s="1781" t="s">
        <v>249</v>
      </c>
      <c r="N486" s="1584"/>
      <c r="O486" s="483">
        <v>0.45048101246637295</v>
      </c>
      <c r="P486" s="416"/>
      <c r="Q486" s="416"/>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5"/>
      <c r="BV486" s="205"/>
      <c r="BW486" s="205"/>
      <c r="BX486" s="205"/>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1785" t="s">
        <v>260</v>
      </c>
      <c r="D487" s="1584"/>
      <c r="E487" s="484">
        <v>4.2472826405104393E-2</v>
      </c>
      <c r="F487" s="416"/>
      <c r="G487" s="416"/>
      <c r="H487" s="1780" t="s">
        <v>251</v>
      </c>
      <c r="I487" s="1584"/>
      <c r="J487" s="482">
        <v>0.19440037082413089</v>
      </c>
      <c r="K487" s="416"/>
      <c r="L487" s="416"/>
      <c r="M487" s="1781" t="s">
        <v>251</v>
      </c>
      <c r="N487" s="1584"/>
      <c r="O487" s="483">
        <v>0.3917536386185092</v>
      </c>
      <c r="P487" s="416"/>
      <c r="Q487" s="416"/>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5"/>
      <c r="BV487" s="205"/>
      <c r="BW487" s="205"/>
      <c r="BX487" s="205"/>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1585"/>
      <c r="D488" s="1584"/>
      <c r="E488" s="432"/>
      <c r="F488" s="416"/>
      <c r="G488" s="416"/>
      <c r="H488" s="1780" t="s">
        <v>250</v>
      </c>
      <c r="I488" s="1584"/>
      <c r="J488" s="482">
        <v>0.20932112114759965</v>
      </c>
      <c r="K488" s="416"/>
      <c r="L488" s="416"/>
      <c r="M488" s="1781" t="s">
        <v>250</v>
      </c>
      <c r="N488" s="1584"/>
      <c r="O488" s="483">
        <v>0.39197901840951616</v>
      </c>
      <c r="P488" s="416"/>
      <c r="Q488" s="416"/>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5"/>
      <c r="BV488" s="205"/>
      <c r="BW488" s="205"/>
      <c r="BX488" s="205"/>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1585"/>
      <c r="D489" s="1584"/>
      <c r="E489" s="416"/>
      <c r="F489" s="416"/>
      <c r="G489" s="416"/>
      <c r="H489" s="1780" t="s">
        <v>254</v>
      </c>
      <c r="I489" s="1584"/>
      <c r="J489" s="482">
        <v>0.1413068793966275</v>
      </c>
      <c r="K489" s="416"/>
      <c r="L489" s="416"/>
      <c r="M489" s="1781" t="s">
        <v>254</v>
      </c>
      <c r="N489" s="1584"/>
      <c r="O489" s="483">
        <v>0.33601067328636702</v>
      </c>
      <c r="P489" s="416"/>
      <c r="Q489" s="416"/>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5"/>
      <c r="BV489" s="205"/>
      <c r="BW489" s="205"/>
      <c r="BX489" s="205"/>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1784" t="s">
        <v>231</v>
      </c>
      <c r="D490" s="1584"/>
      <c r="E490" s="1584"/>
      <c r="F490" s="1584"/>
      <c r="G490" s="1584"/>
      <c r="H490" s="1780" t="s">
        <v>265</v>
      </c>
      <c r="I490" s="1584"/>
      <c r="J490" s="482">
        <v>1.4562106060937051E-2</v>
      </c>
      <c r="K490" s="416"/>
      <c r="L490" s="416"/>
      <c r="M490" s="1781" t="s">
        <v>265</v>
      </c>
      <c r="N490" s="1584"/>
      <c r="O490" s="483">
        <v>2.9506180454821725E-2</v>
      </c>
      <c r="P490" s="416"/>
      <c r="Q490" s="416"/>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5"/>
      <c r="BV490" s="205"/>
      <c r="BW490" s="205"/>
      <c r="BX490" s="205"/>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1798" t="s">
        <v>186</v>
      </c>
      <c r="D491" s="1584"/>
      <c r="E491" s="1799" t="s">
        <v>232</v>
      </c>
      <c r="F491" s="1800"/>
      <c r="G491" s="1801"/>
      <c r="H491" s="1780" t="s">
        <v>252</v>
      </c>
      <c r="I491" s="1584"/>
      <c r="J491" s="482">
        <v>0.15278937156151373</v>
      </c>
      <c r="K491" s="416"/>
      <c r="L491" s="416"/>
      <c r="M491" s="1781" t="s">
        <v>252</v>
      </c>
      <c r="N491" s="1584"/>
      <c r="O491" s="483">
        <v>0.376251789997397</v>
      </c>
      <c r="P491" s="416"/>
      <c r="Q491" s="416"/>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5"/>
      <c r="BV491" s="205"/>
      <c r="BW491" s="205"/>
      <c r="BX491" s="205"/>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1584"/>
      <c r="D492" s="1584"/>
      <c r="E492" s="466" t="s">
        <v>171</v>
      </c>
      <c r="F492" s="467" t="s">
        <v>233</v>
      </c>
      <c r="G492" s="468" t="s">
        <v>234</v>
      </c>
      <c r="H492" s="1780" t="s">
        <v>217</v>
      </c>
      <c r="I492" s="1584"/>
      <c r="J492" s="482">
        <v>3.8428344403547178E-3</v>
      </c>
      <c r="K492" s="416"/>
      <c r="L492" s="416"/>
      <c r="M492" s="1781" t="s">
        <v>217</v>
      </c>
      <c r="N492" s="1584"/>
      <c r="O492" s="483">
        <v>2.7435698782997963E-2</v>
      </c>
      <c r="P492" s="416"/>
      <c r="Q492" s="416"/>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5"/>
      <c r="BV492" s="205"/>
      <c r="BW492" s="205"/>
      <c r="BX492" s="205"/>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1783" t="s">
        <v>187</v>
      </c>
      <c r="D493" s="1584"/>
      <c r="E493" s="490">
        <v>5.1957499482468172</v>
      </c>
      <c r="F493" s="491">
        <v>12.989374870617043</v>
      </c>
      <c r="G493" s="492">
        <v>12.989374870617043</v>
      </c>
      <c r="H493" s="1780" t="s">
        <v>204</v>
      </c>
      <c r="I493" s="1584"/>
      <c r="J493" s="482">
        <v>5.264964679151698E-3</v>
      </c>
      <c r="K493" s="416"/>
      <c r="L493" s="416"/>
      <c r="M493" s="1781" t="s">
        <v>204</v>
      </c>
      <c r="N493" s="1584"/>
      <c r="O493" s="483">
        <v>6.3349287146581808E-3</v>
      </c>
      <c r="P493" s="416"/>
      <c r="Q493" s="416"/>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5"/>
      <c r="BV493" s="205"/>
      <c r="BW493" s="205"/>
      <c r="BX493" s="205"/>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1585"/>
      <c r="D494" s="1584"/>
      <c r="E494" s="432"/>
      <c r="F494" s="432"/>
      <c r="G494" s="432"/>
      <c r="H494" s="1780" t="s">
        <v>203</v>
      </c>
      <c r="I494" s="1584"/>
      <c r="J494" s="482">
        <v>0.10188643141634759</v>
      </c>
      <c r="K494" s="416"/>
      <c r="L494" s="416"/>
      <c r="M494" s="1781" t="s">
        <v>203</v>
      </c>
      <c r="N494" s="1584"/>
      <c r="O494" s="483">
        <v>0.3056271039898969</v>
      </c>
      <c r="P494" s="416"/>
      <c r="Q494" s="416"/>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5"/>
      <c r="BV494" s="205"/>
      <c r="BW494" s="205"/>
      <c r="BX494" s="205"/>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1585"/>
      <c r="D495" s="1584"/>
      <c r="E495" s="416"/>
      <c r="F495" s="416"/>
      <c r="G495" s="416"/>
      <c r="H495" s="1780" t="s">
        <v>268</v>
      </c>
      <c r="I495" s="1584"/>
      <c r="J495" s="482">
        <v>4.9319833669987786E-4</v>
      </c>
      <c r="K495" s="416"/>
      <c r="L495" s="416"/>
      <c r="M495" s="1781" t="s">
        <v>268</v>
      </c>
      <c r="N495" s="1584"/>
      <c r="O495" s="483">
        <v>1.3154812863139456E-2</v>
      </c>
      <c r="P495" s="416"/>
      <c r="Q495" s="416"/>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5"/>
      <c r="BV495" s="205"/>
      <c r="BW495" s="205"/>
      <c r="BX495" s="205"/>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1784" t="s">
        <v>235</v>
      </c>
      <c r="D496" s="1584"/>
      <c r="E496" s="1584"/>
      <c r="F496" s="416"/>
      <c r="G496" s="416"/>
      <c r="H496" s="1780" t="s">
        <v>221</v>
      </c>
      <c r="I496" s="1584"/>
      <c r="J496" s="482">
        <v>6.1678168474592441E-4</v>
      </c>
      <c r="K496" s="416"/>
      <c r="L496" s="416"/>
      <c r="M496" s="1781" t="s">
        <v>221</v>
      </c>
      <c r="N496" s="1584"/>
      <c r="O496" s="483">
        <v>1.9368851393460739E-3</v>
      </c>
      <c r="P496" s="416"/>
      <c r="Q496" s="416"/>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5"/>
      <c r="BV496" s="205"/>
      <c r="BW496" s="205"/>
      <c r="BX496" s="205"/>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1585"/>
      <c r="D497" s="1584"/>
      <c r="E497" s="469" t="s">
        <v>186</v>
      </c>
      <c r="F497" s="416"/>
      <c r="G497" s="416"/>
      <c r="H497" s="1780" t="s">
        <v>263</v>
      </c>
      <c r="I497" s="1584"/>
      <c r="J497" s="482">
        <v>8.2015357524540568E-3</v>
      </c>
      <c r="K497" s="416"/>
      <c r="L497" s="416"/>
      <c r="M497" s="1781" t="s">
        <v>263</v>
      </c>
      <c r="N497" s="1584"/>
      <c r="O497" s="483">
        <v>3.7985698746933062E-2</v>
      </c>
      <c r="P497" s="416"/>
      <c r="Q497" s="416"/>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5"/>
      <c r="BV497" s="205"/>
      <c r="BW497" s="205"/>
      <c r="BX497" s="205"/>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1584"/>
      <c r="D498" s="1584"/>
      <c r="E498" s="493" t="s">
        <v>187</v>
      </c>
      <c r="F498" s="416"/>
      <c r="G498" s="416"/>
      <c r="H498" s="1780" t="s">
        <v>271</v>
      </c>
      <c r="I498" s="1584"/>
      <c r="J498" s="482">
        <v>1.8842398095840929E-3</v>
      </c>
      <c r="K498" s="416"/>
      <c r="L498" s="416"/>
      <c r="M498" s="1781" t="s">
        <v>271</v>
      </c>
      <c r="N498" s="1584"/>
      <c r="O498" s="483">
        <v>4.3992343583251943E-3</v>
      </c>
      <c r="P498" s="416"/>
      <c r="Q498" s="416"/>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5"/>
      <c r="BV498" s="205"/>
      <c r="BW498" s="205"/>
      <c r="BX498" s="205"/>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1797" t="s">
        <v>213</v>
      </c>
      <c r="D499" s="1584"/>
      <c r="E499" s="478">
        <v>5.059939369532606E-2</v>
      </c>
      <c r="F499" s="416"/>
      <c r="G499" s="416"/>
      <c r="H499" s="1780" t="s">
        <v>257</v>
      </c>
      <c r="I499" s="1584"/>
      <c r="J499" s="482">
        <v>0.12886445387223899</v>
      </c>
      <c r="K499" s="416"/>
      <c r="L499" s="416"/>
      <c r="M499" s="1781" t="s">
        <v>257</v>
      </c>
      <c r="N499" s="1584"/>
      <c r="O499" s="483">
        <v>2.7005515295357017E-2</v>
      </c>
      <c r="P499" s="416"/>
      <c r="Q499" s="416"/>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5"/>
      <c r="BV499" s="205"/>
      <c r="BW499" s="205"/>
      <c r="BX499" s="205"/>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1786" t="s">
        <v>194</v>
      </c>
      <c r="D500" s="1584"/>
      <c r="E500" s="481">
        <v>-0.12170011126893918</v>
      </c>
      <c r="F500" s="416"/>
      <c r="G500" s="416"/>
      <c r="H500" s="1780" t="s">
        <v>264</v>
      </c>
      <c r="I500" s="1584"/>
      <c r="J500" s="482">
        <v>2.1928624754895338E-2</v>
      </c>
      <c r="K500" s="416"/>
      <c r="L500" s="416"/>
      <c r="M500" s="1781" t="s">
        <v>264</v>
      </c>
      <c r="N500" s="1584"/>
      <c r="O500" s="483">
        <v>9.8894822170828988E-4</v>
      </c>
      <c r="P500" s="416"/>
      <c r="Q500" s="416"/>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5"/>
      <c r="BV500" s="205"/>
      <c r="BW500" s="205"/>
      <c r="BX500" s="205"/>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1786" t="s">
        <v>211</v>
      </c>
      <c r="D501" s="1584"/>
      <c r="E501" s="481">
        <v>3.4654289811923721E-2</v>
      </c>
      <c r="F501" s="416"/>
      <c r="G501" s="416"/>
      <c r="H501" s="1780" t="s">
        <v>267</v>
      </c>
      <c r="I501" s="1584"/>
      <c r="J501" s="482">
        <v>1.8548855384878063E-2</v>
      </c>
      <c r="K501" s="416"/>
      <c r="L501" s="416"/>
      <c r="M501" s="1781" t="s">
        <v>267</v>
      </c>
      <c r="N501" s="1584"/>
      <c r="O501" s="483">
        <v>7.8721212164965058E-3</v>
      </c>
      <c r="P501" s="416"/>
      <c r="Q501" s="416"/>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5"/>
      <c r="BV501" s="205"/>
      <c r="BW501" s="205"/>
      <c r="BX501" s="205"/>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1786" t="s">
        <v>196</v>
      </c>
      <c r="D502" s="1584"/>
      <c r="E502" s="481">
        <v>5.6140567822154243E-2</v>
      </c>
      <c r="F502" s="416"/>
      <c r="G502" s="416"/>
      <c r="H502" s="1780" t="s">
        <v>266</v>
      </c>
      <c r="I502" s="1584"/>
      <c r="J502" s="482">
        <v>2.1105314397061415E-2</v>
      </c>
      <c r="K502" s="416"/>
      <c r="L502" s="416"/>
      <c r="M502" s="1781" t="s">
        <v>266</v>
      </c>
      <c r="N502" s="1584"/>
      <c r="O502" s="483">
        <v>1.9668985085884183E-3</v>
      </c>
      <c r="P502" s="416"/>
      <c r="Q502" s="416"/>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5"/>
      <c r="BV502" s="205"/>
      <c r="BW502" s="205"/>
      <c r="BX502" s="205"/>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1786" t="s">
        <v>227</v>
      </c>
      <c r="D503" s="1584"/>
      <c r="E503" s="481">
        <v>8.7708520461038178E-3</v>
      </c>
      <c r="F503" s="416"/>
      <c r="G503" s="416"/>
      <c r="H503" s="1780" t="s">
        <v>270</v>
      </c>
      <c r="I503" s="1584"/>
      <c r="J503" s="482">
        <v>7.0188837853055897E-3</v>
      </c>
      <c r="K503" s="416"/>
      <c r="L503" s="416"/>
      <c r="M503" s="1781" t="s">
        <v>270</v>
      </c>
      <c r="N503" s="1584"/>
      <c r="O503" s="483">
        <v>4.3965028625750553E-4</v>
      </c>
      <c r="P503" s="416"/>
      <c r="Q503" s="416"/>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5"/>
      <c r="BV503" s="205"/>
      <c r="BW503" s="205"/>
      <c r="BX503" s="205"/>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1786" t="s">
        <v>220</v>
      </c>
      <c r="D504" s="1584"/>
      <c r="E504" s="481">
        <v>6.6194208666400592E-3</v>
      </c>
      <c r="F504" s="416"/>
      <c r="G504" s="416"/>
      <c r="H504" s="1780" t="s">
        <v>255</v>
      </c>
      <c r="I504" s="1584"/>
      <c r="J504" s="482">
        <v>0.19440180862092882</v>
      </c>
      <c r="K504" s="416"/>
      <c r="L504" s="416"/>
      <c r="M504" s="1781" t="s">
        <v>255</v>
      </c>
      <c r="N504" s="1584"/>
      <c r="O504" s="483">
        <v>1.8958762455823209E-3</v>
      </c>
      <c r="P504" s="416"/>
      <c r="Q504" s="416"/>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5"/>
      <c r="BV504" s="205"/>
      <c r="BW504" s="205"/>
      <c r="BX504" s="205"/>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1786" t="s">
        <v>218</v>
      </c>
      <c r="D505" s="1584"/>
      <c r="E505" s="481">
        <v>7.1949843059943855E-2</v>
      </c>
      <c r="F505" s="416"/>
      <c r="G505" s="416"/>
      <c r="H505" s="1780" t="s">
        <v>259</v>
      </c>
      <c r="I505" s="1584"/>
      <c r="J505" s="482">
        <v>6.5336529025269721E-2</v>
      </c>
      <c r="K505" s="416"/>
      <c r="L505" s="416"/>
      <c r="M505" s="1781" t="s">
        <v>259</v>
      </c>
      <c r="N505" s="1584"/>
      <c r="O505" s="483">
        <v>2.6855807268996272E-2</v>
      </c>
      <c r="P505" s="416"/>
      <c r="Q505" s="416"/>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5"/>
      <c r="BV505" s="205"/>
      <c r="BW505" s="205"/>
      <c r="BX505" s="205"/>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1786" t="s">
        <v>199</v>
      </c>
      <c r="D506" s="1584"/>
      <c r="E506" s="481">
        <v>1.7816591176983847E-2</v>
      </c>
      <c r="F506" s="416"/>
      <c r="G506" s="416"/>
      <c r="H506" s="1780" t="s">
        <v>262</v>
      </c>
      <c r="I506" s="1584"/>
      <c r="J506" s="482">
        <v>2.3264827791813984E-2</v>
      </c>
      <c r="K506" s="416"/>
      <c r="L506" s="416"/>
      <c r="M506" s="1781" t="s">
        <v>262</v>
      </c>
      <c r="N506" s="1584"/>
      <c r="O506" s="483">
        <v>5.8529950124759957E-3</v>
      </c>
      <c r="P506" s="416"/>
      <c r="Q506" s="416"/>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5"/>
      <c r="BV506" s="205"/>
      <c r="BW506" s="205"/>
      <c r="BX506" s="205"/>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1786" t="s">
        <v>216</v>
      </c>
      <c r="D507" s="1584"/>
      <c r="E507" s="481">
        <v>6.5663079979102763E-4</v>
      </c>
      <c r="F507" s="416"/>
      <c r="G507" s="416"/>
      <c r="H507" s="1778" t="s">
        <v>260</v>
      </c>
      <c r="I507" s="1584"/>
      <c r="J507" s="485">
        <v>1.5065288450416459E-2</v>
      </c>
      <c r="K507" s="416"/>
      <c r="L507" s="416"/>
      <c r="M507" s="1779" t="s">
        <v>260</v>
      </c>
      <c r="N507" s="1584"/>
      <c r="O507" s="486">
        <v>2.2270346272636337E-2</v>
      </c>
      <c r="P507" s="416"/>
      <c r="Q507" s="416"/>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5"/>
      <c r="BV507" s="205"/>
      <c r="BW507" s="205"/>
      <c r="BX507" s="205"/>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1786" t="s">
        <v>225</v>
      </c>
      <c r="D508" s="1584"/>
      <c r="E508" s="481">
        <v>-9.8474718790248997E-3</v>
      </c>
      <c r="F508" s="416"/>
      <c r="G508" s="416"/>
      <c r="H508" s="1585"/>
      <c r="I508" s="1584"/>
      <c r="J508" s="432"/>
      <c r="K508" s="416"/>
      <c r="L508" s="416"/>
      <c r="M508" s="1585"/>
      <c r="N508" s="1584"/>
      <c r="O508" s="432"/>
      <c r="P508" s="416"/>
      <c r="Q508" s="416"/>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5"/>
      <c r="BV508" s="205"/>
      <c r="BW508" s="205"/>
      <c r="BX508" s="205"/>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1786" t="s">
        <v>269</v>
      </c>
      <c r="D509" s="1584"/>
      <c r="E509" s="481">
        <v>5.2309595986967227E-3</v>
      </c>
      <c r="F509" s="416"/>
      <c r="G509" s="416"/>
      <c r="H509" s="1585"/>
      <c r="I509" s="1584"/>
      <c r="J509" s="416"/>
      <c r="K509" s="416"/>
      <c r="L509" s="416"/>
      <c r="M509" s="1585"/>
      <c r="N509" s="1584"/>
      <c r="O509" s="416"/>
      <c r="P509" s="416"/>
      <c r="Q509" s="416"/>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5"/>
      <c r="BV509" s="205"/>
      <c r="BW509" s="205"/>
      <c r="BX509" s="205"/>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1786" t="s">
        <v>190</v>
      </c>
      <c r="D510" s="1584"/>
      <c r="E510" s="481">
        <v>-0.13641477346363742</v>
      </c>
      <c r="F510" s="416"/>
      <c r="G510" s="416"/>
      <c r="H510" s="1776" t="s">
        <v>231</v>
      </c>
      <c r="I510" s="1584"/>
      <c r="J510" s="1584"/>
      <c r="K510" s="1584"/>
      <c r="L510" s="1584"/>
      <c r="M510" s="1777" t="s">
        <v>231</v>
      </c>
      <c r="N510" s="1584"/>
      <c r="O510" s="1584"/>
      <c r="P510" s="1584"/>
      <c r="Q510" s="1584"/>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5"/>
      <c r="BV510" s="205"/>
      <c r="BW510" s="205"/>
      <c r="BX510" s="205"/>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1786" t="s">
        <v>188</v>
      </c>
      <c r="D511" s="1584"/>
      <c r="E511" s="481">
        <v>0.13291865502761765</v>
      </c>
      <c r="F511" s="416"/>
      <c r="G511" s="416"/>
      <c r="H511" s="1789" t="s">
        <v>186</v>
      </c>
      <c r="I511" s="1584"/>
      <c r="J511" s="1790" t="s">
        <v>232</v>
      </c>
      <c r="K511" s="1791"/>
      <c r="L511" s="1792"/>
      <c r="M511" s="1793" t="s">
        <v>186</v>
      </c>
      <c r="N511" s="1584"/>
      <c r="O511" s="1794" t="s">
        <v>232</v>
      </c>
      <c r="P511" s="1795"/>
      <c r="Q511" s="1796"/>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5"/>
      <c r="BX511" s="205"/>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1786" t="s">
        <v>201</v>
      </c>
      <c r="D512" s="1584"/>
      <c r="E512" s="481">
        <v>-1.0942584688680769E-2</v>
      </c>
      <c r="F512" s="416"/>
      <c r="G512" s="416"/>
      <c r="H512" s="1584"/>
      <c r="I512" s="1584"/>
      <c r="J512" s="470" t="s">
        <v>171</v>
      </c>
      <c r="K512" s="471" t="s">
        <v>233</v>
      </c>
      <c r="L512" s="472" t="s">
        <v>234</v>
      </c>
      <c r="M512" s="1584"/>
      <c r="N512" s="1584"/>
      <c r="O512" s="473" t="s">
        <v>171</v>
      </c>
      <c r="P512" s="474" t="s">
        <v>233</v>
      </c>
      <c r="Q512" s="475" t="s">
        <v>234</v>
      </c>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5"/>
      <c r="BV512" s="205"/>
      <c r="BW512" s="205"/>
      <c r="BX512" s="205"/>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1786" t="s">
        <v>226</v>
      </c>
      <c r="D513" s="1584"/>
      <c r="E513" s="481">
        <v>6.1098891512690479E-3</v>
      </c>
      <c r="F513" s="416"/>
      <c r="G513" s="416"/>
      <c r="H513" s="1774" t="s">
        <v>187</v>
      </c>
      <c r="I513" s="1584"/>
      <c r="J513" s="494">
        <v>4.3676446064886898</v>
      </c>
      <c r="K513" s="495">
        <v>8.7352892129773796</v>
      </c>
      <c r="L513" s="496">
        <v>8.7352892129773796</v>
      </c>
      <c r="M513" s="1775" t="s">
        <v>187</v>
      </c>
      <c r="N513" s="1584"/>
      <c r="O513" s="497">
        <v>5.1468620926918929</v>
      </c>
      <c r="P513" s="498">
        <v>10.293724185383786</v>
      </c>
      <c r="Q513" s="499">
        <v>10.293724185383786</v>
      </c>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5"/>
      <c r="BV513" s="205"/>
      <c r="BW513" s="205"/>
      <c r="BX513" s="205"/>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1786" t="s">
        <v>261</v>
      </c>
      <c r="D514" s="1584"/>
      <c r="E514" s="481">
        <v>1.021988241815688E-2</v>
      </c>
      <c r="F514" s="416"/>
      <c r="G514" s="416"/>
      <c r="H514" s="1585"/>
      <c r="I514" s="1584"/>
      <c r="J514" s="432"/>
      <c r="K514" s="432"/>
      <c r="L514" s="432"/>
      <c r="M514" s="1585"/>
      <c r="N514" s="1584"/>
      <c r="O514" s="432"/>
      <c r="P514" s="432"/>
      <c r="Q514" s="432"/>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5"/>
      <c r="BV514" s="205"/>
      <c r="BW514" s="205"/>
      <c r="BX514" s="205"/>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1786" t="s">
        <v>189</v>
      </c>
      <c r="D515" s="1584"/>
      <c r="E515" s="481">
        <v>-0.1185218398555133</v>
      </c>
      <c r="F515" s="416"/>
      <c r="G515" s="416"/>
      <c r="H515" s="1585"/>
      <c r="I515" s="1584"/>
      <c r="J515" s="416"/>
      <c r="K515" s="416"/>
      <c r="L515" s="416"/>
      <c r="M515" s="1585"/>
      <c r="N515" s="1584"/>
      <c r="O515" s="416"/>
      <c r="P515" s="416"/>
      <c r="Q515" s="416"/>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5"/>
      <c r="BV515" s="205"/>
      <c r="BW515" s="205"/>
      <c r="BX515" s="205"/>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1786" t="s">
        <v>192</v>
      </c>
      <c r="D516" s="1584"/>
      <c r="E516" s="481">
        <v>-7.5642370687006829E-3</v>
      </c>
      <c r="F516" s="416"/>
      <c r="G516" s="416"/>
      <c r="H516" s="1776" t="s">
        <v>235</v>
      </c>
      <c r="I516" s="1584"/>
      <c r="J516" s="1584"/>
      <c r="K516" s="416"/>
      <c r="L516" s="416"/>
      <c r="M516" s="1777" t="s">
        <v>235</v>
      </c>
      <c r="N516" s="1584"/>
      <c r="O516" s="1584"/>
      <c r="P516" s="416"/>
      <c r="Q516" s="416"/>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5"/>
      <c r="BV516" s="205"/>
      <c r="BW516" s="205"/>
      <c r="BX516" s="205"/>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1786" t="s">
        <v>224</v>
      </c>
      <c r="D517" s="1584"/>
      <c r="E517" s="481">
        <v>9.8060865665185279E-2</v>
      </c>
      <c r="F517" s="416"/>
      <c r="G517" s="416"/>
      <c r="H517" s="1585"/>
      <c r="I517" s="1584"/>
      <c r="J517" s="476" t="s">
        <v>186</v>
      </c>
      <c r="K517" s="416"/>
      <c r="L517" s="416"/>
      <c r="M517" s="1585"/>
      <c r="N517" s="1584"/>
      <c r="O517" s="477" t="s">
        <v>186</v>
      </c>
      <c r="P517" s="416"/>
      <c r="Q517" s="416"/>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5"/>
      <c r="BV517" s="205"/>
      <c r="BW517" s="205"/>
      <c r="BX517" s="205"/>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1786" t="s">
        <v>210</v>
      </c>
      <c r="D518" s="1584"/>
      <c r="E518" s="481">
        <v>3.9951331776741532E-2</v>
      </c>
      <c r="F518" s="416"/>
      <c r="G518" s="416"/>
      <c r="H518" s="1584"/>
      <c r="I518" s="1584"/>
      <c r="J518" s="500" t="s">
        <v>187</v>
      </c>
      <c r="K518" s="416"/>
      <c r="L518" s="416"/>
      <c r="M518" s="1584"/>
      <c r="N518" s="1584"/>
      <c r="O518" s="501" t="s">
        <v>187</v>
      </c>
      <c r="P518" s="416"/>
      <c r="Q518" s="416"/>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5"/>
      <c r="BV518" s="205"/>
      <c r="BW518" s="205"/>
      <c r="BX518" s="205"/>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1786" t="s">
        <v>191</v>
      </c>
      <c r="D519" s="1584"/>
      <c r="E519" s="481">
        <v>-0.12750070576899433</v>
      </c>
      <c r="F519" s="416"/>
      <c r="G519" s="416"/>
      <c r="H519" s="1787" t="s">
        <v>213</v>
      </c>
      <c r="I519" s="1584"/>
      <c r="J519" s="479">
        <v>5.8786257728051135E-2</v>
      </c>
      <c r="K519" s="416"/>
      <c r="L519" s="416"/>
      <c r="M519" s="1788" t="s">
        <v>213</v>
      </c>
      <c r="N519" s="1584"/>
      <c r="O519" s="480">
        <v>5.8932931006009527E-2</v>
      </c>
      <c r="P519" s="416"/>
      <c r="Q519" s="416"/>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5"/>
      <c r="BV519" s="205"/>
      <c r="BW519" s="205"/>
      <c r="BX519" s="205"/>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1786" t="s">
        <v>193</v>
      </c>
      <c r="D520" s="1584"/>
      <c r="E520" s="481">
        <v>9.4618696033218236E-2</v>
      </c>
      <c r="F520" s="416"/>
      <c r="G520" s="416"/>
      <c r="H520" s="1780" t="s">
        <v>194</v>
      </c>
      <c r="I520" s="1584"/>
      <c r="J520" s="482">
        <v>-0.13809280771457708</v>
      </c>
      <c r="K520" s="416"/>
      <c r="L520" s="416"/>
      <c r="M520" s="1781" t="s">
        <v>194</v>
      </c>
      <c r="N520" s="1584"/>
      <c r="O520" s="483">
        <v>-8.8318422628681337E-2</v>
      </c>
      <c r="P520" s="416"/>
      <c r="Q520" s="416"/>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5"/>
      <c r="BV520" s="205"/>
      <c r="BW520" s="205"/>
      <c r="BX520" s="205"/>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1786" t="s">
        <v>200</v>
      </c>
      <c r="D521" s="1584"/>
      <c r="E521" s="481">
        <v>-3.104200750754791E-2</v>
      </c>
      <c r="F521" s="416"/>
      <c r="G521" s="416"/>
      <c r="H521" s="1780" t="s">
        <v>211</v>
      </c>
      <c r="I521" s="1584"/>
      <c r="J521" s="482">
        <v>3.2339922206954919E-2</v>
      </c>
      <c r="K521" s="416"/>
      <c r="L521" s="416"/>
      <c r="M521" s="1781" t="s">
        <v>211</v>
      </c>
      <c r="N521" s="1584"/>
      <c r="O521" s="483">
        <v>2.0329907297658427E-2</v>
      </c>
      <c r="P521" s="416"/>
      <c r="Q521" s="416"/>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5"/>
      <c r="BV521" s="205"/>
      <c r="BW521" s="205"/>
      <c r="BX521" s="205"/>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1786" t="s">
        <v>214</v>
      </c>
      <c r="D522" s="1584"/>
      <c r="E522" s="481">
        <v>3.270344342682658E-2</v>
      </c>
      <c r="F522" s="416"/>
      <c r="G522" s="416"/>
      <c r="H522" s="1780" t="s">
        <v>196</v>
      </c>
      <c r="I522" s="1584"/>
      <c r="J522" s="482">
        <v>6.2580511777733439E-2</v>
      </c>
      <c r="K522" s="416"/>
      <c r="L522" s="416"/>
      <c r="M522" s="1781" t="s">
        <v>196</v>
      </c>
      <c r="N522" s="1584"/>
      <c r="O522" s="483">
        <v>4.7650743935390087E-2</v>
      </c>
      <c r="P522" s="416"/>
      <c r="Q522" s="416"/>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5"/>
      <c r="BV522" s="205"/>
      <c r="BW522" s="205"/>
      <c r="BX522" s="205"/>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1786" t="s">
        <v>253</v>
      </c>
      <c r="D523" s="1584"/>
      <c r="E523" s="481">
        <v>7.8482488045160545E-2</v>
      </c>
      <c r="F523" s="416"/>
      <c r="G523" s="416"/>
      <c r="H523" s="1780" t="s">
        <v>227</v>
      </c>
      <c r="I523" s="1584"/>
      <c r="J523" s="482">
        <v>9.6665319692951102E-3</v>
      </c>
      <c r="K523" s="416"/>
      <c r="L523" s="416"/>
      <c r="M523" s="1781" t="s">
        <v>227</v>
      </c>
      <c r="N523" s="1584"/>
      <c r="O523" s="483">
        <v>1.1413552240467877E-2</v>
      </c>
      <c r="P523" s="416"/>
      <c r="Q523" s="416"/>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5"/>
      <c r="BV523" s="205"/>
      <c r="BW523" s="205"/>
      <c r="BX523" s="205"/>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1786" t="s">
        <v>258</v>
      </c>
      <c r="D524" s="1584"/>
      <c r="E524" s="481">
        <v>6.6526474287264548E-2</v>
      </c>
      <c r="F524" s="416"/>
      <c r="G524" s="416"/>
      <c r="H524" s="1780" t="s">
        <v>220</v>
      </c>
      <c r="I524" s="1584"/>
      <c r="J524" s="482">
        <v>5.1463080077748724E-3</v>
      </c>
      <c r="K524" s="416"/>
      <c r="L524" s="416"/>
      <c r="M524" s="1781" t="s">
        <v>220</v>
      </c>
      <c r="N524" s="1584"/>
      <c r="O524" s="483">
        <v>8.2472680518958404E-3</v>
      </c>
      <c r="P524" s="416"/>
      <c r="Q524" s="416"/>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5"/>
      <c r="BV524" s="205"/>
      <c r="BW524" s="205"/>
      <c r="BX524" s="205"/>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1786" t="s">
        <v>209</v>
      </c>
      <c r="D525" s="1584"/>
      <c r="E525" s="481">
        <v>4.3775523024026743E-2</v>
      </c>
      <c r="F525" s="416"/>
      <c r="G525" s="416"/>
      <c r="H525" s="1780" t="s">
        <v>218</v>
      </c>
      <c r="I525" s="1584"/>
      <c r="J525" s="482">
        <v>7.6269825901690472E-2</v>
      </c>
      <c r="K525" s="416"/>
      <c r="L525" s="416"/>
      <c r="M525" s="1781" t="s">
        <v>218</v>
      </c>
      <c r="N525" s="1584"/>
      <c r="O525" s="483">
        <v>5.8932954678638398E-2</v>
      </c>
      <c r="P525" s="416"/>
      <c r="Q525" s="416"/>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5"/>
      <c r="BV525" s="205"/>
      <c r="BW525" s="205"/>
      <c r="BX525" s="205"/>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1786" t="s">
        <v>256</v>
      </c>
      <c r="D526" s="1584"/>
      <c r="E526" s="481">
        <v>2.6314407975404512E-2</v>
      </c>
      <c r="F526" s="416"/>
      <c r="G526" s="416"/>
      <c r="H526" s="1780" t="s">
        <v>199</v>
      </c>
      <c r="I526" s="1584"/>
      <c r="J526" s="482">
        <v>1.025656170701442E-2</v>
      </c>
      <c r="K526" s="416"/>
      <c r="L526" s="416"/>
      <c r="M526" s="1781" t="s">
        <v>199</v>
      </c>
      <c r="N526" s="1584"/>
      <c r="O526" s="483">
        <v>3.1594696089186199E-2</v>
      </c>
      <c r="P526" s="416"/>
      <c r="Q526" s="416"/>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5"/>
      <c r="BV526" s="205"/>
      <c r="BW526" s="205"/>
      <c r="BX526" s="205"/>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1786" t="s">
        <v>249</v>
      </c>
      <c r="D527" s="1584"/>
      <c r="E527" s="481">
        <v>0.1066787114311496</v>
      </c>
      <c r="F527" s="416"/>
      <c r="G527" s="416"/>
      <c r="H527" s="1780" t="s">
        <v>216</v>
      </c>
      <c r="I527" s="1584"/>
      <c r="J527" s="482">
        <v>-1.2531385105549204E-2</v>
      </c>
      <c r="K527" s="416"/>
      <c r="L527" s="416"/>
      <c r="M527" s="1781" t="s">
        <v>216</v>
      </c>
      <c r="N527" s="1584"/>
      <c r="O527" s="483">
        <v>1.7134978097835003E-2</v>
      </c>
      <c r="P527" s="416"/>
      <c r="Q527" s="416"/>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5"/>
      <c r="BV527" s="205"/>
      <c r="BW527" s="205"/>
      <c r="BX527" s="205"/>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1786" t="s">
        <v>251</v>
      </c>
      <c r="D528" s="1584"/>
      <c r="E528" s="481">
        <v>0.10801272860500716</v>
      </c>
      <c r="F528" s="416"/>
      <c r="G528" s="416"/>
      <c r="H528" s="1780" t="s">
        <v>225</v>
      </c>
      <c r="I528" s="1584"/>
      <c r="J528" s="482">
        <v>-6.3371896712283377E-4</v>
      </c>
      <c r="K528" s="416"/>
      <c r="L528" s="416"/>
      <c r="M528" s="1781" t="s">
        <v>225</v>
      </c>
      <c r="N528" s="1584"/>
      <c r="O528" s="483">
        <v>-1.8511492630821823E-2</v>
      </c>
      <c r="P528" s="416"/>
      <c r="Q528" s="416"/>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5"/>
      <c r="BV528" s="205"/>
      <c r="BW528" s="205"/>
      <c r="BX528" s="205"/>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1786" t="s">
        <v>250</v>
      </c>
      <c r="D529" s="1584"/>
      <c r="E529" s="481">
        <v>0.10796730688897575</v>
      </c>
      <c r="F529" s="416"/>
      <c r="G529" s="416"/>
      <c r="H529" s="1780" t="s">
        <v>269</v>
      </c>
      <c r="I529" s="1584"/>
      <c r="J529" s="482">
        <v>4.2569969577548733E-4</v>
      </c>
      <c r="K529" s="416"/>
      <c r="L529" s="416"/>
      <c r="M529" s="1781" t="s">
        <v>269</v>
      </c>
      <c r="N529" s="1584"/>
      <c r="O529" s="483">
        <v>3.0732260052664821E-2</v>
      </c>
      <c r="P529" s="416"/>
      <c r="Q529" s="416"/>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5"/>
      <c r="BV529" s="205"/>
      <c r="BW529" s="205"/>
      <c r="BX529" s="205"/>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1786" t="s">
        <v>254</v>
      </c>
      <c r="D530" s="1584"/>
      <c r="E530" s="481">
        <v>9.2360977030287159E-2</v>
      </c>
      <c r="F530" s="416"/>
      <c r="G530" s="416"/>
      <c r="H530" s="1780" t="s">
        <v>190</v>
      </c>
      <c r="I530" s="1584"/>
      <c r="J530" s="482">
        <v>-0.17056522064207791</v>
      </c>
      <c r="K530" s="416"/>
      <c r="L530" s="416"/>
      <c r="M530" s="1781" t="s">
        <v>190</v>
      </c>
      <c r="N530" s="1584"/>
      <c r="O530" s="483">
        <v>-7.8363664977618291E-2</v>
      </c>
      <c r="P530" s="416"/>
      <c r="Q530" s="416"/>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5"/>
      <c r="BV530" s="205"/>
      <c r="BW530" s="205"/>
      <c r="BX530" s="205"/>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1786" t="s">
        <v>265</v>
      </c>
      <c r="D531" s="1584"/>
      <c r="E531" s="481">
        <v>2.9284524469015836E-2</v>
      </c>
      <c r="F531" s="416"/>
      <c r="G531" s="416"/>
      <c r="H531" s="1780" t="s">
        <v>188</v>
      </c>
      <c r="I531" s="1584"/>
      <c r="J531" s="482">
        <v>0.16677034520416606</v>
      </c>
      <c r="K531" s="416"/>
      <c r="L531" s="416"/>
      <c r="M531" s="1781" t="s">
        <v>188</v>
      </c>
      <c r="N531" s="1584"/>
      <c r="O531" s="483">
        <v>6.7757099742744256E-2</v>
      </c>
      <c r="P531" s="416"/>
      <c r="Q531" s="416"/>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5"/>
      <c r="BV531" s="205"/>
      <c r="BW531" s="205"/>
      <c r="BX531" s="205"/>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1786" t="s">
        <v>252</v>
      </c>
      <c r="D532" s="1584"/>
      <c r="E532" s="481">
        <v>9.5595912055887952E-2</v>
      </c>
      <c r="F532" s="416"/>
      <c r="G532" s="416"/>
      <c r="H532" s="1780" t="s">
        <v>201</v>
      </c>
      <c r="I532" s="1584"/>
      <c r="J532" s="482">
        <v>-4.9670197238790695E-2</v>
      </c>
      <c r="K532" s="416"/>
      <c r="L532" s="416"/>
      <c r="M532" s="1781" t="s">
        <v>201</v>
      </c>
      <c r="N532" s="1584"/>
      <c r="O532" s="483">
        <v>5.7941849205748949E-2</v>
      </c>
      <c r="P532" s="416"/>
      <c r="Q532" s="416"/>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5"/>
      <c r="BV532" s="205"/>
      <c r="BW532" s="205"/>
      <c r="BX532" s="205"/>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1786" t="s">
        <v>217</v>
      </c>
      <c r="D533" s="1584"/>
      <c r="E533" s="481">
        <v>-1.2431366048276158E-2</v>
      </c>
      <c r="F533" s="416"/>
      <c r="G533" s="416"/>
      <c r="H533" s="1780" t="s">
        <v>226</v>
      </c>
      <c r="I533" s="1584"/>
      <c r="J533" s="482">
        <v>4.3546830595955115E-3</v>
      </c>
      <c r="K533" s="416"/>
      <c r="L533" s="416"/>
      <c r="M533" s="1781" t="s">
        <v>226</v>
      </c>
      <c r="N533" s="1584"/>
      <c r="O533" s="483">
        <v>2.0966134982785923E-2</v>
      </c>
      <c r="P533" s="416"/>
      <c r="Q533" s="416"/>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5"/>
      <c r="BV533" s="205"/>
      <c r="BW533" s="205"/>
      <c r="BX533" s="205"/>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1786" t="s">
        <v>204</v>
      </c>
      <c r="D534" s="1584"/>
      <c r="E534" s="481">
        <v>-3.2368182434214805E-2</v>
      </c>
      <c r="F534" s="416"/>
      <c r="G534" s="416"/>
      <c r="H534" s="1780" t="s">
        <v>261</v>
      </c>
      <c r="I534" s="1584"/>
      <c r="J534" s="482">
        <v>-2.7669750829450645E-3</v>
      </c>
      <c r="K534" s="416"/>
      <c r="L534" s="416"/>
      <c r="M534" s="1781" t="s">
        <v>261</v>
      </c>
      <c r="N534" s="1584"/>
      <c r="O534" s="483">
        <v>3.8605061309071924E-2</v>
      </c>
      <c r="P534" s="416"/>
      <c r="Q534" s="416"/>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5"/>
      <c r="BV534" s="205"/>
      <c r="BW534" s="205"/>
      <c r="BX534" s="205"/>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1786" t="s">
        <v>203</v>
      </c>
      <c r="D535" s="1584"/>
      <c r="E535" s="481">
        <v>8.0733438919293327E-2</v>
      </c>
      <c r="F535" s="416"/>
      <c r="G535" s="416"/>
      <c r="H535" s="1780" t="s">
        <v>189</v>
      </c>
      <c r="I535" s="1584"/>
      <c r="J535" s="482">
        <v>-0.12656621258488751</v>
      </c>
      <c r="K535" s="416"/>
      <c r="L535" s="416"/>
      <c r="M535" s="1781" t="s">
        <v>189</v>
      </c>
      <c r="N535" s="1584"/>
      <c r="O535" s="483">
        <v>-0.12028052708462303</v>
      </c>
      <c r="P535" s="416"/>
      <c r="Q535" s="416"/>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5"/>
      <c r="BV535" s="205"/>
      <c r="BW535" s="205"/>
      <c r="BX535" s="205"/>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1786" t="s">
        <v>268</v>
      </c>
      <c r="D536" s="1584"/>
      <c r="E536" s="481">
        <v>1.0914933624907993E-2</v>
      </c>
      <c r="F536" s="416"/>
      <c r="G536" s="416"/>
      <c r="H536" s="1780" t="s">
        <v>192</v>
      </c>
      <c r="I536" s="1584"/>
      <c r="J536" s="482">
        <v>-1.6846504502530706E-2</v>
      </c>
      <c r="K536" s="416"/>
      <c r="L536" s="416"/>
      <c r="M536" s="1781" t="s">
        <v>192</v>
      </c>
      <c r="N536" s="1584"/>
      <c r="O536" s="483">
        <v>1.1110117343507041E-2</v>
      </c>
      <c r="P536" s="416"/>
      <c r="Q536" s="416"/>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5"/>
      <c r="BV536" s="205"/>
      <c r="BW536" s="205"/>
      <c r="BX536" s="205"/>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1786" t="s">
        <v>221</v>
      </c>
      <c r="D537" s="1584"/>
      <c r="E537" s="481">
        <v>8.199128854758252E-3</v>
      </c>
      <c r="F537" s="416"/>
      <c r="G537" s="416"/>
      <c r="H537" s="1780" t="s">
        <v>224</v>
      </c>
      <c r="I537" s="1584"/>
      <c r="J537" s="482">
        <v>0.12419502810681868</v>
      </c>
      <c r="K537" s="416"/>
      <c r="L537" s="416"/>
      <c r="M537" s="1781" t="s">
        <v>224</v>
      </c>
      <c r="N537" s="1584"/>
      <c r="O537" s="483">
        <v>4.5481915603141528E-2</v>
      </c>
      <c r="P537" s="416"/>
      <c r="Q537" s="416"/>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5"/>
      <c r="BV537" s="205"/>
      <c r="BW537" s="205"/>
      <c r="BX537" s="205"/>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1785" t="s">
        <v>260</v>
      </c>
      <c r="D538" s="1584"/>
      <c r="E538" s="484">
        <v>3.9664989105983046E-2</v>
      </c>
      <c r="F538" s="416"/>
      <c r="G538" s="416"/>
      <c r="H538" s="1780" t="s">
        <v>210</v>
      </c>
      <c r="I538" s="1584"/>
      <c r="J538" s="482">
        <v>5.5804331463789367E-2</v>
      </c>
      <c r="K538" s="416"/>
      <c r="L538" s="416"/>
      <c r="M538" s="1781" t="s">
        <v>210</v>
      </c>
      <c r="N538" s="1584"/>
      <c r="O538" s="483">
        <v>3.9541524377003761E-4</v>
      </c>
      <c r="P538" s="416"/>
      <c r="Q538" s="416"/>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5"/>
      <c r="BV538" s="205"/>
      <c r="BW538" s="205"/>
      <c r="BX538" s="205"/>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1585"/>
      <c r="D539" s="1584"/>
      <c r="E539" s="432"/>
      <c r="F539" s="416"/>
      <c r="G539" s="416"/>
      <c r="H539" s="1780" t="s">
        <v>191</v>
      </c>
      <c r="I539" s="1584"/>
      <c r="J539" s="482">
        <v>-0.12206258611443754</v>
      </c>
      <c r="K539" s="416"/>
      <c r="L539" s="416"/>
      <c r="M539" s="1781" t="s">
        <v>191</v>
      </c>
      <c r="N539" s="1584"/>
      <c r="O539" s="483">
        <v>-8.4446497577655003E-2</v>
      </c>
      <c r="P539" s="416"/>
      <c r="Q539" s="416"/>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5"/>
      <c r="BV539" s="205"/>
      <c r="BW539" s="205"/>
      <c r="BX539" s="205"/>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1585"/>
      <c r="D540" s="1584"/>
      <c r="E540" s="416"/>
      <c r="F540" s="416"/>
      <c r="G540" s="416"/>
      <c r="H540" s="1780" t="s">
        <v>193</v>
      </c>
      <c r="I540" s="1584"/>
      <c r="J540" s="482">
        <v>3.8176697246973451E-2</v>
      </c>
      <c r="K540" s="416"/>
      <c r="L540" s="416"/>
      <c r="M540" s="1781" t="s">
        <v>193</v>
      </c>
      <c r="N540" s="1584"/>
      <c r="O540" s="483">
        <v>9.5282966796238336E-2</v>
      </c>
      <c r="P540" s="416"/>
      <c r="Q540" s="416"/>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5"/>
      <c r="BV540" s="205"/>
      <c r="BW540" s="205"/>
      <c r="BX540" s="205"/>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1784" t="s">
        <v>236</v>
      </c>
      <c r="D541" s="1584"/>
      <c r="E541" s="1584"/>
      <c r="F541" s="416"/>
      <c r="G541" s="416"/>
      <c r="H541" s="1780" t="s">
        <v>200</v>
      </c>
      <c r="I541" s="1584"/>
      <c r="J541" s="482">
        <v>-2.3780745891515569E-2</v>
      </c>
      <c r="K541" s="416"/>
      <c r="L541" s="416"/>
      <c r="M541" s="1781" t="s">
        <v>200</v>
      </c>
      <c r="N541" s="1584"/>
      <c r="O541" s="483">
        <v>-3.3483442961331725E-2</v>
      </c>
      <c r="P541" s="416"/>
      <c r="Q541" s="416"/>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5"/>
      <c r="BV541" s="205"/>
      <c r="BW541" s="205"/>
      <c r="BX541" s="205"/>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1782" t="s">
        <v>186</v>
      </c>
      <c r="D542" s="1584"/>
      <c r="E542" s="502" t="s">
        <v>187</v>
      </c>
      <c r="F542" s="416"/>
      <c r="G542" s="416"/>
      <c r="H542" s="1780" t="s">
        <v>214</v>
      </c>
      <c r="I542" s="1584"/>
      <c r="J542" s="482">
        <v>2.5732498025007849E-2</v>
      </c>
      <c r="K542" s="416"/>
      <c r="L542" s="416"/>
      <c r="M542" s="1781" t="s">
        <v>214</v>
      </c>
      <c r="N542" s="1584"/>
      <c r="O542" s="483">
        <v>4.2139545358772457E-2</v>
      </c>
      <c r="P542" s="416"/>
      <c r="Q542" s="416"/>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5"/>
      <c r="BV542" s="205"/>
      <c r="BW542" s="205"/>
      <c r="BX542" s="205"/>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1783" t="s">
        <v>187</v>
      </c>
      <c r="D543" s="1584"/>
      <c r="E543" s="503">
        <v>1</v>
      </c>
      <c r="F543" s="416"/>
      <c r="G543" s="416"/>
      <c r="H543" s="1780" t="s">
        <v>253</v>
      </c>
      <c r="I543" s="1584"/>
      <c r="J543" s="482">
        <v>7.6589181794844446E-2</v>
      </c>
      <c r="K543" s="416"/>
      <c r="L543" s="416"/>
      <c r="M543" s="1781" t="s">
        <v>253</v>
      </c>
      <c r="N543" s="1584"/>
      <c r="O543" s="483">
        <v>0.1166081565096638</v>
      </c>
      <c r="P543" s="416"/>
      <c r="Q543" s="416"/>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5"/>
      <c r="BV543" s="205"/>
      <c r="BW543" s="205"/>
      <c r="BX543" s="205"/>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1585"/>
      <c r="D544" s="1584"/>
      <c r="E544" s="432"/>
      <c r="F544" s="416"/>
      <c r="G544" s="416"/>
      <c r="H544" s="1780" t="s">
        <v>258</v>
      </c>
      <c r="I544" s="1584"/>
      <c r="J544" s="482">
        <v>3.5930750802253532E-2</v>
      </c>
      <c r="K544" s="416"/>
      <c r="L544" s="416"/>
      <c r="M544" s="1781" t="s">
        <v>258</v>
      </c>
      <c r="N544" s="1584"/>
      <c r="O544" s="483">
        <v>6.5797735868038457E-2</v>
      </c>
      <c r="P544" s="416"/>
      <c r="Q544" s="416"/>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5"/>
      <c r="BV544" s="205"/>
      <c r="BW544" s="205"/>
      <c r="BX544" s="205"/>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1585"/>
      <c r="D545" s="1584"/>
      <c r="E545" s="416"/>
      <c r="F545" s="416"/>
      <c r="G545" s="416"/>
      <c r="H545" s="1780" t="s">
        <v>209</v>
      </c>
      <c r="I545" s="1584"/>
      <c r="J545" s="482">
        <v>2.7077663701348863E-2</v>
      </c>
      <c r="K545" s="416"/>
      <c r="L545" s="416"/>
      <c r="M545" s="1781" t="s">
        <v>209</v>
      </c>
      <c r="N545" s="1584"/>
      <c r="O545" s="483">
        <v>5.7947069562342503E-2</v>
      </c>
      <c r="P545" s="416"/>
      <c r="Q545" s="416"/>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5"/>
      <c r="BV545" s="205"/>
      <c r="BW545" s="205"/>
      <c r="BX545" s="205"/>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1585"/>
      <c r="D546" s="1584"/>
      <c r="E546" s="416"/>
      <c r="F546" s="416"/>
      <c r="G546" s="416"/>
      <c r="H546" s="1780" t="s">
        <v>256</v>
      </c>
      <c r="I546" s="1584"/>
      <c r="J546" s="482">
        <v>1.7666182551798387E-2</v>
      </c>
      <c r="K546" s="416"/>
      <c r="L546" s="416"/>
      <c r="M546" s="1781" t="s">
        <v>256</v>
      </c>
      <c r="N546" s="1584"/>
      <c r="O546" s="483">
        <v>8.8592428875154991E-2</v>
      </c>
      <c r="P546" s="416"/>
      <c r="Q546" s="416"/>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5"/>
      <c r="BV546" s="205"/>
      <c r="BW546" s="205"/>
      <c r="BX546" s="205"/>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1585"/>
      <c r="D547" s="1584"/>
      <c r="E547" s="416"/>
      <c r="F547" s="416"/>
      <c r="G547" s="416"/>
      <c r="H547" s="1780" t="s">
        <v>249</v>
      </c>
      <c r="I547" s="1584"/>
      <c r="J547" s="482">
        <v>7.4275857215087948E-2</v>
      </c>
      <c r="K547" s="416"/>
      <c r="L547" s="416"/>
      <c r="M547" s="1781" t="s">
        <v>249</v>
      </c>
      <c r="N547" s="1584"/>
      <c r="O547" s="483">
        <v>0.13040544139893184</v>
      </c>
      <c r="P547" s="416"/>
      <c r="Q547" s="416"/>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5"/>
      <c r="BV547" s="205"/>
      <c r="BW547" s="205"/>
      <c r="BX547" s="205"/>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1585"/>
      <c r="D548" s="1584"/>
      <c r="E548" s="416"/>
      <c r="F548" s="416"/>
      <c r="G548" s="416"/>
      <c r="H548" s="1780" t="s">
        <v>251</v>
      </c>
      <c r="I548" s="1584"/>
      <c r="J548" s="482">
        <v>0.10094882114924139</v>
      </c>
      <c r="K548" s="416"/>
      <c r="L548" s="416"/>
      <c r="M548" s="1781" t="s">
        <v>251</v>
      </c>
      <c r="N548" s="1584"/>
      <c r="O548" s="483">
        <v>0.1216085157062152</v>
      </c>
      <c r="P548" s="416"/>
      <c r="Q548" s="416"/>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5"/>
      <c r="BV548" s="205"/>
      <c r="BW548" s="205"/>
      <c r="BX548" s="205"/>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1585"/>
      <c r="D549" s="1584"/>
      <c r="E549" s="416"/>
      <c r="F549" s="416"/>
      <c r="G549" s="416"/>
      <c r="H549" s="1780" t="s">
        <v>250</v>
      </c>
      <c r="I549" s="1584"/>
      <c r="J549" s="482">
        <v>0.10475125463549695</v>
      </c>
      <c r="K549" s="416"/>
      <c r="L549" s="416"/>
      <c r="M549" s="1781" t="s">
        <v>250</v>
      </c>
      <c r="N549" s="1584"/>
      <c r="O549" s="483">
        <v>0.12164349197477757</v>
      </c>
      <c r="P549" s="416"/>
      <c r="Q549" s="416"/>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5"/>
      <c r="BV549" s="205"/>
      <c r="BW549" s="205"/>
      <c r="BX549" s="205"/>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1585"/>
      <c r="D550" s="1584"/>
      <c r="E550" s="416"/>
      <c r="F550" s="416"/>
      <c r="G550" s="416"/>
      <c r="H550" s="1780" t="s">
        <v>254</v>
      </c>
      <c r="I550" s="1584"/>
      <c r="J550" s="482">
        <v>8.6066543167939644E-2</v>
      </c>
      <c r="K550" s="416"/>
      <c r="L550" s="416"/>
      <c r="M550" s="1781" t="s">
        <v>254</v>
      </c>
      <c r="N550" s="1584"/>
      <c r="O550" s="483">
        <v>0.11262479272209333</v>
      </c>
      <c r="P550" s="416"/>
      <c r="Q550" s="416"/>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5"/>
      <c r="BX550" s="205"/>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1585"/>
      <c r="D551" s="1584"/>
      <c r="E551" s="416"/>
      <c r="F551" s="416"/>
      <c r="G551" s="416"/>
      <c r="H551" s="1780" t="s">
        <v>265</v>
      </c>
      <c r="I551" s="1584"/>
      <c r="J551" s="482">
        <v>2.7628976827048519E-2</v>
      </c>
      <c r="K551" s="416"/>
      <c r="L551" s="416"/>
      <c r="M551" s="1781" t="s">
        <v>265</v>
      </c>
      <c r="N551" s="1584"/>
      <c r="O551" s="483">
        <v>3.3374438315416567E-2</v>
      </c>
      <c r="P551" s="416"/>
      <c r="Q551" s="416"/>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5"/>
      <c r="BV551" s="205"/>
      <c r="BW551" s="205"/>
      <c r="BX551" s="205"/>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1585"/>
      <c r="D552" s="1584"/>
      <c r="E552" s="416"/>
      <c r="F552" s="416"/>
      <c r="G552" s="416"/>
      <c r="H552" s="1780" t="s">
        <v>252</v>
      </c>
      <c r="I552" s="1584"/>
      <c r="J552" s="482">
        <v>8.9495104510383464E-2</v>
      </c>
      <c r="K552" s="416"/>
      <c r="L552" s="416"/>
      <c r="M552" s="1781" t="s">
        <v>252</v>
      </c>
      <c r="N552" s="1584"/>
      <c r="O552" s="483">
        <v>0.11917818184509858</v>
      </c>
      <c r="P552" s="416"/>
      <c r="Q552" s="416"/>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5"/>
      <c r="BV552" s="205"/>
      <c r="BW552" s="205"/>
      <c r="BX552" s="205"/>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1585"/>
      <c r="D553" s="1584"/>
      <c r="E553" s="416"/>
      <c r="F553" s="416"/>
      <c r="G553" s="416"/>
      <c r="H553" s="1780" t="s">
        <v>217</v>
      </c>
      <c r="I553" s="1584"/>
      <c r="J553" s="482">
        <v>-1.4193141887210102E-2</v>
      </c>
      <c r="K553" s="416"/>
      <c r="L553" s="416"/>
      <c r="M553" s="1781" t="s">
        <v>217</v>
      </c>
      <c r="N553" s="1584"/>
      <c r="O553" s="483">
        <v>3.2182181610255517E-2</v>
      </c>
      <c r="P553" s="416"/>
      <c r="Q553" s="416"/>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5"/>
      <c r="BV553" s="205"/>
      <c r="BW553" s="205"/>
      <c r="BX553" s="205"/>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1585"/>
      <c r="D554" s="1584"/>
      <c r="E554" s="416"/>
      <c r="F554" s="416"/>
      <c r="G554" s="416"/>
      <c r="H554" s="1780" t="s">
        <v>204</v>
      </c>
      <c r="I554" s="1584"/>
      <c r="J554" s="482">
        <v>-1.6613090780537295E-2</v>
      </c>
      <c r="K554" s="416"/>
      <c r="L554" s="416"/>
      <c r="M554" s="1781" t="s">
        <v>204</v>
      </c>
      <c r="N554" s="1584"/>
      <c r="O554" s="483">
        <v>-1.5464231212417497E-2</v>
      </c>
      <c r="P554" s="416"/>
      <c r="Q554" s="416"/>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5"/>
      <c r="BV554" s="205"/>
      <c r="BW554" s="205"/>
      <c r="BX554" s="205"/>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1585"/>
      <c r="D555" s="1584"/>
      <c r="E555" s="416"/>
      <c r="F555" s="416"/>
      <c r="G555" s="416"/>
      <c r="H555" s="1780" t="s">
        <v>203</v>
      </c>
      <c r="I555" s="1584"/>
      <c r="J555" s="482">
        <v>7.3082077224457781E-2</v>
      </c>
      <c r="K555" s="416"/>
      <c r="L555" s="416"/>
      <c r="M555" s="1781" t="s">
        <v>203</v>
      </c>
      <c r="N555" s="1584"/>
      <c r="O555" s="483">
        <v>0.10741214795386582</v>
      </c>
      <c r="P555" s="416"/>
      <c r="Q555" s="416"/>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5"/>
      <c r="BV555" s="205"/>
      <c r="BW555" s="205"/>
      <c r="BX555" s="205"/>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1585"/>
      <c r="D556" s="1584"/>
      <c r="E556" s="416"/>
      <c r="F556" s="416"/>
      <c r="G556" s="416"/>
      <c r="H556" s="1780" t="s">
        <v>268</v>
      </c>
      <c r="I556" s="1584"/>
      <c r="J556" s="482">
        <v>5.0846786267641384E-3</v>
      </c>
      <c r="K556" s="416"/>
      <c r="L556" s="416"/>
      <c r="M556" s="1781" t="s">
        <v>268</v>
      </c>
      <c r="N556" s="1584"/>
      <c r="O556" s="483">
        <v>2.2284341508859818E-2</v>
      </c>
      <c r="P556" s="416"/>
      <c r="Q556" s="416"/>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5"/>
      <c r="BV556" s="205"/>
      <c r="BW556" s="205"/>
      <c r="BX556" s="205"/>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1585"/>
      <c r="D557" s="1584"/>
      <c r="E557" s="416"/>
      <c r="F557" s="416"/>
      <c r="G557" s="416"/>
      <c r="H557" s="1780" t="s">
        <v>221</v>
      </c>
      <c r="I557" s="1584"/>
      <c r="J557" s="482">
        <v>5.686151696147188E-3</v>
      </c>
      <c r="K557" s="416"/>
      <c r="L557" s="416"/>
      <c r="M557" s="1781" t="s">
        <v>221</v>
      </c>
      <c r="N557" s="1584"/>
      <c r="O557" s="483">
        <v>8.5508522396078434E-3</v>
      </c>
      <c r="P557" s="416"/>
      <c r="Q557" s="416"/>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5"/>
      <c r="BV557" s="205"/>
      <c r="BW557" s="205"/>
      <c r="BX557" s="205"/>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1585"/>
      <c r="D558" s="1584"/>
      <c r="E558" s="416"/>
      <c r="F558" s="416"/>
      <c r="G558" s="416"/>
      <c r="H558" s="1780" t="s">
        <v>263</v>
      </c>
      <c r="I558" s="1584"/>
      <c r="J558" s="482">
        <v>-2.0734821378138368E-2</v>
      </c>
      <c r="K558" s="416"/>
      <c r="L558" s="416"/>
      <c r="M558" s="1781" t="s">
        <v>263</v>
      </c>
      <c r="N558" s="1584"/>
      <c r="O558" s="483">
        <v>-3.7867577952172722E-2</v>
      </c>
      <c r="P558" s="416"/>
      <c r="Q558" s="416"/>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5"/>
      <c r="BV558" s="205"/>
      <c r="BW558" s="205"/>
      <c r="BX558" s="205"/>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1585"/>
      <c r="D559" s="1584"/>
      <c r="E559" s="416"/>
      <c r="F559" s="416"/>
      <c r="G559" s="416"/>
      <c r="H559" s="1780" t="s">
        <v>271</v>
      </c>
      <c r="I559" s="1584"/>
      <c r="J559" s="482">
        <v>9.9384989192166737E-3</v>
      </c>
      <c r="K559" s="416"/>
      <c r="L559" s="416"/>
      <c r="M559" s="1781" t="s">
        <v>271</v>
      </c>
      <c r="N559" s="1584"/>
      <c r="O559" s="483">
        <v>1.288682756993449E-2</v>
      </c>
      <c r="P559" s="416"/>
      <c r="Q559" s="416"/>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5"/>
      <c r="BV559" s="205"/>
      <c r="BW559" s="205"/>
      <c r="BX559" s="205"/>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1585"/>
      <c r="D560" s="1584"/>
      <c r="E560" s="416"/>
      <c r="F560" s="416"/>
      <c r="G560" s="416"/>
      <c r="H560" s="1780" t="s">
        <v>257</v>
      </c>
      <c r="I560" s="1584"/>
      <c r="J560" s="482">
        <v>-8.2190055935600401E-2</v>
      </c>
      <c r="K560" s="416"/>
      <c r="L560" s="416"/>
      <c r="M560" s="1781" t="s">
        <v>257</v>
      </c>
      <c r="N560" s="1584"/>
      <c r="O560" s="483">
        <v>-3.192888131532795E-2</v>
      </c>
      <c r="P560" s="416"/>
      <c r="Q560" s="416"/>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5"/>
      <c r="BV560" s="205"/>
      <c r="BW560" s="205"/>
      <c r="BX560" s="205"/>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1585"/>
      <c r="D561" s="1584"/>
      <c r="E561" s="416"/>
      <c r="F561" s="416"/>
      <c r="G561" s="416"/>
      <c r="H561" s="1780" t="s">
        <v>264</v>
      </c>
      <c r="I561" s="1584"/>
      <c r="J561" s="482">
        <v>-3.3904582838847744E-2</v>
      </c>
      <c r="K561" s="416"/>
      <c r="L561" s="416"/>
      <c r="M561" s="1781" t="s">
        <v>264</v>
      </c>
      <c r="N561" s="1584"/>
      <c r="O561" s="483">
        <v>6.1100426984368322E-3</v>
      </c>
      <c r="P561" s="416"/>
      <c r="Q561" s="416"/>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5"/>
      <c r="BV561" s="205"/>
      <c r="BW561" s="205"/>
      <c r="BX561" s="205"/>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1585"/>
      <c r="D562" s="1584"/>
      <c r="E562" s="416"/>
      <c r="F562" s="416"/>
      <c r="G562" s="416"/>
      <c r="H562" s="1780" t="s">
        <v>267</v>
      </c>
      <c r="I562" s="1584"/>
      <c r="J562" s="482">
        <v>-3.1182523971227082E-2</v>
      </c>
      <c r="K562" s="416"/>
      <c r="L562" s="416"/>
      <c r="M562" s="1781" t="s">
        <v>267</v>
      </c>
      <c r="N562" s="1584"/>
      <c r="O562" s="483">
        <v>-1.7238654068921111E-2</v>
      </c>
      <c r="P562" s="416"/>
      <c r="Q562" s="416"/>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5"/>
      <c r="BV562" s="205"/>
      <c r="BW562" s="205"/>
      <c r="BX562" s="205"/>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1585"/>
      <c r="D563" s="1584"/>
      <c r="E563" s="416"/>
      <c r="F563" s="416"/>
      <c r="G563" s="416"/>
      <c r="H563" s="1780" t="s">
        <v>266</v>
      </c>
      <c r="I563" s="1584"/>
      <c r="J563" s="482">
        <v>-3.3262019992399951E-2</v>
      </c>
      <c r="K563" s="416"/>
      <c r="L563" s="416"/>
      <c r="M563" s="1781" t="s">
        <v>266</v>
      </c>
      <c r="N563" s="1584"/>
      <c r="O563" s="483">
        <v>-8.6168482314693678E-3</v>
      </c>
      <c r="P563" s="416"/>
      <c r="Q563" s="416"/>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5"/>
      <c r="BV563" s="205"/>
      <c r="BW563" s="205"/>
      <c r="BX563" s="205"/>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1585"/>
      <c r="D564" s="1584"/>
      <c r="E564" s="416"/>
      <c r="F564" s="416"/>
      <c r="G564" s="416"/>
      <c r="H564" s="1780" t="s">
        <v>270</v>
      </c>
      <c r="I564" s="1584"/>
      <c r="J564" s="482">
        <v>-1.9181684041736265E-2</v>
      </c>
      <c r="K564" s="416"/>
      <c r="L564" s="416"/>
      <c r="M564" s="1781" t="s">
        <v>270</v>
      </c>
      <c r="N564" s="1584"/>
      <c r="O564" s="483">
        <v>4.0739073545200165E-3</v>
      </c>
      <c r="P564" s="416"/>
      <c r="Q564" s="416"/>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5"/>
      <c r="BV564" s="205"/>
      <c r="BW564" s="205"/>
      <c r="BX564" s="205"/>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1585"/>
      <c r="D565" s="1584"/>
      <c r="E565" s="416"/>
      <c r="F565" s="416"/>
      <c r="G565" s="416"/>
      <c r="H565" s="1780" t="s">
        <v>255</v>
      </c>
      <c r="I565" s="1584"/>
      <c r="J565" s="482">
        <v>-0.10094919446031794</v>
      </c>
      <c r="K565" s="416"/>
      <c r="L565" s="416"/>
      <c r="M565" s="1781" t="s">
        <v>255</v>
      </c>
      <c r="N565" s="1584"/>
      <c r="O565" s="483">
        <v>-8.4598460673009444E-3</v>
      </c>
      <c r="P565" s="416"/>
      <c r="Q565" s="416"/>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5"/>
      <c r="BV565" s="205"/>
      <c r="BW565" s="205"/>
      <c r="BX565" s="205"/>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1585"/>
      <c r="D566" s="1584"/>
      <c r="E566" s="416"/>
      <c r="F566" s="416"/>
      <c r="G566" s="416"/>
      <c r="H566" s="1780" t="s">
        <v>259</v>
      </c>
      <c r="I566" s="1584"/>
      <c r="J566" s="482">
        <v>-5.8523560037838103E-2</v>
      </c>
      <c r="K566" s="416"/>
      <c r="L566" s="416"/>
      <c r="M566" s="1781" t="s">
        <v>259</v>
      </c>
      <c r="N566" s="1584"/>
      <c r="O566" s="483">
        <v>3.1840257698891768E-2</v>
      </c>
      <c r="P566" s="416"/>
      <c r="Q566" s="416"/>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5"/>
      <c r="BV566" s="205"/>
      <c r="BW566" s="205"/>
      <c r="BX566" s="205"/>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1585"/>
      <c r="D567" s="1584"/>
      <c r="E567" s="416"/>
      <c r="F567" s="416"/>
      <c r="G567" s="416"/>
      <c r="H567" s="1780" t="s">
        <v>262</v>
      </c>
      <c r="I567" s="1584"/>
      <c r="J567" s="482">
        <v>-3.4922283074079033E-2</v>
      </c>
      <c r="K567" s="416"/>
      <c r="L567" s="416"/>
      <c r="M567" s="1781" t="s">
        <v>262</v>
      </c>
      <c r="N567" s="1584"/>
      <c r="O567" s="483">
        <v>1.4864371306209401E-2</v>
      </c>
      <c r="P567" s="416"/>
      <c r="Q567" s="416"/>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5"/>
      <c r="BV567" s="205"/>
      <c r="BW567" s="205"/>
      <c r="BX567" s="205"/>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1585"/>
      <c r="D568" s="1584"/>
      <c r="E568" s="416"/>
      <c r="F568" s="416"/>
      <c r="G568" s="416"/>
      <c r="H568" s="1778" t="s">
        <v>260</v>
      </c>
      <c r="I568" s="1584"/>
      <c r="J568" s="485">
        <v>2.8102271997367704E-2</v>
      </c>
      <c r="K568" s="416"/>
      <c r="L568" s="416"/>
      <c r="M568" s="1779" t="s">
        <v>260</v>
      </c>
      <c r="N568" s="1584"/>
      <c r="O568" s="486">
        <v>2.8994855795772958E-2</v>
      </c>
      <c r="P568" s="416"/>
      <c r="Q568" s="416"/>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5"/>
      <c r="BV568" s="205"/>
      <c r="BW568" s="205"/>
      <c r="BX568" s="205"/>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1585"/>
      <c r="D569" s="1584"/>
      <c r="E569" s="416"/>
      <c r="F569" s="416"/>
      <c r="G569" s="416"/>
      <c r="H569" s="1585"/>
      <c r="I569" s="1584"/>
      <c r="J569" s="432"/>
      <c r="K569" s="416"/>
      <c r="L569" s="416"/>
      <c r="M569" s="1585"/>
      <c r="N569" s="1584"/>
      <c r="O569" s="432"/>
      <c r="P569" s="416"/>
      <c r="Q569" s="416"/>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5"/>
      <c r="BV569" s="205"/>
      <c r="BW569" s="205"/>
      <c r="BX569" s="205"/>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1585"/>
      <c r="D570" s="1584"/>
      <c r="E570" s="416"/>
      <c r="F570" s="416"/>
      <c r="G570" s="416"/>
      <c r="H570" s="1585"/>
      <c r="I570" s="1584"/>
      <c r="J570" s="416"/>
      <c r="K570" s="416"/>
      <c r="L570" s="416"/>
      <c r="M570" s="1585"/>
      <c r="N570" s="1584"/>
      <c r="O570" s="416"/>
      <c r="P570" s="416"/>
      <c r="Q570" s="416"/>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5"/>
      <c r="BV570" s="205"/>
      <c r="BW570" s="205"/>
      <c r="BX570" s="205"/>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1585"/>
      <c r="D571" s="1584"/>
      <c r="E571" s="416"/>
      <c r="F571" s="416"/>
      <c r="G571" s="416"/>
      <c r="H571" s="1776" t="s">
        <v>236</v>
      </c>
      <c r="I571" s="1584"/>
      <c r="J571" s="1584"/>
      <c r="K571" s="416"/>
      <c r="L571" s="416"/>
      <c r="M571" s="1777" t="s">
        <v>236</v>
      </c>
      <c r="N571" s="1584"/>
      <c r="O571" s="1584"/>
      <c r="P571" s="416"/>
      <c r="Q571" s="416"/>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5"/>
      <c r="BV571" s="205"/>
      <c r="BW571" s="205"/>
      <c r="BX571" s="205"/>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1585"/>
      <c r="D572" s="1584"/>
      <c r="E572" s="416"/>
      <c r="F572" s="416"/>
      <c r="G572" s="416"/>
      <c r="H572" s="1772" t="s">
        <v>186</v>
      </c>
      <c r="I572" s="1584"/>
      <c r="J572" s="504" t="s">
        <v>187</v>
      </c>
      <c r="K572" s="416"/>
      <c r="L572" s="416"/>
      <c r="M572" s="1773" t="s">
        <v>186</v>
      </c>
      <c r="N572" s="1584"/>
      <c r="O572" s="505" t="s">
        <v>187</v>
      </c>
      <c r="P572" s="416"/>
      <c r="Q572" s="416"/>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5"/>
      <c r="BV572" s="205"/>
      <c r="BW572" s="205"/>
      <c r="BX572" s="205"/>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1585"/>
      <c r="D573" s="1584"/>
      <c r="E573" s="416"/>
      <c r="F573" s="416"/>
      <c r="G573" s="416"/>
      <c r="H573" s="1774" t="s">
        <v>187</v>
      </c>
      <c r="I573" s="1584"/>
      <c r="J573" s="506">
        <v>0.99999999999999967</v>
      </c>
      <c r="K573" s="416"/>
      <c r="L573" s="416"/>
      <c r="M573" s="1775" t="s">
        <v>187</v>
      </c>
      <c r="N573" s="1584"/>
      <c r="O573" s="507">
        <v>1.0000000000000002</v>
      </c>
      <c r="P573" s="416"/>
      <c r="Q573" s="416"/>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5"/>
      <c r="BV573" s="205"/>
      <c r="BW573" s="205"/>
      <c r="BX573" s="205"/>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1585"/>
      <c r="D574" s="1584"/>
      <c r="E574" s="416"/>
      <c r="F574" s="416"/>
      <c r="G574" s="416"/>
      <c r="H574" s="1585"/>
      <c r="I574" s="1584"/>
      <c r="J574" s="432"/>
      <c r="K574" s="416"/>
      <c r="L574" s="416"/>
      <c r="M574" s="1585"/>
      <c r="N574" s="1584"/>
      <c r="O574" s="432"/>
      <c r="P574" s="416"/>
      <c r="Q574" s="416"/>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5"/>
      <c r="BV574" s="205"/>
      <c r="BW574" s="205"/>
      <c r="BX574" s="205"/>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1585"/>
      <c r="D575" s="1584"/>
      <c r="E575" s="416"/>
      <c r="F575" s="416"/>
      <c r="G575" s="416"/>
      <c r="H575" s="1585"/>
      <c r="I575" s="1584"/>
      <c r="J575" s="416"/>
      <c r="K575" s="416"/>
      <c r="L575" s="416"/>
      <c r="M575" s="1585"/>
      <c r="N575" s="1584"/>
      <c r="O575" s="416"/>
      <c r="P575" s="416"/>
      <c r="Q575" s="416"/>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5"/>
      <c r="BV575" s="205"/>
      <c r="BW575" s="205"/>
      <c r="BX575" s="205"/>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1585"/>
      <c r="D576" s="1584"/>
      <c r="E576" s="416"/>
      <c r="F576" s="416"/>
      <c r="G576" s="416"/>
      <c r="H576" s="1585"/>
      <c r="I576" s="1584"/>
      <c r="J576" s="416"/>
      <c r="K576" s="416"/>
      <c r="L576" s="416"/>
      <c r="M576" s="1585"/>
      <c r="N576" s="1584"/>
      <c r="O576" s="416"/>
      <c r="P576" s="416"/>
      <c r="Q576" s="416"/>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5"/>
      <c r="BV576" s="205"/>
      <c r="BW576" s="205"/>
      <c r="BX576" s="205"/>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1585"/>
      <c r="D577" s="1584"/>
      <c r="E577" s="416"/>
      <c r="F577" s="416"/>
      <c r="G577" s="416"/>
      <c r="H577" s="1585"/>
      <c r="I577" s="1584"/>
      <c r="J577" s="416"/>
      <c r="K577" s="416"/>
      <c r="L577" s="416"/>
      <c r="M577" s="1585"/>
      <c r="N577" s="1584"/>
      <c r="O577" s="416"/>
      <c r="P577" s="416"/>
      <c r="Q577" s="416"/>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5"/>
      <c r="BV577" s="205"/>
      <c r="BW577" s="205"/>
      <c r="BX577" s="205"/>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1585"/>
      <c r="D578" s="1584"/>
      <c r="E578" s="416"/>
      <c r="F578" s="416"/>
      <c r="G578" s="416"/>
      <c r="H578" s="1585"/>
      <c r="I578" s="1584"/>
      <c r="J578" s="416"/>
      <c r="K578" s="416"/>
      <c r="L578" s="416"/>
      <c r="M578" s="1585"/>
      <c r="N578" s="1584"/>
      <c r="O578" s="416"/>
      <c r="P578" s="416"/>
      <c r="Q578" s="416"/>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5"/>
      <c r="BV578" s="205"/>
      <c r="BW578" s="205"/>
      <c r="BX578" s="205"/>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1585"/>
      <c r="D579" s="1584"/>
      <c r="E579" s="416"/>
      <c r="F579" s="416"/>
      <c r="G579" s="416"/>
      <c r="H579" s="1585"/>
      <c r="I579" s="1584"/>
      <c r="J579" s="416"/>
      <c r="K579" s="416"/>
      <c r="L579" s="416"/>
      <c r="M579" s="1585"/>
      <c r="N579" s="1584"/>
      <c r="O579" s="416"/>
      <c r="P579" s="416"/>
      <c r="Q579" s="416"/>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5"/>
      <c r="BV579" s="205"/>
      <c r="BW579" s="205"/>
      <c r="BX579" s="205"/>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1585"/>
      <c r="D580" s="1584"/>
      <c r="E580" s="416"/>
      <c r="F580" s="416"/>
      <c r="G580" s="416"/>
      <c r="H580" s="1585"/>
      <c r="I580" s="1584"/>
      <c r="J580" s="416"/>
      <c r="K580" s="416"/>
      <c r="L580" s="416"/>
      <c r="M580" s="1585"/>
      <c r="N580" s="1584"/>
      <c r="O580" s="416"/>
      <c r="P580" s="416"/>
      <c r="Q580" s="416"/>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5"/>
      <c r="BV580" s="205"/>
      <c r="BW580" s="205"/>
      <c r="BX580" s="205"/>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1585"/>
      <c r="D581" s="1584"/>
      <c r="E581" s="416"/>
      <c r="F581" s="416"/>
      <c r="G581" s="416"/>
      <c r="H581" s="1585"/>
      <c r="I581" s="1584"/>
      <c r="J581" s="416"/>
      <c r="K581" s="416"/>
      <c r="L581" s="416"/>
      <c r="M581" s="1585"/>
      <c r="N581" s="1584"/>
      <c r="O581" s="416"/>
      <c r="P581" s="416"/>
      <c r="Q581" s="416"/>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5"/>
      <c r="BV581" s="205"/>
      <c r="BW581" s="205"/>
      <c r="BX581" s="205"/>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1585"/>
      <c r="D582" s="1584"/>
      <c r="E582" s="416"/>
      <c r="F582" s="416"/>
      <c r="G582" s="416"/>
      <c r="H582" s="1585"/>
      <c r="I582" s="1584"/>
      <c r="J582" s="416"/>
      <c r="K582" s="416"/>
      <c r="L582" s="416"/>
      <c r="M582" s="1585"/>
      <c r="N582" s="1584"/>
      <c r="O582" s="416"/>
      <c r="P582" s="416"/>
      <c r="Q582" s="416"/>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5"/>
      <c r="BV582" s="205"/>
      <c r="BW582" s="205"/>
      <c r="BX582" s="205"/>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1585"/>
      <c r="D583" s="1584"/>
      <c r="E583" s="416"/>
      <c r="F583" s="416"/>
      <c r="G583" s="416"/>
      <c r="H583" s="1585"/>
      <c r="I583" s="1584"/>
      <c r="J583" s="416"/>
      <c r="K583" s="416"/>
      <c r="L583" s="416"/>
      <c r="M583" s="1585"/>
      <c r="N583" s="1584"/>
      <c r="O583" s="416"/>
      <c r="P583" s="416"/>
      <c r="Q583" s="416"/>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5"/>
      <c r="BV583" s="205"/>
      <c r="BW583" s="205"/>
      <c r="BX583" s="205"/>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1585"/>
      <c r="D584" s="1584"/>
      <c r="E584" s="416"/>
      <c r="F584" s="416"/>
      <c r="G584" s="416"/>
      <c r="H584" s="1585"/>
      <c r="I584" s="1584"/>
      <c r="J584" s="416"/>
      <c r="K584" s="416"/>
      <c r="L584" s="416"/>
      <c r="M584" s="1585"/>
      <c r="N584" s="1584"/>
      <c r="O584" s="416"/>
      <c r="P584" s="416"/>
      <c r="Q584" s="416"/>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5"/>
      <c r="BV584" s="205"/>
      <c r="BW584" s="205"/>
      <c r="BX584" s="205"/>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1585"/>
      <c r="D585" s="1584"/>
      <c r="E585" s="416"/>
      <c r="F585" s="416"/>
      <c r="G585" s="416"/>
      <c r="H585" s="1585"/>
      <c r="I585" s="1584"/>
      <c r="J585" s="416"/>
      <c r="K585" s="416"/>
      <c r="L585" s="416"/>
      <c r="M585" s="1585"/>
      <c r="N585" s="1584"/>
      <c r="O585" s="416"/>
      <c r="P585" s="416"/>
      <c r="Q585" s="416"/>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5"/>
      <c r="BV585" s="205"/>
      <c r="BW585" s="205"/>
      <c r="BX585" s="205"/>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1585"/>
      <c r="D586" s="1584"/>
      <c r="E586" s="416"/>
      <c r="F586" s="416"/>
      <c r="G586" s="416"/>
      <c r="H586" s="1585"/>
      <c r="I586" s="1584"/>
      <c r="J586" s="416"/>
      <c r="K586" s="416"/>
      <c r="L586" s="416"/>
      <c r="M586" s="1585"/>
      <c r="N586" s="1584"/>
      <c r="O586" s="416"/>
      <c r="P586" s="416"/>
      <c r="Q586" s="416"/>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5"/>
      <c r="BV586" s="205"/>
      <c r="BW586" s="205"/>
      <c r="BX586" s="205"/>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1585"/>
      <c r="D587" s="1584"/>
      <c r="E587" s="416"/>
      <c r="F587" s="416"/>
      <c r="G587" s="416"/>
      <c r="H587" s="1585"/>
      <c r="I587" s="1584"/>
      <c r="J587" s="416"/>
      <c r="K587" s="416"/>
      <c r="L587" s="416"/>
      <c r="M587" s="1585"/>
      <c r="N587" s="1584"/>
      <c r="O587" s="416"/>
      <c r="P587" s="416"/>
      <c r="Q587" s="416"/>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5"/>
      <c r="BV587" s="205"/>
      <c r="BW587" s="205"/>
      <c r="BX587" s="205"/>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1585"/>
      <c r="D588" s="1584"/>
      <c r="E588" s="416"/>
      <c r="F588" s="416"/>
      <c r="G588" s="416"/>
      <c r="H588" s="1585"/>
      <c r="I588" s="1584"/>
      <c r="J588" s="416"/>
      <c r="K588" s="416"/>
      <c r="L588" s="416"/>
      <c r="M588" s="1585"/>
      <c r="N588" s="1584"/>
      <c r="O588" s="416"/>
      <c r="P588" s="416"/>
      <c r="Q588" s="416"/>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5"/>
      <c r="BV588" s="205"/>
      <c r="BW588" s="205"/>
      <c r="BX588" s="205"/>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1585"/>
      <c r="D589" s="1584"/>
      <c r="E589" s="416"/>
      <c r="F589" s="416"/>
      <c r="G589" s="416"/>
      <c r="H589" s="1585"/>
      <c r="I589" s="1584"/>
      <c r="J589" s="416"/>
      <c r="K589" s="416"/>
      <c r="L589" s="416"/>
      <c r="M589" s="1585"/>
      <c r="N589" s="1584"/>
      <c r="O589" s="416"/>
      <c r="P589" s="416"/>
      <c r="Q589" s="416"/>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5"/>
      <c r="BV589" s="205"/>
      <c r="BW589" s="205"/>
      <c r="BX589" s="205"/>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1585"/>
      <c r="D590" s="1584"/>
      <c r="E590" s="416"/>
      <c r="F590" s="416"/>
      <c r="G590" s="416"/>
      <c r="H590" s="1585"/>
      <c r="I590" s="1584"/>
      <c r="J590" s="416"/>
      <c r="K590" s="416"/>
      <c r="L590" s="416"/>
      <c r="M590" s="1585"/>
      <c r="N590" s="1584"/>
      <c r="O590" s="416"/>
      <c r="P590" s="416"/>
      <c r="Q590" s="416"/>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5"/>
      <c r="BV590" s="205"/>
      <c r="BW590" s="205"/>
      <c r="BX590" s="205"/>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1585"/>
      <c r="D591" s="1584"/>
      <c r="E591" s="416"/>
      <c r="F591" s="416"/>
      <c r="G591" s="416"/>
      <c r="H591" s="1585"/>
      <c r="I591" s="1584"/>
      <c r="J591" s="416"/>
      <c r="K591" s="416"/>
      <c r="L591" s="416"/>
      <c r="M591" s="1585"/>
      <c r="N591" s="1584"/>
      <c r="O591" s="416"/>
      <c r="P591" s="416"/>
      <c r="Q591" s="416"/>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5"/>
      <c r="BV591" s="205"/>
      <c r="BW591" s="205"/>
      <c r="BX591" s="205"/>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1585"/>
      <c r="D592" s="1584"/>
      <c r="E592" s="416"/>
      <c r="F592" s="416"/>
      <c r="G592" s="416"/>
      <c r="H592" s="1585"/>
      <c r="I592" s="1584"/>
      <c r="J592" s="416"/>
      <c r="K592" s="416"/>
      <c r="L592" s="416"/>
      <c r="M592" s="1585"/>
      <c r="N592" s="1584"/>
      <c r="O592" s="416"/>
      <c r="P592" s="416"/>
      <c r="Q592" s="416"/>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5"/>
      <c r="BV592" s="205"/>
      <c r="BW592" s="205"/>
      <c r="BX592" s="205"/>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1585"/>
      <c r="D593" s="1584"/>
      <c r="E593" s="416"/>
      <c r="F593" s="416"/>
      <c r="G593" s="416"/>
      <c r="H593" s="1585"/>
      <c r="I593" s="1584"/>
      <c r="J593" s="416"/>
      <c r="K593" s="416"/>
      <c r="L593" s="416"/>
      <c r="M593" s="1585"/>
      <c r="N593" s="1584"/>
      <c r="O593" s="416"/>
      <c r="P593" s="416"/>
      <c r="Q593" s="416"/>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5"/>
      <c r="BV593" s="205"/>
      <c r="BW593" s="205"/>
      <c r="BX593" s="205"/>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1585"/>
      <c r="D594" s="1584"/>
      <c r="E594" s="416"/>
      <c r="F594" s="416"/>
      <c r="G594" s="416"/>
      <c r="H594" s="1585"/>
      <c r="I594" s="1584"/>
      <c r="J594" s="416"/>
      <c r="K594" s="416"/>
      <c r="L594" s="416"/>
      <c r="M594" s="1585"/>
      <c r="N594" s="1584"/>
      <c r="O594" s="416"/>
      <c r="P594" s="416"/>
      <c r="Q594" s="416"/>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5"/>
      <c r="BV594" s="205"/>
      <c r="BW594" s="205"/>
      <c r="BX594" s="205"/>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1585"/>
      <c r="D595" s="1584"/>
      <c r="E595" s="416"/>
      <c r="F595" s="416"/>
      <c r="G595" s="416"/>
      <c r="H595" s="1585"/>
      <c r="I595" s="1584"/>
      <c r="J595" s="416"/>
      <c r="K595" s="416"/>
      <c r="L595" s="416"/>
      <c r="M595" s="1585"/>
      <c r="N595" s="1584"/>
      <c r="O595" s="416"/>
      <c r="P595" s="416"/>
      <c r="Q595" s="416"/>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5"/>
      <c r="BV595" s="205"/>
      <c r="BW595" s="205"/>
      <c r="BX595" s="205"/>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1585"/>
      <c r="D596" s="1584"/>
      <c r="E596" s="416"/>
      <c r="F596" s="416"/>
      <c r="G596" s="416"/>
      <c r="H596" s="1585"/>
      <c r="I596" s="1584"/>
      <c r="J596" s="416"/>
      <c r="K596" s="416"/>
      <c r="L596" s="416"/>
      <c r="M596" s="1585"/>
      <c r="N596" s="1584"/>
      <c r="O596" s="416"/>
      <c r="P596" s="416"/>
      <c r="Q596" s="416"/>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5"/>
      <c r="BV596" s="205"/>
      <c r="BW596" s="205"/>
      <c r="BX596" s="205"/>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1585"/>
      <c r="D597" s="1584"/>
      <c r="E597" s="416"/>
      <c r="F597" s="416"/>
      <c r="G597" s="416"/>
      <c r="H597" s="1585"/>
      <c r="I597" s="1584"/>
      <c r="J597" s="416"/>
      <c r="K597" s="416"/>
      <c r="L597" s="416"/>
      <c r="M597" s="1585"/>
      <c r="N597" s="1584"/>
      <c r="O597" s="416"/>
      <c r="P597" s="416"/>
      <c r="Q597" s="416"/>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5"/>
      <c r="BV597" s="205"/>
      <c r="BW597" s="205"/>
      <c r="BX597" s="205"/>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1585"/>
      <c r="D598" s="1584"/>
      <c r="E598" s="416"/>
      <c r="F598" s="416"/>
      <c r="G598" s="416"/>
      <c r="H598" s="1585"/>
      <c r="I598" s="1584"/>
      <c r="J598" s="416"/>
      <c r="K598" s="416"/>
      <c r="L598" s="416"/>
      <c r="M598" s="1585"/>
      <c r="N598" s="1584"/>
      <c r="O598" s="416"/>
      <c r="P598" s="416"/>
      <c r="Q598" s="416"/>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5"/>
      <c r="BV598" s="205"/>
      <c r="BW598" s="205"/>
      <c r="BX598" s="205"/>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1585"/>
      <c r="D599" s="1584"/>
      <c r="E599" s="416"/>
      <c r="F599" s="416"/>
      <c r="G599" s="416"/>
      <c r="H599" s="1585"/>
      <c r="I599" s="1584"/>
      <c r="J599" s="416"/>
      <c r="K599" s="416"/>
      <c r="L599" s="416"/>
      <c r="M599" s="1585"/>
      <c r="N599" s="1584"/>
      <c r="O599" s="416"/>
      <c r="P599" s="416"/>
      <c r="Q599" s="416"/>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5"/>
      <c r="BV599" s="205"/>
      <c r="BW599" s="205"/>
      <c r="BX599" s="205"/>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1585"/>
      <c r="D600" s="1584"/>
      <c r="E600" s="416"/>
      <c r="F600" s="416"/>
      <c r="G600" s="416"/>
      <c r="H600" s="1585"/>
      <c r="I600" s="1584"/>
      <c r="J600" s="416"/>
      <c r="K600" s="416"/>
      <c r="L600" s="416"/>
      <c r="M600" s="1585"/>
      <c r="N600" s="1584"/>
      <c r="O600" s="416"/>
      <c r="P600" s="416"/>
      <c r="Q600" s="416"/>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5"/>
      <c r="BV600" s="205"/>
      <c r="BW600" s="205"/>
      <c r="BX600" s="205"/>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1585"/>
      <c r="D601" s="1584"/>
      <c r="E601" s="416"/>
      <c r="F601" s="416"/>
      <c r="G601" s="416"/>
      <c r="H601" s="1585"/>
      <c r="I601" s="1584"/>
      <c r="J601" s="416"/>
      <c r="K601" s="416"/>
      <c r="L601" s="416"/>
      <c r="M601" s="1585"/>
      <c r="N601" s="1584"/>
      <c r="O601" s="416"/>
      <c r="P601" s="416"/>
      <c r="Q601" s="416"/>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5"/>
      <c r="BV601" s="205"/>
      <c r="BW601" s="205"/>
      <c r="BX601" s="205"/>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1585"/>
      <c r="D602" s="1584"/>
      <c r="E602" s="416"/>
      <c r="F602" s="416"/>
      <c r="G602" s="416"/>
      <c r="H602" s="1585"/>
      <c r="I602" s="1584"/>
      <c r="J602" s="416"/>
      <c r="K602" s="416"/>
      <c r="L602" s="416"/>
      <c r="M602" s="1585"/>
      <c r="N602" s="1584"/>
      <c r="O602" s="416"/>
      <c r="P602" s="416"/>
      <c r="Q602" s="416"/>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5"/>
      <c r="BV602" s="205"/>
      <c r="BW602" s="205"/>
      <c r="BX602" s="205"/>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1585"/>
      <c r="D603" s="1584"/>
      <c r="E603" s="416"/>
      <c r="F603" s="416"/>
      <c r="G603" s="416"/>
      <c r="H603" s="1585"/>
      <c r="I603" s="1584"/>
      <c r="J603" s="416"/>
      <c r="K603" s="416"/>
      <c r="L603" s="416"/>
      <c r="M603" s="1585"/>
      <c r="N603" s="1584"/>
      <c r="O603" s="416"/>
      <c r="P603" s="416"/>
      <c r="Q603" s="416"/>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5"/>
      <c r="BV603" s="205"/>
      <c r="BW603" s="205"/>
      <c r="BX603" s="205"/>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1585"/>
      <c r="D604" s="1584"/>
      <c r="E604" s="416"/>
      <c r="F604" s="416"/>
      <c r="G604" s="416"/>
      <c r="H604" s="1585"/>
      <c r="I604" s="1584"/>
      <c r="J604" s="416"/>
      <c r="K604" s="416"/>
      <c r="L604" s="416"/>
      <c r="M604" s="1585"/>
      <c r="N604" s="1584"/>
      <c r="O604" s="416"/>
      <c r="P604" s="416"/>
      <c r="Q604" s="416"/>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1585"/>
      <c r="D605" s="1584"/>
      <c r="E605" s="416"/>
      <c r="F605" s="416"/>
      <c r="G605" s="416"/>
      <c r="H605" s="1585"/>
      <c r="I605" s="1584"/>
      <c r="J605" s="416"/>
      <c r="K605" s="416"/>
      <c r="L605" s="416"/>
      <c r="M605" s="1585"/>
      <c r="N605" s="1584"/>
      <c r="O605" s="416"/>
      <c r="P605" s="416"/>
      <c r="Q605" s="416"/>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1585"/>
      <c r="D606" s="1584"/>
      <c r="E606" s="416"/>
      <c r="F606" s="416"/>
      <c r="G606" s="416"/>
      <c r="H606" s="1585"/>
      <c r="I606" s="1584"/>
      <c r="J606" s="416"/>
      <c r="K606" s="416"/>
      <c r="L606" s="416"/>
      <c r="M606" s="1585"/>
      <c r="N606" s="1584"/>
      <c r="O606" s="416"/>
      <c r="P606" s="416"/>
      <c r="Q606" s="416"/>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1585"/>
      <c r="D607" s="1584"/>
      <c r="E607" s="416"/>
      <c r="F607" s="416"/>
      <c r="G607" s="416"/>
      <c r="H607" s="1585"/>
      <c r="I607" s="1584"/>
      <c r="J607" s="416"/>
      <c r="K607" s="416"/>
      <c r="L607" s="416"/>
      <c r="M607" s="1585"/>
      <c r="N607" s="1584"/>
      <c r="O607" s="416"/>
      <c r="P607" s="416"/>
      <c r="Q607" s="416"/>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1585"/>
      <c r="D608" s="1584"/>
      <c r="E608" s="416"/>
      <c r="F608" s="416"/>
      <c r="G608" s="416"/>
      <c r="H608" s="1585"/>
      <c r="I608" s="1584"/>
      <c r="J608" s="416"/>
      <c r="K608" s="416"/>
      <c r="L608" s="416"/>
      <c r="M608" s="1585"/>
      <c r="N608" s="1584"/>
      <c r="O608" s="416"/>
      <c r="P608" s="416"/>
      <c r="Q608" s="416"/>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1585"/>
      <c r="D609" s="1584"/>
      <c r="E609" s="416"/>
      <c r="F609" s="416"/>
      <c r="G609" s="416"/>
      <c r="H609" s="1585"/>
      <c r="I609" s="1584"/>
      <c r="J609" s="416"/>
      <c r="K609" s="416"/>
      <c r="L609" s="416"/>
      <c r="M609" s="1585"/>
      <c r="N609" s="1584"/>
      <c r="O609" s="416"/>
      <c r="P609" s="416"/>
      <c r="Q609" s="416"/>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1585"/>
      <c r="D610" s="1584"/>
      <c r="E610" s="416"/>
      <c r="F610" s="416"/>
      <c r="G610" s="416"/>
      <c r="H610" s="1585"/>
      <c r="I610" s="1584"/>
      <c r="J610" s="416"/>
      <c r="K610" s="416"/>
      <c r="L610" s="416"/>
      <c r="M610" s="1585"/>
      <c r="N610" s="1584"/>
      <c r="O610" s="416"/>
      <c r="P610" s="416"/>
      <c r="Q610" s="416"/>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1585"/>
      <c r="D611" s="1584"/>
      <c r="E611" s="416"/>
      <c r="F611" s="416"/>
      <c r="G611" s="416"/>
      <c r="H611" s="1585"/>
      <c r="I611" s="1584"/>
      <c r="J611" s="416"/>
      <c r="K611" s="416"/>
      <c r="L611" s="416"/>
      <c r="M611" s="1585"/>
      <c r="N611" s="1584"/>
      <c r="O611" s="416"/>
      <c r="P611" s="416"/>
      <c r="Q611" s="416"/>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1585"/>
      <c r="D612" s="1584"/>
      <c r="E612" s="416"/>
      <c r="F612" s="416"/>
      <c r="G612" s="416"/>
      <c r="H612" s="1585"/>
      <c r="I612" s="1584"/>
      <c r="J612" s="416"/>
      <c r="K612" s="416"/>
      <c r="L612" s="416"/>
      <c r="M612" s="1585"/>
      <c r="N612" s="1584"/>
      <c r="O612" s="416"/>
      <c r="P612" s="416"/>
      <c r="Q612" s="416"/>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1585"/>
      <c r="D613" s="1584"/>
      <c r="E613" s="416"/>
      <c r="F613" s="416"/>
      <c r="G613" s="416"/>
      <c r="H613" s="1585"/>
      <c r="I613" s="1584"/>
      <c r="J613" s="416"/>
      <c r="K613" s="416"/>
      <c r="L613" s="416"/>
      <c r="M613" s="1585"/>
      <c r="N613" s="1584"/>
      <c r="O613" s="416"/>
      <c r="P613" s="416"/>
      <c r="Q613" s="416"/>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1585"/>
      <c r="D614" s="1584"/>
      <c r="E614" s="416"/>
      <c r="F614" s="416"/>
      <c r="G614" s="416"/>
      <c r="H614" s="1585"/>
      <c r="I614" s="1584"/>
      <c r="J614" s="416"/>
      <c r="K614" s="416"/>
      <c r="L614" s="416"/>
      <c r="M614" s="1585"/>
      <c r="N614" s="1584"/>
      <c r="O614" s="416"/>
      <c r="P614" s="416"/>
      <c r="Q614" s="416"/>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1585"/>
      <c r="D615" s="1584"/>
      <c r="E615" s="416"/>
      <c r="F615" s="416"/>
      <c r="G615" s="416"/>
      <c r="H615" s="1585"/>
      <c r="I615" s="1584"/>
      <c r="J615" s="416"/>
      <c r="K615" s="416"/>
      <c r="L615" s="416"/>
      <c r="M615" s="1585"/>
      <c r="N615" s="1584"/>
      <c r="O615" s="416"/>
      <c r="P615" s="416"/>
      <c r="Q615" s="416"/>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1585"/>
      <c r="D616" s="1584"/>
      <c r="E616" s="416"/>
      <c r="F616" s="416"/>
      <c r="G616" s="416"/>
      <c r="H616" s="1585"/>
      <c r="I616" s="1584"/>
      <c r="J616" s="416"/>
      <c r="K616" s="416"/>
      <c r="L616" s="416"/>
      <c r="M616" s="1585"/>
      <c r="N616" s="1584"/>
      <c r="O616" s="416"/>
      <c r="P616" s="416"/>
      <c r="Q616" s="416"/>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1585"/>
      <c r="D617" s="1584"/>
      <c r="E617" s="416"/>
      <c r="F617" s="416"/>
      <c r="G617" s="416"/>
      <c r="H617" s="1585"/>
      <c r="I617" s="1584"/>
      <c r="J617" s="416"/>
      <c r="K617" s="416"/>
      <c r="L617" s="416"/>
      <c r="M617" s="1585"/>
      <c r="N617" s="1584"/>
      <c r="O617" s="416"/>
      <c r="P617" s="416"/>
      <c r="Q617" s="416"/>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1585"/>
      <c r="D618" s="1584"/>
      <c r="E618" s="416"/>
      <c r="F618" s="416"/>
      <c r="G618" s="416"/>
      <c r="H618" s="1585"/>
      <c r="I618" s="1584"/>
      <c r="J618" s="416"/>
      <c r="K618" s="416"/>
      <c r="L618" s="416"/>
      <c r="M618" s="1585"/>
      <c r="N618" s="1584"/>
      <c r="O618" s="416"/>
      <c r="P618" s="416"/>
      <c r="Q618" s="416"/>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1585"/>
      <c r="D619" s="1584"/>
      <c r="E619" s="416"/>
      <c r="F619" s="416"/>
      <c r="G619" s="416"/>
      <c r="H619" s="1585"/>
      <c r="I619" s="1584"/>
      <c r="J619" s="416"/>
      <c r="K619" s="416"/>
      <c r="L619" s="416"/>
      <c r="M619" s="1585"/>
      <c r="N619" s="1584"/>
      <c r="O619" s="416"/>
      <c r="P619" s="416"/>
      <c r="Q619" s="416"/>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1585"/>
      <c r="D620" s="1584"/>
      <c r="E620" s="416"/>
      <c r="F620" s="416"/>
      <c r="G620" s="416"/>
      <c r="H620" s="1585"/>
      <c r="I620" s="1584"/>
      <c r="J620" s="416"/>
      <c r="K620" s="416"/>
      <c r="L620" s="416"/>
      <c r="M620" s="1585"/>
      <c r="N620" s="1584"/>
      <c r="O620" s="416"/>
      <c r="P620" s="416"/>
      <c r="Q620" s="416"/>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1585"/>
      <c r="D621" s="1584"/>
      <c r="E621" s="416"/>
      <c r="F621" s="416"/>
      <c r="G621" s="416"/>
      <c r="H621" s="1585"/>
      <c r="I621" s="1584"/>
      <c r="J621" s="416"/>
      <c r="K621" s="416"/>
      <c r="L621" s="416"/>
      <c r="M621" s="1585"/>
      <c r="N621" s="1584"/>
      <c r="O621" s="416"/>
      <c r="P621" s="416"/>
      <c r="Q621" s="416"/>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1585"/>
      <c r="D622" s="1584"/>
      <c r="E622" s="416"/>
      <c r="F622" s="416"/>
      <c r="G622" s="416"/>
      <c r="H622" s="1585"/>
      <c r="I622" s="1584"/>
      <c r="J622" s="416"/>
      <c r="K622" s="416"/>
      <c r="L622" s="416"/>
      <c r="M622" s="1585"/>
      <c r="N622" s="1584"/>
      <c r="O622" s="416"/>
      <c r="P622" s="416"/>
      <c r="Q622" s="416"/>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1585"/>
      <c r="D623" s="1584"/>
      <c r="E623" s="416"/>
      <c r="F623" s="416"/>
      <c r="G623" s="416"/>
      <c r="H623" s="1585"/>
      <c r="I623" s="1584"/>
      <c r="J623" s="416"/>
      <c r="K623" s="416"/>
      <c r="L623" s="416"/>
      <c r="M623" s="1585"/>
      <c r="N623" s="1584"/>
      <c r="O623" s="416"/>
      <c r="P623" s="416"/>
      <c r="Q623" s="416"/>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1585"/>
      <c r="D624" s="1584"/>
      <c r="E624" s="416"/>
      <c r="F624" s="416"/>
      <c r="G624" s="416"/>
      <c r="H624" s="1585"/>
      <c r="I624" s="1584"/>
      <c r="J624" s="416"/>
      <c r="K624" s="416"/>
      <c r="L624" s="416"/>
      <c r="M624" s="1585"/>
      <c r="N624" s="1584"/>
      <c r="O624" s="416"/>
      <c r="P624" s="416"/>
      <c r="Q624" s="416"/>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1585"/>
      <c r="D625" s="1584"/>
      <c r="E625" s="416"/>
      <c r="F625" s="416"/>
      <c r="G625" s="416"/>
      <c r="H625" s="1585"/>
      <c r="I625" s="1584"/>
      <c r="J625" s="416"/>
      <c r="K625" s="416"/>
      <c r="L625" s="416"/>
      <c r="M625" s="1585"/>
      <c r="N625" s="1584"/>
      <c r="O625" s="416"/>
      <c r="P625" s="416"/>
      <c r="Q625" s="416"/>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1585"/>
      <c r="D626" s="1584"/>
      <c r="E626" s="416"/>
      <c r="F626" s="416"/>
      <c r="G626" s="416"/>
      <c r="H626" s="1585"/>
      <c r="I626" s="1584"/>
      <c r="J626" s="416"/>
      <c r="K626" s="416"/>
      <c r="L626" s="416"/>
      <c r="M626" s="1585"/>
      <c r="N626" s="1584"/>
      <c r="O626" s="416"/>
      <c r="P626" s="416"/>
      <c r="Q626" s="416"/>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1585"/>
      <c r="D627" s="1584"/>
      <c r="E627" s="416"/>
      <c r="F627" s="416"/>
      <c r="G627" s="416"/>
      <c r="H627" s="1585"/>
      <c r="I627" s="1584"/>
      <c r="J627" s="416"/>
      <c r="K627" s="416"/>
      <c r="L627" s="416"/>
      <c r="M627" s="1585"/>
      <c r="N627" s="1584"/>
      <c r="O627" s="416"/>
      <c r="P627" s="416"/>
      <c r="Q627" s="416"/>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1585"/>
      <c r="D628" s="1584"/>
      <c r="E628" s="416"/>
      <c r="F628" s="416"/>
      <c r="G628" s="416"/>
      <c r="H628" s="1585"/>
      <c r="I628" s="1584"/>
      <c r="J628" s="416"/>
      <c r="K628" s="416"/>
      <c r="L628" s="416"/>
      <c r="M628" s="1585"/>
      <c r="N628" s="1584"/>
      <c r="O628" s="416"/>
      <c r="P628" s="416"/>
      <c r="Q628" s="416"/>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1585"/>
      <c r="D629" s="1584"/>
      <c r="E629" s="416"/>
      <c r="F629" s="416"/>
      <c r="G629" s="416"/>
      <c r="H629" s="1585"/>
      <c r="I629" s="1584"/>
      <c r="J629" s="416"/>
      <c r="K629" s="416"/>
      <c r="L629" s="416"/>
      <c r="M629" s="1585"/>
      <c r="N629" s="1584"/>
      <c r="O629" s="416"/>
      <c r="P629" s="416"/>
      <c r="Q629" s="416"/>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1585"/>
      <c r="D630" s="1584"/>
      <c r="E630" s="416"/>
      <c r="F630" s="416"/>
      <c r="G630" s="416"/>
      <c r="H630" s="1585"/>
      <c r="I630" s="1584"/>
      <c r="J630" s="416"/>
      <c r="K630" s="416"/>
      <c r="L630" s="416"/>
      <c r="M630" s="1585"/>
      <c r="N630" s="1584"/>
      <c r="O630" s="416"/>
      <c r="P630" s="416"/>
      <c r="Q630" s="416"/>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1585"/>
      <c r="D631" s="1584"/>
      <c r="E631" s="416"/>
      <c r="F631" s="416"/>
      <c r="G631" s="416"/>
      <c r="H631" s="1585"/>
      <c r="I631" s="1584"/>
      <c r="J631" s="416"/>
      <c r="K631" s="416"/>
      <c r="L631" s="416"/>
      <c r="M631" s="1585"/>
      <c r="N631" s="1584"/>
      <c r="O631" s="416"/>
      <c r="P631" s="416"/>
      <c r="Q631" s="416"/>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1585"/>
      <c r="D632" s="1584"/>
      <c r="E632" s="416"/>
      <c r="F632" s="416"/>
      <c r="G632" s="416"/>
      <c r="H632" s="1585"/>
      <c r="I632" s="1584"/>
      <c r="J632" s="416"/>
      <c r="K632" s="416"/>
      <c r="L632" s="416"/>
      <c r="M632" s="1585"/>
      <c r="N632" s="1584"/>
      <c r="O632" s="416"/>
      <c r="P632" s="416"/>
      <c r="Q632" s="416"/>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1585"/>
      <c r="D633" s="1584"/>
      <c r="E633" s="416"/>
      <c r="F633" s="416"/>
      <c r="G633" s="416"/>
      <c r="H633" s="1585"/>
      <c r="I633" s="1584"/>
      <c r="J633" s="416"/>
      <c r="K633" s="416"/>
      <c r="L633" s="416"/>
      <c r="M633" s="1585"/>
      <c r="N633" s="1584"/>
      <c r="O633" s="416"/>
      <c r="P633" s="416"/>
      <c r="Q633" s="416"/>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1585"/>
      <c r="D634" s="1584"/>
      <c r="E634" s="416"/>
      <c r="F634" s="416"/>
      <c r="G634" s="416"/>
      <c r="H634" s="1585"/>
      <c r="I634" s="1584"/>
      <c r="J634" s="416"/>
      <c r="K634" s="416"/>
      <c r="L634" s="416"/>
      <c r="M634" s="1585"/>
      <c r="N634" s="1584"/>
      <c r="O634" s="416"/>
      <c r="P634" s="416"/>
      <c r="Q634" s="416"/>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1585"/>
      <c r="D635" s="1584"/>
      <c r="E635" s="416"/>
      <c r="F635" s="416"/>
      <c r="G635" s="416"/>
      <c r="H635" s="1585"/>
      <c r="I635" s="1584"/>
      <c r="J635" s="416"/>
      <c r="K635" s="416"/>
      <c r="L635" s="416"/>
      <c r="M635" s="1585"/>
      <c r="N635" s="1584"/>
      <c r="O635" s="416"/>
      <c r="P635" s="416"/>
      <c r="Q635" s="416"/>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1585"/>
      <c r="D636" s="1584"/>
      <c r="E636" s="416"/>
      <c r="F636" s="416"/>
      <c r="G636" s="416"/>
      <c r="H636" s="1585"/>
      <c r="I636" s="1584"/>
      <c r="J636" s="416"/>
      <c r="K636" s="416"/>
      <c r="L636" s="416"/>
      <c r="M636" s="1585"/>
      <c r="N636" s="1584"/>
      <c r="O636" s="416"/>
      <c r="P636" s="416"/>
      <c r="Q636" s="416"/>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1585"/>
      <c r="D637" s="1584"/>
      <c r="E637" s="416"/>
      <c r="F637" s="416"/>
      <c r="G637" s="416"/>
      <c r="H637" s="1585"/>
      <c r="I637" s="1584"/>
      <c r="J637" s="416"/>
      <c r="K637" s="416"/>
      <c r="L637" s="416"/>
      <c r="M637" s="1585"/>
      <c r="N637" s="1584"/>
      <c r="O637" s="416"/>
      <c r="P637" s="416"/>
      <c r="Q637" s="416"/>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1585"/>
      <c r="D638" s="1584"/>
      <c r="E638" s="416"/>
      <c r="F638" s="416"/>
      <c r="G638" s="416"/>
      <c r="H638" s="1585"/>
      <c r="I638" s="1584"/>
      <c r="J638" s="416"/>
      <c r="K638" s="416"/>
      <c r="L638" s="416"/>
      <c r="M638" s="1585"/>
      <c r="N638" s="1584"/>
      <c r="O638" s="416"/>
      <c r="P638" s="416"/>
      <c r="Q638" s="416"/>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1585"/>
      <c r="D639" s="1584"/>
      <c r="E639" s="416"/>
      <c r="F639" s="416"/>
      <c r="G639" s="416"/>
      <c r="H639" s="1585"/>
      <c r="I639" s="1584"/>
      <c r="J639" s="416"/>
      <c r="K639" s="416"/>
      <c r="L639" s="416"/>
      <c r="M639" s="1585"/>
      <c r="N639" s="1584"/>
      <c r="O639" s="416"/>
      <c r="P639" s="416"/>
      <c r="Q639" s="416"/>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1585"/>
      <c r="D640" s="1584"/>
      <c r="E640" s="416"/>
      <c r="F640" s="416"/>
      <c r="G640" s="416"/>
      <c r="H640" s="1585"/>
      <c r="I640" s="1584"/>
      <c r="J640" s="416"/>
      <c r="K640" s="416"/>
      <c r="L640" s="416"/>
      <c r="M640" s="1585"/>
      <c r="N640" s="1584"/>
      <c r="O640" s="416"/>
      <c r="P640" s="416"/>
      <c r="Q640" s="416"/>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1585"/>
      <c r="D641" s="1584"/>
      <c r="E641" s="416"/>
      <c r="F641" s="416"/>
      <c r="G641" s="416"/>
      <c r="H641" s="1585"/>
      <c r="I641" s="1584"/>
      <c r="J641" s="416"/>
      <c r="K641" s="416"/>
      <c r="L641" s="416"/>
      <c r="M641" s="1585"/>
      <c r="N641" s="1584"/>
      <c r="O641" s="416"/>
      <c r="P641" s="416"/>
      <c r="Q641" s="416"/>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1585"/>
      <c r="D642" s="1584"/>
      <c r="E642" s="416"/>
      <c r="F642" s="416"/>
      <c r="G642" s="416"/>
      <c r="H642" s="1585"/>
      <c r="I642" s="1584"/>
      <c r="J642" s="416"/>
      <c r="K642" s="416"/>
      <c r="L642" s="416"/>
      <c r="M642" s="1585"/>
      <c r="N642" s="1584"/>
      <c r="O642" s="416"/>
      <c r="P642" s="416"/>
      <c r="Q642" s="416"/>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1585"/>
      <c r="D643" s="1584"/>
      <c r="E643" s="416"/>
      <c r="F643" s="416"/>
      <c r="G643" s="416"/>
      <c r="H643" s="1585"/>
      <c r="I643" s="1584"/>
      <c r="J643" s="416"/>
      <c r="K643" s="416"/>
      <c r="L643" s="416"/>
      <c r="M643" s="1585"/>
      <c r="N643" s="1584"/>
      <c r="O643" s="416"/>
      <c r="P643" s="416"/>
      <c r="Q643" s="416"/>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1585"/>
      <c r="D644" s="1584"/>
      <c r="E644" s="416"/>
      <c r="F644" s="416"/>
      <c r="G644" s="416"/>
      <c r="H644" s="1585"/>
      <c r="I644" s="1584"/>
      <c r="J644" s="416"/>
      <c r="K644" s="416"/>
      <c r="L644" s="416"/>
      <c r="M644" s="1585"/>
      <c r="N644" s="1584"/>
      <c r="O644" s="416"/>
      <c r="P644" s="416"/>
      <c r="Q644" s="416"/>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1585"/>
      <c r="D645" s="1584"/>
      <c r="E645" s="416"/>
      <c r="F645" s="416"/>
      <c r="G645" s="416"/>
      <c r="H645" s="1585"/>
      <c r="I645" s="1584"/>
      <c r="J645" s="416"/>
      <c r="K645" s="416"/>
      <c r="L645" s="416"/>
      <c r="M645" s="1585"/>
      <c r="N645" s="1584"/>
      <c r="O645" s="416"/>
      <c r="P645" s="416"/>
      <c r="Q645" s="416"/>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1585"/>
      <c r="D646" s="1584"/>
      <c r="E646" s="416"/>
      <c r="F646" s="416"/>
      <c r="G646" s="416"/>
      <c r="H646" s="1585"/>
      <c r="I646" s="1584"/>
      <c r="J646" s="416"/>
      <c r="K646" s="416"/>
      <c r="L646" s="416"/>
      <c r="M646" s="1585"/>
      <c r="N646" s="1584"/>
      <c r="O646" s="416"/>
      <c r="P646" s="416"/>
      <c r="Q646" s="416"/>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1585"/>
      <c r="D647" s="1584"/>
      <c r="E647" s="416"/>
      <c r="F647" s="416"/>
      <c r="G647" s="416"/>
      <c r="H647" s="1585"/>
      <c r="I647" s="1584"/>
      <c r="J647" s="416"/>
      <c r="K647" s="416"/>
      <c r="L647" s="416"/>
      <c r="M647" s="1585"/>
      <c r="N647" s="1584"/>
      <c r="O647" s="416"/>
      <c r="P647" s="416"/>
      <c r="Q647" s="416"/>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1585"/>
      <c r="D648" s="1584"/>
      <c r="E648" s="416"/>
      <c r="F648" s="416"/>
      <c r="G648" s="416"/>
      <c r="H648" s="1585"/>
      <c r="I648" s="1584"/>
      <c r="J648" s="416"/>
      <c r="K648" s="416"/>
      <c r="L648" s="416"/>
      <c r="M648" s="1585"/>
      <c r="N648" s="1584"/>
      <c r="O648" s="416"/>
      <c r="P648" s="416"/>
      <c r="Q648" s="416"/>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1585"/>
      <c r="D649" s="1584"/>
      <c r="E649" s="416"/>
      <c r="F649" s="416"/>
      <c r="G649" s="416"/>
      <c r="H649" s="1585"/>
      <c r="I649" s="1584"/>
      <c r="J649" s="416"/>
      <c r="K649" s="416"/>
      <c r="L649" s="416"/>
      <c r="M649" s="1585"/>
      <c r="N649" s="1584"/>
      <c r="O649" s="416"/>
      <c r="P649" s="416"/>
      <c r="Q649" s="416"/>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1585"/>
      <c r="D650" s="1584"/>
      <c r="E650" s="416"/>
      <c r="F650" s="416"/>
      <c r="G650" s="416"/>
      <c r="H650" s="1585"/>
      <c r="I650" s="1584"/>
      <c r="J650" s="416"/>
      <c r="K650" s="416"/>
      <c r="L650" s="416"/>
      <c r="M650" s="1585"/>
      <c r="N650" s="1584"/>
      <c r="O650" s="416"/>
      <c r="P650" s="416"/>
      <c r="Q650" s="416"/>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1585"/>
      <c r="D651" s="1584"/>
      <c r="E651" s="416"/>
      <c r="F651" s="416"/>
      <c r="G651" s="416"/>
      <c r="H651" s="1585"/>
      <c r="I651" s="1584"/>
      <c r="J651" s="416"/>
      <c r="K651" s="416"/>
      <c r="L651" s="416"/>
      <c r="M651" s="1585"/>
      <c r="N651" s="1584"/>
      <c r="O651" s="416"/>
      <c r="P651" s="416"/>
      <c r="Q651" s="416"/>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1585"/>
      <c r="D652" s="1584"/>
      <c r="E652" s="416"/>
      <c r="F652" s="416"/>
      <c r="G652" s="416"/>
      <c r="H652" s="1585"/>
      <c r="I652" s="1584"/>
      <c r="J652" s="416"/>
      <c r="K652" s="416"/>
      <c r="L652" s="416"/>
      <c r="M652" s="1585"/>
      <c r="N652" s="1584"/>
      <c r="O652" s="416"/>
      <c r="P652" s="416"/>
      <c r="Q652" s="416"/>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1585"/>
      <c r="D653" s="1584"/>
      <c r="E653" s="416"/>
      <c r="F653" s="416"/>
      <c r="G653" s="416"/>
      <c r="H653" s="1585"/>
      <c r="I653" s="1584"/>
      <c r="J653" s="416"/>
      <c r="K653" s="416"/>
      <c r="L653" s="416"/>
      <c r="M653" s="1585"/>
      <c r="N653" s="1584"/>
      <c r="O653" s="416"/>
      <c r="P653" s="416"/>
      <c r="Q653" s="416"/>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1585"/>
      <c r="D654" s="1584"/>
      <c r="E654" s="416"/>
      <c r="F654" s="416"/>
      <c r="G654" s="416"/>
      <c r="H654" s="1585"/>
      <c r="I654" s="1584"/>
      <c r="J654" s="416"/>
      <c r="K654" s="416"/>
      <c r="L654" s="416"/>
      <c r="M654" s="1585"/>
      <c r="N654" s="1584"/>
      <c r="O654" s="416"/>
      <c r="P654" s="416"/>
      <c r="Q654" s="416"/>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1585"/>
      <c r="D655" s="1584"/>
      <c r="E655" s="416"/>
      <c r="F655" s="416"/>
      <c r="G655" s="416"/>
      <c r="H655" s="1585"/>
      <c r="I655" s="1584"/>
      <c r="J655" s="416"/>
      <c r="K655" s="416"/>
      <c r="L655" s="416"/>
      <c r="M655" s="1585"/>
      <c r="N655" s="1584"/>
      <c r="O655" s="416"/>
      <c r="P655" s="416"/>
      <c r="Q655" s="416"/>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1585"/>
      <c r="D656" s="1584"/>
      <c r="E656" s="416"/>
      <c r="F656" s="416"/>
      <c r="G656" s="416"/>
      <c r="H656" s="1585"/>
      <c r="I656" s="1584"/>
      <c r="J656" s="416"/>
      <c r="K656" s="416"/>
      <c r="L656" s="416"/>
      <c r="M656" s="1585"/>
      <c r="N656" s="1584"/>
      <c r="O656" s="416"/>
      <c r="P656" s="416"/>
      <c r="Q656" s="416"/>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1585"/>
      <c r="D657" s="1584"/>
      <c r="E657" s="416"/>
      <c r="F657" s="416"/>
      <c r="G657" s="416"/>
      <c r="H657" s="1585"/>
      <c r="I657" s="1584"/>
      <c r="J657" s="416"/>
      <c r="K657" s="416"/>
      <c r="L657" s="416"/>
      <c r="M657" s="1585"/>
      <c r="N657" s="1584"/>
      <c r="O657" s="416"/>
      <c r="P657" s="416"/>
      <c r="Q657" s="416"/>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1585"/>
      <c r="D658" s="1584"/>
      <c r="E658" s="416"/>
      <c r="F658" s="416"/>
      <c r="G658" s="416"/>
      <c r="H658" s="1585"/>
      <c r="I658" s="1584"/>
      <c r="J658" s="416"/>
      <c r="K658" s="416"/>
      <c r="L658" s="416"/>
      <c r="M658" s="1585"/>
      <c r="N658" s="1584"/>
      <c r="O658" s="416"/>
      <c r="P658" s="416"/>
      <c r="Q658" s="416"/>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1585"/>
      <c r="D659" s="1584"/>
      <c r="E659" s="416"/>
      <c r="F659" s="416"/>
      <c r="G659" s="416"/>
      <c r="H659" s="1585"/>
      <c r="I659" s="1584"/>
      <c r="J659" s="416"/>
      <c r="K659" s="416"/>
      <c r="L659" s="416"/>
      <c r="M659" s="1585"/>
      <c r="N659" s="1584"/>
      <c r="O659" s="416"/>
      <c r="P659" s="416"/>
      <c r="Q659" s="416"/>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1585"/>
      <c r="D660" s="1584"/>
      <c r="E660" s="416"/>
      <c r="F660" s="416"/>
      <c r="G660" s="416"/>
      <c r="H660" s="1585"/>
      <c r="I660" s="1584"/>
      <c r="J660" s="416"/>
      <c r="K660" s="416"/>
      <c r="L660" s="416"/>
      <c r="M660" s="1585"/>
      <c r="N660" s="1584"/>
      <c r="O660" s="416"/>
      <c r="P660" s="416"/>
      <c r="Q660" s="416"/>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1585"/>
      <c r="D661" s="1584"/>
      <c r="E661" s="416"/>
      <c r="F661" s="416"/>
      <c r="G661" s="416"/>
      <c r="H661" s="1585"/>
      <c r="I661" s="1584"/>
      <c r="J661" s="416"/>
      <c r="K661" s="416"/>
      <c r="L661" s="416"/>
      <c r="M661" s="1585"/>
      <c r="N661" s="1584"/>
      <c r="O661" s="416"/>
      <c r="P661" s="416"/>
      <c r="Q661" s="416"/>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1585"/>
      <c r="D662" s="1584"/>
      <c r="E662" s="416"/>
      <c r="F662" s="416"/>
      <c r="G662" s="416"/>
      <c r="H662" s="1585"/>
      <c r="I662" s="1584"/>
      <c r="J662" s="416"/>
      <c r="K662" s="416"/>
      <c r="L662" s="416"/>
      <c r="M662" s="1585"/>
      <c r="N662" s="1584"/>
      <c r="O662" s="416"/>
      <c r="P662" s="416"/>
      <c r="Q662" s="416"/>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1585"/>
      <c r="D663" s="1584"/>
      <c r="E663" s="416"/>
      <c r="F663" s="416"/>
      <c r="G663" s="416"/>
      <c r="H663" s="1585"/>
      <c r="I663" s="1584"/>
      <c r="J663" s="416"/>
      <c r="K663" s="416"/>
      <c r="L663" s="416"/>
      <c r="M663" s="1585"/>
      <c r="N663" s="1584"/>
      <c r="O663" s="416"/>
      <c r="P663" s="416"/>
      <c r="Q663" s="416"/>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1585"/>
      <c r="D664" s="1584"/>
      <c r="E664" s="416"/>
      <c r="F664" s="416"/>
      <c r="G664" s="416"/>
      <c r="H664" s="1585"/>
      <c r="I664" s="1584"/>
      <c r="J664" s="416"/>
      <c r="K664" s="416"/>
      <c r="L664" s="416"/>
      <c r="M664" s="1585"/>
      <c r="N664" s="1584"/>
      <c r="O664" s="416"/>
      <c r="P664" s="416"/>
      <c r="Q664" s="416"/>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1585"/>
      <c r="D665" s="1584"/>
      <c r="E665" s="416"/>
      <c r="F665" s="416"/>
      <c r="G665" s="416"/>
      <c r="H665" s="1585"/>
      <c r="I665" s="1584"/>
      <c r="J665" s="416"/>
      <c r="K665" s="416"/>
      <c r="L665" s="416"/>
      <c r="M665" s="1585"/>
      <c r="N665" s="1584"/>
      <c r="O665" s="416"/>
      <c r="P665" s="416"/>
      <c r="Q665" s="416"/>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1585"/>
      <c r="D666" s="1584"/>
      <c r="E666" s="416"/>
      <c r="F666" s="416"/>
      <c r="G666" s="416"/>
      <c r="H666" s="1585"/>
      <c r="I666" s="1584"/>
      <c r="J666" s="416"/>
      <c r="K666" s="416"/>
      <c r="L666" s="416"/>
      <c r="M666" s="1585"/>
      <c r="N666" s="1584"/>
      <c r="O666" s="416"/>
      <c r="P666" s="416"/>
      <c r="Q666" s="416"/>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1585"/>
      <c r="D667" s="1584"/>
      <c r="E667" s="416"/>
      <c r="F667" s="416"/>
      <c r="G667" s="416"/>
      <c r="H667" s="1585"/>
      <c r="I667" s="1584"/>
      <c r="J667" s="416"/>
      <c r="K667" s="416"/>
      <c r="L667" s="416"/>
      <c r="M667" s="1585"/>
      <c r="N667" s="1584"/>
      <c r="O667" s="416"/>
      <c r="P667" s="416"/>
      <c r="Q667" s="416"/>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1585"/>
      <c r="D668" s="1584"/>
      <c r="E668" s="416"/>
      <c r="F668" s="416"/>
      <c r="G668" s="416"/>
      <c r="H668" s="1585"/>
      <c r="I668" s="1584"/>
      <c r="J668" s="416"/>
      <c r="K668" s="416"/>
      <c r="L668" s="416"/>
      <c r="M668" s="1585"/>
      <c r="N668" s="1584"/>
      <c r="O668" s="416"/>
      <c r="P668" s="416"/>
      <c r="Q668" s="416"/>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1585"/>
      <c r="D669" s="1584"/>
      <c r="E669" s="416"/>
      <c r="F669" s="416"/>
      <c r="G669" s="416"/>
      <c r="H669" s="1585"/>
      <c r="I669" s="1584"/>
      <c r="J669" s="416"/>
      <c r="K669" s="416"/>
      <c r="L669" s="416"/>
      <c r="M669" s="1585"/>
      <c r="N669" s="1584"/>
      <c r="O669" s="416"/>
      <c r="P669" s="416"/>
      <c r="Q669" s="416"/>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1585"/>
      <c r="D670" s="1584"/>
      <c r="E670" s="416"/>
      <c r="F670" s="416"/>
      <c r="G670" s="416"/>
      <c r="H670" s="1585"/>
      <c r="I670" s="1584"/>
      <c r="J670" s="416"/>
      <c r="K670" s="416"/>
      <c r="L670" s="416"/>
      <c r="M670" s="1585"/>
      <c r="N670" s="1584"/>
      <c r="O670" s="416"/>
      <c r="P670" s="416"/>
      <c r="Q670" s="416"/>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1585"/>
      <c r="D671" s="1584"/>
      <c r="E671" s="416"/>
      <c r="F671" s="416"/>
      <c r="G671" s="416"/>
      <c r="H671" s="1585"/>
      <c r="I671" s="1584"/>
      <c r="J671" s="416"/>
      <c r="K671" s="416"/>
      <c r="L671" s="416"/>
      <c r="M671" s="1585"/>
      <c r="N671" s="1584"/>
      <c r="O671" s="416"/>
      <c r="P671" s="416"/>
      <c r="Q671" s="416"/>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1585"/>
      <c r="D672" s="1584"/>
      <c r="E672" s="416"/>
      <c r="F672" s="416"/>
      <c r="G672" s="416"/>
      <c r="H672" s="1585"/>
      <c r="I672" s="1584"/>
      <c r="J672" s="416"/>
      <c r="K672" s="416"/>
      <c r="L672" s="416"/>
      <c r="M672" s="1585"/>
      <c r="N672" s="1584"/>
      <c r="O672" s="416"/>
      <c r="P672" s="416"/>
      <c r="Q672" s="416"/>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1585"/>
      <c r="D673" s="1584"/>
      <c r="E673" s="416"/>
      <c r="F673" s="416"/>
      <c r="G673" s="416"/>
      <c r="H673" s="1585"/>
      <c r="I673" s="1584"/>
      <c r="J673" s="416"/>
      <c r="K673" s="416"/>
      <c r="L673" s="416"/>
      <c r="M673" s="1585"/>
      <c r="N673" s="1584"/>
      <c r="O673" s="416"/>
      <c r="P673" s="416"/>
      <c r="Q673" s="416"/>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1585"/>
      <c r="D674" s="1584"/>
      <c r="E674" s="416"/>
      <c r="F674" s="416"/>
      <c r="G674" s="416"/>
      <c r="H674" s="1585"/>
      <c r="I674" s="1584"/>
      <c r="J674" s="416"/>
      <c r="K674" s="416"/>
      <c r="L674" s="416"/>
      <c r="M674" s="1585"/>
      <c r="N674" s="1584"/>
      <c r="O674" s="416"/>
      <c r="P674" s="416"/>
      <c r="Q674" s="416"/>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1585"/>
      <c r="D675" s="1584"/>
      <c r="E675" s="416"/>
      <c r="F675" s="416"/>
      <c r="G675" s="416"/>
      <c r="H675" s="1585"/>
      <c r="I675" s="1584"/>
      <c r="J675" s="416"/>
      <c r="K675" s="416"/>
      <c r="L675" s="416"/>
      <c r="M675" s="1585"/>
      <c r="N675" s="1584"/>
      <c r="O675" s="416"/>
      <c r="P675" s="416"/>
      <c r="Q675" s="416"/>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1585"/>
      <c r="D676" s="1584"/>
      <c r="E676" s="416"/>
      <c r="F676" s="416"/>
      <c r="G676" s="416"/>
      <c r="H676" s="1585"/>
      <c r="I676" s="1584"/>
      <c r="J676" s="416"/>
      <c r="K676" s="416"/>
      <c r="L676" s="416"/>
      <c r="M676" s="1585"/>
      <c r="N676" s="1584"/>
      <c r="O676" s="416"/>
      <c r="P676" s="416"/>
      <c r="Q676" s="416"/>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1585"/>
      <c r="D677" s="1584"/>
      <c r="E677" s="416"/>
      <c r="F677" s="416"/>
      <c r="G677" s="416"/>
      <c r="H677" s="1585"/>
      <c r="I677" s="1584"/>
      <c r="J677" s="416"/>
      <c r="K677" s="416"/>
      <c r="L677" s="416"/>
      <c r="M677" s="1585"/>
      <c r="N677" s="1584"/>
      <c r="O677" s="416"/>
      <c r="P677" s="416"/>
      <c r="Q677" s="416"/>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1585"/>
      <c r="D678" s="1584"/>
      <c r="E678" s="416"/>
      <c r="F678" s="416"/>
      <c r="G678" s="416"/>
      <c r="H678" s="1585"/>
      <c r="I678" s="1584"/>
      <c r="J678" s="416"/>
      <c r="K678" s="416"/>
      <c r="L678" s="416"/>
      <c r="M678" s="1585"/>
      <c r="N678" s="1584"/>
      <c r="O678" s="416"/>
      <c r="P678" s="416"/>
      <c r="Q678" s="416"/>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1585"/>
      <c r="D679" s="1584"/>
      <c r="E679" s="416"/>
      <c r="F679" s="416"/>
      <c r="G679" s="416"/>
      <c r="H679" s="1585"/>
      <c r="I679" s="1584"/>
      <c r="J679" s="416"/>
      <c r="K679" s="416"/>
      <c r="L679" s="416"/>
      <c r="M679" s="1585"/>
      <c r="N679" s="1584"/>
      <c r="O679" s="416"/>
      <c r="P679" s="416"/>
      <c r="Q679" s="416"/>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1585"/>
      <c r="D680" s="1584"/>
      <c r="E680" s="416"/>
      <c r="F680" s="416"/>
      <c r="G680" s="416"/>
      <c r="H680" s="1585"/>
      <c r="I680" s="1584"/>
      <c r="J680" s="416"/>
      <c r="K680" s="416"/>
      <c r="L680" s="416"/>
      <c r="M680" s="1585"/>
      <c r="N680" s="1584"/>
      <c r="O680" s="416"/>
      <c r="P680" s="416"/>
      <c r="Q680" s="416"/>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1585"/>
      <c r="D681" s="1584"/>
      <c r="E681" s="416"/>
      <c r="F681" s="416"/>
      <c r="G681" s="416"/>
      <c r="H681" s="1585"/>
      <c r="I681" s="1584"/>
      <c r="J681" s="416"/>
      <c r="K681" s="416"/>
      <c r="L681" s="416"/>
      <c r="M681" s="1585"/>
      <c r="N681" s="1584"/>
      <c r="O681" s="416"/>
      <c r="P681" s="416"/>
      <c r="Q681" s="416"/>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1585"/>
      <c r="D682" s="1584"/>
      <c r="E682" s="416"/>
      <c r="F682" s="416"/>
      <c r="G682" s="416"/>
      <c r="H682" s="1585"/>
      <c r="I682" s="1584"/>
      <c r="J682" s="416"/>
      <c r="K682" s="416"/>
      <c r="L682" s="416"/>
      <c r="M682" s="1585"/>
      <c r="N682" s="1584"/>
      <c r="O682" s="416"/>
      <c r="P682" s="416"/>
      <c r="Q682" s="416"/>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1585"/>
      <c r="D683" s="1584"/>
      <c r="E683" s="416"/>
      <c r="F683" s="416"/>
      <c r="G683" s="416"/>
      <c r="H683" s="1585"/>
      <c r="I683" s="1584"/>
      <c r="J683" s="416"/>
      <c r="K683" s="416"/>
      <c r="L683" s="416"/>
      <c r="M683" s="1585"/>
      <c r="N683" s="1584"/>
      <c r="O683" s="416"/>
      <c r="P683" s="416"/>
      <c r="Q683" s="416"/>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1585"/>
      <c r="D684" s="1584"/>
      <c r="E684" s="416"/>
      <c r="F684" s="416"/>
      <c r="G684" s="416"/>
      <c r="H684" s="1585"/>
      <c r="I684" s="1584"/>
      <c r="J684" s="416"/>
      <c r="K684" s="416"/>
      <c r="L684" s="416"/>
      <c r="M684" s="1585"/>
      <c r="N684" s="1584"/>
      <c r="O684" s="416"/>
      <c r="P684" s="416"/>
      <c r="Q684" s="416"/>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1585"/>
      <c r="D685" s="1584"/>
      <c r="E685" s="416"/>
      <c r="F685" s="416"/>
      <c r="G685" s="416"/>
      <c r="H685" s="1585"/>
      <c r="I685" s="1584"/>
      <c r="J685" s="416"/>
      <c r="K685" s="416"/>
      <c r="L685" s="416"/>
      <c r="M685" s="1585"/>
      <c r="N685" s="1584"/>
      <c r="O685" s="416"/>
      <c r="P685" s="416"/>
      <c r="Q685" s="416"/>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1585"/>
      <c r="D686" s="1584"/>
      <c r="E686" s="416"/>
      <c r="F686" s="416"/>
      <c r="G686" s="416"/>
      <c r="H686" s="1585"/>
      <c r="I686" s="1584"/>
      <c r="J686" s="416"/>
      <c r="K686" s="416"/>
      <c r="L686" s="416"/>
      <c r="M686" s="1585"/>
      <c r="N686" s="1584"/>
      <c r="O686" s="416"/>
      <c r="P686" s="416"/>
      <c r="Q686" s="416"/>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1585"/>
      <c r="D687" s="1584"/>
      <c r="E687" s="416"/>
      <c r="F687" s="416"/>
      <c r="G687" s="416"/>
      <c r="H687" s="1585"/>
      <c r="I687" s="1584"/>
      <c r="J687" s="416"/>
      <c r="K687" s="416"/>
      <c r="L687" s="416"/>
      <c r="M687" s="1585"/>
      <c r="N687" s="1584"/>
      <c r="O687" s="416"/>
      <c r="P687" s="416"/>
      <c r="Q687" s="416"/>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1585"/>
      <c r="D688" s="1584"/>
      <c r="E688" s="416"/>
      <c r="F688" s="416"/>
      <c r="G688" s="416"/>
      <c r="H688" s="1585"/>
      <c r="I688" s="1584"/>
      <c r="J688" s="416"/>
      <c r="K688" s="416"/>
      <c r="L688" s="416"/>
      <c r="M688" s="1585"/>
      <c r="N688" s="1584"/>
      <c r="O688" s="416"/>
      <c r="P688" s="416"/>
      <c r="Q688" s="416"/>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1585"/>
      <c r="D689" s="1584"/>
      <c r="E689" s="416"/>
      <c r="F689" s="416"/>
      <c r="G689" s="416"/>
      <c r="H689" s="1585"/>
      <c r="I689" s="1584"/>
      <c r="J689" s="416"/>
      <c r="K689" s="416"/>
      <c r="L689" s="416"/>
      <c r="M689" s="1585"/>
      <c r="N689" s="1584"/>
      <c r="O689" s="416"/>
      <c r="P689" s="416"/>
      <c r="Q689" s="416"/>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1585"/>
      <c r="D690" s="1584"/>
      <c r="E690" s="416"/>
      <c r="F690" s="416"/>
      <c r="G690" s="416"/>
      <c r="H690" s="1585"/>
      <c r="I690" s="1584"/>
      <c r="J690" s="416"/>
      <c r="K690" s="416"/>
      <c r="L690" s="416"/>
      <c r="M690" s="1585"/>
      <c r="N690" s="1584"/>
      <c r="O690" s="416"/>
      <c r="P690" s="416"/>
      <c r="Q690" s="416"/>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1585"/>
      <c r="D691" s="1584"/>
      <c r="E691" s="416"/>
      <c r="F691" s="416"/>
      <c r="G691" s="416"/>
      <c r="H691" s="1585"/>
      <c r="I691" s="1584"/>
      <c r="J691" s="416"/>
      <c r="K691" s="416"/>
      <c r="L691" s="416"/>
      <c r="M691" s="1585"/>
      <c r="N691" s="1584"/>
      <c r="O691" s="416"/>
      <c r="P691" s="416"/>
      <c r="Q691" s="416"/>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1585"/>
      <c r="D692" s="1584"/>
      <c r="E692" s="416"/>
      <c r="F692" s="416"/>
      <c r="G692" s="416"/>
      <c r="H692" s="1585"/>
      <c r="I692" s="1584"/>
      <c r="J692" s="416"/>
      <c r="K692" s="416"/>
      <c r="L692" s="416"/>
      <c r="M692" s="1585"/>
      <c r="N692" s="1584"/>
      <c r="O692" s="416"/>
      <c r="P692" s="416"/>
      <c r="Q692" s="416"/>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416"/>
      <c r="D693" s="416"/>
      <c r="E693" s="416"/>
      <c r="F693" s="416"/>
      <c r="G693" s="416"/>
      <c r="H693" s="416"/>
      <c r="I693" s="416"/>
      <c r="J693" s="416"/>
      <c r="K693" s="416"/>
      <c r="L693" s="416"/>
      <c r="M693" s="416"/>
      <c r="N693" s="416"/>
      <c r="O693" s="416"/>
      <c r="P693" s="416"/>
      <c r="Q693" s="416"/>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416"/>
      <c r="D694" s="416"/>
      <c r="E694" s="416"/>
      <c r="F694" s="416"/>
      <c r="G694" s="416"/>
      <c r="H694" s="416"/>
      <c r="I694" s="416"/>
      <c r="J694" s="416"/>
      <c r="K694" s="416"/>
      <c r="L694" s="416"/>
      <c r="M694" s="416"/>
      <c r="N694" s="416"/>
      <c r="O694" s="416"/>
      <c r="P694" s="416"/>
      <c r="Q694" s="416"/>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416"/>
      <c r="D695" s="416"/>
      <c r="E695" s="416"/>
      <c r="F695" s="416"/>
      <c r="G695" s="416"/>
      <c r="H695" s="416"/>
      <c r="I695" s="416"/>
      <c r="J695" s="416"/>
      <c r="K695" s="416"/>
      <c r="L695" s="416"/>
      <c r="M695" s="416"/>
      <c r="N695" s="416"/>
      <c r="O695" s="416"/>
      <c r="P695" s="416"/>
      <c r="Q695" s="416"/>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416"/>
      <c r="D696" s="416"/>
      <c r="E696" s="416"/>
      <c r="F696" s="416"/>
      <c r="G696" s="416"/>
      <c r="H696" s="416"/>
      <c r="I696" s="416"/>
      <c r="J696" s="416"/>
      <c r="K696" s="416"/>
      <c r="L696" s="416"/>
      <c r="M696" s="416"/>
      <c r="N696" s="416"/>
      <c r="O696" s="416"/>
      <c r="P696" s="416"/>
      <c r="Q696" s="416"/>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416"/>
      <c r="D697" s="416"/>
      <c r="E697" s="416"/>
      <c r="F697" s="416"/>
      <c r="G697" s="416"/>
      <c r="H697" s="416"/>
      <c r="I697" s="416"/>
      <c r="J697" s="416"/>
      <c r="K697" s="416"/>
      <c r="L697" s="416"/>
      <c r="M697" s="416"/>
      <c r="N697" s="416"/>
      <c r="O697" s="416"/>
      <c r="P697" s="416"/>
      <c r="Q697" s="416"/>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416"/>
      <c r="D698" s="416"/>
      <c r="E698" s="416"/>
      <c r="F698" s="416"/>
      <c r="G698" s="416"/>
      <c r="H698" s="416"/>
      <c r="I698" s="416"/>
      <c r="J698" s="416"/>
      <c r="K698" s="416"/>
      <c r="L698" s="416"/>
      <c r="M698" s="416"/>
      <c r="N698" s="416"/>
      <c r="O698" s="416"/>
      <c r="P698" s="416"/>
      <c r="Q698" s="416"/>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416"/>
      <c r="D699" s="416"/>
      <c r="E699" s="416"/>
      <c r="F699" s="416"/>
      <c r="G699" s="416"/>
      <c r="H699" s="416"/>
      <c r="I699" s="416"/>
      <c r="J699" s="416"/>
      <c r="K699" s="416"/>
      <c r="L699" s="416"/>
      <c r="M699" s="416"/>
      <c r="N699" s="416"/>
      <c r="O699" s="416"/>
      <c r="P699" s="416"/>
      <c r="Q699" s="416"/>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16"/>
      <c r="D700" s="416"/>
      <c r="E700" s="416"/>
      <c r="F700" s="416"/>
      <c r="G700" s="416"/>
      <c r="H700" s="416"/>
      <c r="I700" s="416"/>
      <c r="J700" s="416"/>
      <c r="K700" s="416"/>
      <c r="L700" s="416"/>
      <c r="M700" s="416"/>
      <c r="N700" s="416"/>
      <c r="O700" s="416"/>
      <c r="P700" s="416"/>
      <c r="Q700" s="416"/>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32"/>
      <c r="D701" s="432"/>
      <c r="E701" s="432"/>
      <c r="F701" s="432"/>
      <c r="G701" s="432"/>
      <c r="H701" s="432"/>
      <c r="I701" s="432"/>
      <c r="J701" s="432"/>
      <c r="K701" s="432"/>
      <c r="L701" s="432"/>
      <c r="M701" s="432"/>
      <c r="N701" s="432"/>
      <c r="O701" s="432"/>
      <c r="P701" s="432"/>
      <c r="Q701" s="432"/>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32"/>
      <c r="D702" s="432"/>
      <c r="E702" s="432"/>
      <c r="F702" s="432"/>
      <c r="G702" s="432"/>
      <c r="H702" s="432"/>
      <c r="I702" s="432"/>
      <c r="J702" s="432"/>
      <c r="K702" s="432"/>
      <c r="L702" s="432"/>
      <c r="M702" s="432"/>
      <c r="N702" s="432"/>
      <c r="O702" s="432"/>
      <c r="P702" s="432"/>
      <c r="Q702" s="432"/>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32"/>
      <c r="D703" s="432"/>
      <c r="E703" s="432"/>
      <c r="F703" s="432"/>
      <c r="G703" s="432"/>
      <c r="H703" s="432"/>
      <c r="I703" s="432"/>
      <c r="J703" s="432"/>
      <c r="K703" s="432"/>
      <c r="L703" s="432"/>
      <c r="M703" s="432"/>
      <c r="N703" s="432"/>
      <c r="O703" s="432"/>
      <c r="P703" s="432"/>
      <c r="Q703" s="432"/>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32"/>
      <c r="D704" s="432"/>
      <c r="E704" s="432"/>
      <c r="F704" s="432"/>
      <c r="G704" s="432"/>
      <c r="H704" s="432"/>
      <c r="I704" s="432"/>
      <c r="J704" s="432"/>
      <c r="K704" s="432"/>
      <c r="L704" s="432"/>
      <c r="M704" s="432"/>
      <c r="N704" s="432"/>
      <c r="O704" s="432"/>
      <c r="P704" s="432"/>
      <c r="Q704" s="432"/>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32"/>
      <c r="D705" s="432"/>
      <c r="E705" s="432"/>
      <c r="F705" s="432"/>
      <c r="G705" s="432"/>
      <c r="H705" s="432"/>
      <c r="I705" s="432"/>
      <c r="J705" s="432"/>
      <c r="K705" s="432"/>
      <c r="L705" s="432"/>
      <c r="M705" s="432"/>
      <c r="N705" s="432"/>
      <c r="O705" s="432"/>
      <c r="P705" s="432"/>
      <c r="Q705" s="432"/>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32"/>
      <c r="D706" s="432"/>
      <c r="E706" s="432"/>
      <c r="F706" s="432"/>
      <c r="G706" s="432"/>
      <c r="H706" s="432"/>
      <c r="I706" s="432"/>
      <c r="J706" s="432"/>
      <c r="K706" s="432"/>
      <c r="L706" s="432"/>
      <c r="M706" s="432"/>
      <c r="N706" s="432"/>
      <c r="O706" s="432"/>
      <c r="P706" s="432"/>
      <c r="Q706" s="432"/>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32"/>
      <c r="D707" s="432"/>
      <c r="E707" s="432"/>
      <c r="F707" s="432"/>
      <c r="G707" s="432"/>
      <c r="H707" s="432"/>
      <c r="I707" s="432"/>
      <c r="J707" s="432"/>
      <c r="K707" s="432"/>
      <c r="L707" s="432"/>
      <c r="M707" s="432"/>
      <c r="N707" s="432"/>
      <c r="O707" s="432"/>
      <c r="P707" s="432"/>
      <c r="Q707" s="432"/>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32"/>
      <c r="D708" s="432"/>
      <c r="E708" s="432"/>
      <c r="F708" s="432"/>
      <c r="G708" s="432"/>
      <c r="H708" s="432"/>
      <c r="I708" s="432"/>
      <c r="J708" s="432"/>
      <c r="K708" s="432"/>
      <c r="L708" s="432"/>
      <c r="M708" s="432"/>
      <c r="N708" s="432"/>
      <c r="O708" s="432"/>
      <c r="P708" s="432"/>
      <c r="Q708" s="432"/>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32"/>
      <c r="D709" s="432"/>
      <c r="E709" s="432"/>
      <c r="F709" s="432"/>
      <c r="G709" s="432"/>
      <c r="H709" s="432"/>
      <c r="I709" s="432"/>
      <c r="J709" s="432"/>
      <c r="K709" s="432"/>
      <c r="L709" s="432"/>
      <c r="M709" s="432"/>
      <c r="N709" s="432"/>
      <c r="O709" s="432"/>
      <c r="P709" s="432"/>
      <c r="Q709" s="432"/>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32"/>
      <c r="D710" s="432"/>
      <c r="E710" s="432"/>
      <c r="F710" s="432"/>
      <c r="G710" s="432"/>
      <c r="H710" s="432"/>
      <c r="I710" s="432"/>
      <c r="J710" s="432"/>
      <c r="K710" s="432"/>
      <c r="L710" s="432"/>
      <c r="M710" s="432"/>
      <c r="N710" s="432"/>
      <c r="O710" s="432"/>
      <c r="P710" s="432"/>
      <c r="Q710" s="432"/>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32"/>
      <c r="D711" s="432"/>
      <c r="E711" s="432"/>
      <c r="F711" s="432"/>
      <c r="G711" s="432"/>
      <c r="H711" s="432"/>
      <c r="I711" s="432"/>
      <c r="J711" s="432"/>
      <c r="K711" s="432"/>
      <c r="L711" s="432"/>
      <c r="M711" s="432"/>
      <c r="N711" s="432"/>
      <c r="O711" s="432"/>
      <c r="P711" s="432"/>
      <c r="Q711" s="432"/>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32"/>
      <c r="D712" s="432"/>
      <c r="E712" s="432"/>
      <c r="F712" s="432"/>
      <c r="G712" s="432"/>
      <c r="H712" s="432"/>
      <c r="I712" s="432"/>
      <c r="J712" s="432"/>
      <c r="K712" s="432"/>
      <c r="L712" s="432"/>
      <c r="M712" s="432"/>
      <c r="N712" s="432"/>
      <c r="O712" s="432"/>
      <c r="P712" s="432"/>
      <c r="Q712" s="432"/>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32"/>
      <c r="D713" s="432"/>
      <c r="E713" s="432"/>
      <c r="F713" s="432"/>
      <c r="G713" s="432"/>
      <c r="H713" s="432"/>
      <c r="I713" s="432"/>
      <c r="J713" s="432"/>
      <c r="K713" s="432"/>
      <c r="L713" s="432"/>
      <c r="M713" s="432"/>
      <c r="N713" s="432"/>
      <c r="O713" s="432"/>
      <c r="P713" s="432"/>
      <c r="Q713" s="432"/>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32"/>
      <c r="D714" s="432"/>
      <c r="E714" s="432"/>
      <c r="F714" s="432"/>
      <c r="G714" s="432"/>
      <c r="H714" s="432"/>
      <c r="I714" s="432"/>
      <c r="J714" s="432"/>
      <c r="K714" s="432"/>
      <c r="L714" s="432"/>
      <c r="M714" s="432"/>
      <c r="N714" s="432"/>
      <c r="O714" s="432"/>
      <c r="P714" s="432"/>
      <c r="Q714" s="432"/>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32"/>
      <c r="D715" s="432"/>
      <c r="E715" s="432"/>
      <c r="F715" s="432"/>
      <c r="G715" s="432"/>
      <c r="H715" s="432"/>
      <c r="I715" s="432"/>
      <c r="J715" s="432"/>
      <c r="K715" s="432"/>
      <c r="L715" s="432"/>
      <c r="M715" s="432"/>
      <c r="N715" s="432"/>
      <c r="O715" s="432"/>
      <c r="P715" s="432"/>
      <c r="Q715" s="432"/>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32"/>
      <c r="D716" s="432"/>
      <c r="E716" s="432"/>
      <c r="F716" s="432"/>
      <c r="G716" s="432"/>
      <c r="H716" s="432"/>
      <c r="I716" s="432"/>
      <c r="J716" s="432"/>
      <c r="K716" s="432"/>
      <c r="L716" s="432"/>
      <c r="M716" s="432"/>
      <c r="N716" s="432"/>
      <c r="O716" s="432"/>
      <c r="P716" s="432"/>
      <c r="Q716" s="432"/>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32"/>
      <c r="D717" s="432"/>
      <c r="E717" s="432"/>
      <c r="F717" s="432"/>
      <c r="G717" s="432"/>
      <c r="H717" s="432"/>
      <c r="I717" s="432"/>
      <c r="J717" s="432"/>
      <c r="K717" s="432"/>
      <c r="L717" s="432"/>
      <c r="M717" s="432"/>
      <c r="N717" s="432"/>
      <c r="O717" s="432"/>
      <c r="P717" s="432"/>
      <c r="Q717" s="432"/>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32"/>
      <c r="D718" s="432"/>
      <c r="E718" s="432"/>
      <c r="F718" s="432"/>
      <c r="G718" s="432"/>
      <c r="H718" s="432"/>
      <c r="I718" s="432"/>
      <c r="J718" s="432"/>
      <c r="K718" s="432"/>
      <c r="L718" s="432"/>
      <c r="M718" s="432"/>
      <c r="N718" s="432"/>
      <c r="O718" s="432"/>
      <c r="P718" s="432"/>
      <c r="Q718" s="432"/>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32"/>
      <c r="D719" s="432"/>
      <c r="E719" s="432"/>
      <c r="F719" s="432"/>
      <c r="G719" s="432"/>
      <c r="H719" s="432"/>
      <c r="I719" s="432"/>
      <c r="J719" s="432"/>
      <c r="K719" s="432"/>
      <c r="L719" s="432"/>
      <c r="M719" s="432"/>
      <c r="N719" s="432"/>
      <c r="O719" s="432"/>
      <c r="P719" s="432"/>
      <c r="Q719" s="432"/>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32"/>
      <c r="D720" s="432"/>
      <c r="E720" s="432"/>
      <c r="F720" s="432"/>
      <c r="G720" s="432"/>
      <c r="H720" s="432"/>
      <c r="I720" s="432"/>
      <c r="J720" s="432"/>
      <c r="K720" s="432"/>
      <c r="L720" s="432"/>
      <c r="M720" s="432"/>
      <c r="N720" s="432"/>
      <c r="O720" s="432"/>
      <c r="P720" s="432"/>
      <c r="Q720" s="432"/>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32"/>
      <c r="D721" s="432"/>
      <c r="E721" s="432"/>
      <c r="F721" s="432"/>
      <c r="G721" s="432"/>
      <c r="H721" s="432"/>
      <c r="I721" s="432"/>
      <c r="J721" s="432"/>
      <c r="K721" s="432"/>
      <c r="L721" s="432"/>
      <c r="M721" s="432"/>
      <c r="N721" s="432"/>
      <c r="O721" s="432"/>
      <c r="P721" s="432"/>
      <c r="Q721" s="432"/>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32"/>
      <c r="D722" s="432"/>
      <c r="E722" s="432"/>
      <c r="F722" s="432"/>
      <c r="G722" s="432"/>
      <c r="H722" s="432"/>
      <c r="I722" s="432"/>
      <c r="J722" s="432"/>
      <c r="K722" s="432"/>
      <c r="L722" s="432"/>
      <c r="M722" s="432"/>
      <c r="N722" s="432"/>
      <c r="O722" s="432"/>
      <c r="P722" s="432"/>
      <c r="Q722" s="432"/>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32"/>
      <c r="D723" s="432"/>
      <c r="E723" s="432"/>
      <c r="F723" s="432"/>
      <c r="G723" s="432"/>
      <c r="H723" s="432"/>
      <c r="I723" s="432"/>
      <c r="J723" s="432"/>
      <c r="K723" s="432"/>
      <c r="L723" s="432"/>
      <c r="M723" s="432"/>
      <c r="N723" s="432"/>
      <c r="O723" s="432"/>
      <c r="P723" s="432"/>
      <c r="Q723" s="432"/>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32"/>
      <c r="D724" s="432"/>
      <c r="E724" s="432"/>
      <c r="F724" s="432"/>
      <c r="G724" s="432"/>
      <c r="H724" s="432"/>
      <c r="I724" s="432"/>
      <c r="J724" s="432"/>
      <c r="K724" s="432"/>
      <c r="L724" s="432"/>
      <c r="M724" s="432"/>
      <c r="N724" s="432"/>
      <c r="O724" s="432"/>
      <c r="P724" s="432"/>
      <c r="Q724" s="432"/>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32"/>
      <c r="D725" s="432"/>
      <c r="E725" s="432"/>
      <c r="F725" s="432"/>
      <c r="G725" s="432"/>
      <c r="H725" s="432"/>
      <c r="I725" s="432"/>
      <c r="J725" s="432"/>
      <c r="K725" s="432"/>
      <c r="L725" s="432"/>
      <c r="M725" s="432"/>
      <c r="N725" s="432"/>
      <c r="O725" s="432"/>
      <c r="P725" s="432"/>
      <c r="Q725" s="432"/>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32"/>
      <c r="D726" s="432"/>
      <c r="E726" s="432"/>
      <c r="F726" s="432"/>
      <c r="G726" s="432"/>
      <c r="H726" s="432"/>
      <c r="I726" s="432"/>
      <c r="J726" s="432"/>
      <c r="K726" s="432"/>
      <c r="L726" s="432"/>
      <c r="M726" s="432"/>
      <c r="N726" s="432"/>
      <c r="O726" s="432"/>
      <c r="P726" s="432"/>
      <c r="Q726" s="432"/>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32"/>
      <c r="D727" s="432"/>
      <c r="E727" s="432"/>
      <c r="F727" s="432"/>
      <c r="G727" s="432"/>
      <c r="H727" s="432"/>
      <c r="I727" s="432"/>
      <c r="J727" s="432"/>
      <c r="K727" s="432"/>
      <c r="L727" s="432"/>
      <c r="M727" s="432"/>
      <c r="N727" s="432"/>
      <c r="O727" s="432"/>
      <c r="P727" s="432"/>
      <c r="Q727" s="432"/>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32"/>
      <c r="D728" s="432"/>
      <c r="E728" s="432"/>
      <c r="F728" s="432"/>
      <c r="G728" s="432"/>
      <c r="H728" s="432"/>
      <c r="I728" s="432"/>
      <c r="J728" s="432"/>
      <c r="K728" s="432"/>
      <c r="L728" s="432"/>
      <c r="M728" s="432"/>
      <c r="N728" s="432"/>
      <c r="O728" s="432"/>
      <c r="P728" s="432"/>
      <c r="Q728" s="432"/>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32"/>
      <c r="D729" s="432"/>
      <c r="E729" s="432"/>
      <c r="F729" s="432"/>
      <c r="G729" s="432"/>
      <c r="H729" s="432"/>
      <c r="I729" s="432"/>
      <c r="J729" s="432"/>
      <c r="K729" s="432"/>
      <c r="L729" s="432"/>
      <c r="M729" s="432"/>
      <c r="N729" s="432"/>
      <c r="O729" s="432"/>
      <c r="P729" s="432"/>
      <c r="Q729" s="432"/>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32"/>
      <c r="D730" s="432"/>
      <c r="E730" s="432"/>
      <c r="F730" s="432"/>
      <c r="G730" s="432"/>
      <c r="H730" s="432"/>
      <c r="I730" s="432"/>
      <c r="J730" s="432"/>
      <c r="K730" s="432"/>
      <c r="L730" s="432"/>
      <c r="M730" s="432"/>
      <c r="N730" s="432"/>
      <c r="O730" s="432"/>
      <c r="P730" s="432"/>
      <c r="Q730" s="432"/>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32"/>
      <c r="D731" s="432"/>
      <c r="E731" s="432"/>
      <c r="F731" s="432"/>
      <c r="G731" s="432"/>
      <c r="H731" s="432"/>
      <c r="I731" s="432"/>
      <c r="J731" s="432"/>
      <c r="K731" s="432"/>
      <c r="L731" s="432"/>
      <c r="M731" s="432"/>
      <c r="N731" s="432"/>
      <c r="O731" s="432"/>
      <c r="P731" s="432"/>
      <c r="Q731" s="432"/>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32"/>
      <c r="D732" s="432"/>
      <c r="E732" s="432"/>
      <c r="F732" s="432"/>
      <c r="G732" s="432"/>
      <c r="H732" s="432"/>
      <c r="I732" s="432"/>
      <c r="J732" s="432"/>
      <c r="K732" s="432"/>
      <c r="L732" s="432"/>
      <c r="M732" s="432"/>
      <c r="N732" s="432"/>
      <c r="O732" s="432"/>
      <c r="P732" s="432"/>
      <c r="Q732" s="432"/>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32"/>
      <c r="D733" s="432"/>
      <c r="E733" s="432"/>
      <c r="F733" s="432"/>
      <c r="G733" s="432"/>
      <c r="H733" s="432"/>
      <c r="I733" s="432"/>
      <c r="J733" s="432"/>
      <c r="K733" s="432"/>
      <c r="L733" s="432"/>
      <c r="M733" s="432"/>
      <c r="N733" s="432"/>
      <c r="O733" s="432"/>
      <c r="P733" s="432"/>
      <c r="Q733" s="432"/>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32"/>
      <c r="D734" s="432"/>
      <c r="E734" s="432"/>
      <c r="F734" s="432"/>
      <c r="G734" s="432"/>
      <c r="H734" s="432"/>
      <c r="I734" s="432"/>
      <c r="J734" s="432"/>
      <c r="K734" s="432"/>
      <c r="L734" s="432"/>
      <c r="M734" s="432"/>
      <c r="N734" s="432"/>
      <c r="O734" s="432"/>
      <c r="P734" s="432"/>
      <c r="Q734" s="432"/>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32"/>
      <c r="D735" s="432"/>
      <c r="E735" s="432"/>
      <c r="F735" s="432"/>
      <c r="G735" s="432"/>
      <c r="H735" s="432"/>
      <c r="I735" s="432"/>
      <c r="J735" s="432"/>
      <c r="K735" s="432"/>
      <c r="L735" s="432"/>
      <c r="M735" s="432"/>
      <c r="N735" s="432"/>
      <c r="O735" s="432"/>
      <c r="P735" s="432"/>
      <c r="Q735" s="432"/>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32"/>
      <c r="D736" s="432"/>
      <c r="E736" s="432"/>
      <c r="F736" s="432"/>
      <c r="G736" s="432"/>
      <c r="H736" s="432"/>
      <c r="I736" s="432"/>
      <c r="J736" s="432"/>
      <c r="K736" s="432"/>
      <c r="L736" s="432"/>
      <c r="M736" s="432"/>
      <c r="N736" s="432"/>
      <c r="O736" s="432"/>
      <c r="P736" s="432"/>
      <c r="Q736" s="432"/>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32"/>
      <c r="D737" s="432"/>
      <c r="E737" s="432"/>
      <c r="F737" s="432"/>
      <c r="G737" s="432"/>
      <c r="H737" s="432"/>
      <c r="I737" s="432"/>
      <c r="J737" s="432"/>
      <c r="K737" s="432"/>
      <c r="L737" s="432"/>
      <c r="M737" s="432"/>
      <c r="N737" s="432"/>
      <c r="O737" s="432"/>
      <c r="P737" s="432"/>
      <c r="Q737" s="432"/>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32"/>
      <c r="D738" s="432"/>
      <c r="E738" s="432"/>
      <c r="F738" s="432"/>
      <c r="G738" s="432"/>
      <c r="H738" s="432"/>
      <c r="I738" s="432"/>
      <c r="J738" s="432"/>
      <c r="K738" s="432"/>
      <c r="L738" s="432"/>
      <c r="M738" s="432"/>
      <c r="N738" s="432"/>
      <c r="O738" s="432"/>
      <c r="P738" s="432"/>
      <c r="Q738" s="432"/>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32"/>
      <c r="D739" s="432"/>
      <c r="E739" s="432"/>
      <c r="F739" s="432"/>
      <c r="G739" s="432"/>
      <c r="H739" s="432"/>
      <c r="I739" s="432"/>
      <c r="J739" s="432"/>
      <c r="K739" s="432"/>
      <c r="L739" s="432"/>
      <c r="M739" s="432"/>
      <c r="N739" s="432"/>
      <c r="O739" s="432"/>
      <c r="P739" s="432"/>
      <c r="Q739" s="432"/>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32"/>
      <c r="D740" s="432"/>
      <c r="E740" s="432"/>
      <c r="F740" s="432"/>
      <c r="G740" s="432"/>
      <c r="H740" s="432"/>
      <c r="I740" s="432"/>
      <c r="J740" s="432"/>
      <c r="K740" s="432"/>
      <c r="L740" s="432"/>
      <c r="M740" s="432"/>
      <c r="N740" s="432"/>
      <c r="O740" s="432"/>
      <c r="P740" s="432"/>
      <c r="Q740" s="432"/>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32"/>
      <c r="D741" s="432"/>
      <c r="E741" s="432"/>
      <c r="F741" s="432"/>
      <c r="G741" s="432"/>
      <c r="H741" s="432"/>
      <c r="I741" s="432"/>
      <c r="J741" s="432"/>
      <c r="K741" s="432"/>
      <c r="L741" s="432"/>
      <c r="M741" s="432"/>
      <c r="N741" s="432"/>
      <c r="O741" s="432"/>
      <c r="P741" s="432"/>
      <c r="Q741" s="432"/>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32"/>
      <c r="D742" s="432"/>
      <c r="E742" s="432"/>
      <c r="F742" s="432"/>
      <c r="G742" s="432"/>
      <c r="H742" s="432"/>
      <c r="I742" s="432"/>
      <c r="J742" s="432"/>
      <c r="K742" s="432"/>
      <c r="L742" s="432"/>
      <c r="M742" s="432"/>
      <c r="N742" s="432"/>
      <c r="O742" s="432"/>
      <c r="P742" s="432"/>
      <c r="Q742" s="432"/>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32"/>
      <c r="D743" s="432"/>
      <c r="E743" s="432"/>
      <c r="F743" s="432"/>
      <c r="G743" s="432"/>
      <c r="H743" s="432"/>
      <c r="I743" s="432"/>
      <c r="J743" s="432"/>
      <c r="K743" s="432"/>
      <c r="L743" s="432"/>
      <c r="M743" s="432"/>
      <c r="N743" s="432"/>
      <c r="O743" s="432"/>
      <c r="P743" s="432"/>
      <c r="Q743" s="432"/>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32"/>
      <c r="D744" s="432"/>
      <c r="E744" s="432"/>
      <c r="F744" s="432"/>
      <c r="G744" s="432"/>
      <c r="H744" s="432"/>
      <c r="I744" s="432"/>
      <c r="J744" s="432"/>
      <c r="K744" s="432"/>
      <c r="L744" s="432"/>
      <c r="M744" s="432"/>
      <c r="N744" s="432"/>
      <c r="O744" s="432"/>
      <c r="P744" s="432"/>
      <c r="Q744" s="432"/>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32"/>
      <c r="D745" s="432"/>
      <c r="E745" s="432"/>
      <c r="F745" s="432"/>
      <c r="G745" s="432"/>
      <c r="H745" s="432"/>
      <c r="I745" s="432"/>
      <c r="J745" s="432"/>
      <c r="K745" s="432"/>
      <c r="L745" s="432"/>
      <c r="M745" s="432"/>
      <c r="N745" s="432"/>
      <c r="O745" s="432"/>
      <c r="P745" s="432"/>
      <c r="Q745" s="432"/>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32"/>
      <c r="D746" s="432"/>
      <c r="E746" s="432"/>
      <c r="F746" s="432"/>
      <c r="G746" s="432"/>
      <c r="H746" s="432"/>
      <c r="I746" s="432"/>
      <c r="J746" s="432"/>
      <c r="K746" s="432"/>
      <c r="L746" s="432"/>
      <c r="M746" s="432"/>
      <c r="N746" s="432"/>
      <c r="O746" s="432"/>
      <c r="P746" s="432"/>
      <c r="Q746" s="432"/>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32"/>
      <c r="D747" s="432"/>
      <c r="E747" s="432"/>
      <c r="F747" s="432"/>
      <c r="G747" s="432"/>
      <c r="H747" s="432"/>
      <c r="I747" s="432"/>
      <c r="J747" s="432"/>
      <c r="K747" s="432"/>
      <c r="L747" s="432"/>
      <c r="M747" s="432"/>
      <c r="N747" s="432"/>
      <c r="O747" s="432"/>
      <c r="P747" s="432"/>
      <c r="Q747" s="432"/>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32"/>
      <c r="D748" s="432"/>
      <c r="E748" s="432"/>
      <c r="F748" s="432"/>
      <c r="G748" s="432"/>
      <c r="H748" s="432"/>
      <c r="I748" s="432"/>
      <c r="J748" s="432"/>
      <c r="K748" s="432"/>
      <c r="L748" s="432"/>
      <c r="M748" s="432"/>
      <c r="N748" s="432"/>
      <c r="O748" s="432"/>
      <c r="P748" s="432"/>
      <c r="Q748" s="432"/>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32"/>
      <c r="D749" s="432"/>
      <c r="E749" s="432"/>
      <c r="F749" s="432"/>
      <c r="G749" s="432"/>
      <c r="H749" s="432"/>
      <c r="I749" s="432"/>
      <c r="J749" s="432"/>
      <c r="K749" s="432"/>
      <c r="L749" s="432"/>
      <c r="M749" s="432"/>
      <c r="N749" s="432"/>
      <c r="O749" s="432"/>
      <c r="P749" s="432"/>
      <c r="Q749" s="432"/>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32"/>
      <c r="D750" s="432"/>
      <c r="E750" s="432"/>
      <c r="F750" s="432"/>
      <c r="G750" s="432"/>
      <c r="H750" s="432"/>
      <c r="I750" s="432"/>
      <c r="J750" s="432"/>
      <c r="K750" s="432"/>
      <c r="L750" s="432"/>
      <c r="M750" s="432"/>
      <c r="N750" s="432"/>
      <c r="O750" s="432"/>
      <c r="P750" s="432"/>
      <c r="Q750" s="432"/>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32"/>
      <c r="D751" s="432"/>
      <c r="E751" s="432"/>
      <c r="F751" s="432"/>
      <c r="G751" s="432"/>
      <c r="H751" s="432"/>
      <c r="I751" s="432"/>
      <c r="J751" s="432"/>
      <c r="K751" s="432"/>
      <c r="L751" s="432"/>
      <c r="M751" s="432"/>
      <c r="N751" s="432"/>
      <c r="O751" s="432"/>
      <c r="P751" s="432"/>
      <c r="Q751" s="432"/>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32"/>
      <c r="D752" s="432"/>
      <c r="E752" s="432"/>
      <c r="F752" s="432"/>
      <c r="G752" s="432"/>
      <c r="H752" s="432"/>
      <c r="I752" s="432"/>
      <c r="J752" s="432"/>
      <c r="K752" s="432"/>
      <c r="L752" s="432"/>
      <c r="M752" s="432"/>
      <c r="N752" s="432"/>
      <c r="O752" s="432"/>
      <c r="P752" s="432"/>
      <c r="Q752" s="432"/>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32"/>
      <c r="D753" s="432"/>
      <c r="E753" s="432"/>
      <c r="F753" s="432"/>
      <c r="G753" s="432"/>
      <c r="H753" s="432"/>
      <c r="I753" s="432"/>
      <c r="J753" s="432"/>
      <c r="K753" s="432"/>
      <c r="L753" s="432"/>
      <c r="M753" s="432"/>
      <c r="N753" s="432"/>
      <c r="O753" s="432"/>
      <c r="P753" s="432"/>
      <c r="Q753" s="432"/>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32"/>
      <c r="D754" s="432"/>
      <c r="E754" s="432"/>
      <c r="F754" s="432"/>
      <c r="G754" s="432"/>
      <c r="H754" s="432"/>
      <c r="I754" s="432"/>
      <c r="J754" s="432"/>
      <c r="K754" s="432"/>
      <c r="L754" s="432"/>
      <c r="M754" s="432"/>
      <c r="N754" s="432"/>
      <c r="O754" s="432"/>
      <c r="P754" s="432"/>
      <c r="Q754" s="432"/>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32"/>
      <c r="D755" s="432"/>
      <c r="E755" s="432"/>
      <c r="F755" s="432"/>
      <c r="G755" s="432"/>
      <c r="H755" s="432"/>
      <c r="I755" s="432"/>
      <c r="J755" s="432"/>
      <c r="K755" s="432"/>
      <c r="L755" s="432"/>
      <c r="M755" s="432"/>
      <c r="N755" s="432"/>
      <c r="O755" s="432"/>
      <c r="P755" s="432"/>
      <c r="Q755" s="432"/>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32"/>
      <c r="D756" s="432"/>
      <c r="E756" s="432"/>
      <c r="F756" s="432"/>
      <c r="G756" s="432"/>
      <c r="H756" s="432"/>
      <c r="I756" s="432"/>
      <c r="J756" s="432"/>
      <c r="K756" s="432"/>
      <c r="L756" s="432"/>
      <c r="M756" s="432"/>
      <c r="N756" s="432"/>
      <c r="O756" s="432"/>
      <c r="P756" s="432"/>
      <c r="Q756" s="432"/>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32"/>
      <c r="D757" s="432"/>
      <c r="E757" s="432"/>
      <c r="F757" s="432"/>
      <c r="G757" s="432"/>
      <c r="H757" s="432"/>
      <c r="I757" s="432"/>
      <c r="J757" s="432"/>
      <c r="K757" s="432"/>
      <c r="L757" s="432"/>
      <c r="M757" s="432"/>
      <c r="N757" s="432"/>
      <c r="O757" s="432"/>
      <c r="P757" s="432"/>
      <c r="Q757" s="432"/>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32"/>
      <c r="D758" s="432"/>
      <c r="E758" s="432"/>
      <c r="F758" s="432"/>
      <c r="G758" s="432"/>
      <c r="H758" s="432"/>
      <c r="I758" s="432"/>
      <c r="J758" s="432"/>
      <c r="K758" s="432"/>
      <c r="L758" s="432"/>
      <c r="M758" s="432"/>
      <c r="N758" s="432"/>
      <c r="O758" s="432"/>
      <c r="P758" s="432"/>
      <c r="Q758" s="432"/>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32"/>
      <c r="D759" s="432"/>
      <c r="E759" s="432"/>
      <c r="F759" s="432"/>
      <c r="G759" s="432"/>
      <c r="H759" s="432"/>
      <c r="I759" s="432"/>
      <c r="J759" s="432"/>
      <c r="K759" s="432"/>
      <c r="L759" s="432"/>
      <c r="M759" s="432"/>
      <c r="N759" s="432"/>
      <c r="O759" s="432"/>
      <c r="P759" s="432"/>
      <c r="Q759" s="432"/>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32"/>
      <c r="D760" s="432"/>
      <c r="E760" s="432"/>
      <c r="F760" s="432"/>
      <c r="G760" s="432"/>
      <c r="H760" s="432"/>
      <c r="I760" s="432"/>
      <c r="J760" s="432"/>
      <c r="K760" s="432"/>
      <c r="L760" s="432"/>
      <c r="M760" s="432"/>
      <c r="N760" s="432"/>
      <c r="O760" s="432"/>
      <c r="P760" s="432"/>
      <c r="Q760" s="432"/>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32"/>
      <c r="D761" s="432"/>
      <c r="E761" s="432"/>
      <c r="F761" s="432"/>
      <c r="G761" s="432"/>
      <c r="H761" s="432"/>
      <c r="I761" s="432"/>
      <c r="J761" s="432"/>
      <c r="K761" s="432"/>
      <c r="L761" s="432"/>
      <c r="M761" s="432"/>
      <c r="N761" s="432"/>
      <c r="O761" s="432"/>
      <c r="P761" s="432"/>
      <c r="Q761" s="432"/>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32"/>
      <c r="D762" s="432"/>
      <c r="E762" s="432"/>
      <c r="F762" s="432"/>
      <c r="G762" s="432"/>
      <c r="H762" s="432"/>
      <c r="I762" s="432"/>
      <c r="J762" s="432"/>
      <c r="K762" s="432"/>
      <c r="L762" s="432"/>
      <c r="M762" s="432"/>
      <c r="N762" s="432"/>
      <c r="O762" s="432"/>
      <c r="P762" s="432"/>
      <c r="Q762" s="432"/>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32"/>
      <c r="D763" s="432"/>
      <c r="E763" s="432"/>
      <c r="F763" s="432"/>
      <c r="G763" s="432"/>
      <c r="H763" s="432"/>
      <c r="I763" s="432"/>
      <c r="J763" s="432"/>
      <c r="K763" s="432"/>
      <c r="L763" s="432"/>
      <c r="M763" s="432"/>
      <c r="N763" s="432"/>
      <c r="O763" s="432"/>
      <c r="P763" s="432"/>
      <c r="Q763" s="432"/>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32"/>
      <c r="D764" s="432"/>
      <c r="E764" s="432"/>
      <c r="F764" s="432"/>
      <c r="G764" s="432"/>
      <c r="H764" s="432"/>
      <c r="I764" s="432"/>
      <c r="J764" s="432"/>
      <c r="K764" s="432"/>
      <c r="L764" s="432"/>
      <c r="M764" s="432"/>
      <c r="N764" s="432"/>
      <c r="O764" s="432"/>
      <c r="P764" s="432"/>
      <c r="Q764" s="432"/>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32"/>
      <c r="D765" s="432"/>
      <c r="E765" s="432"/>
      <c r="F765" s="432"/>
      <c r="G765" s="432"/>
      <c r="H765" s="432"/>
      <c r="I765" s="432"/>
      <c r="J765" s="432"/>
      <c r="K765" s="432"/>
      <c r="L765" s="432"/>
      <c r="M765" s="432"/>
      <c r="N765" s="432"/>
      <c r="O765" s="432"/>
      <c r="P765" s="432"/>
      <c r="Q765" s="432"/>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32"/>
      <c r="D766" s="432"/>
      <c r="E766" s="432"/>
      <c r="F766" s="432"/>
      <c r="G766" s="432"/>
      <c r="H766" s="432"/>
      <c r="I766" s="432"/>
      <c r="J766" s="432"/>
      <c r="K766" s="432"/>
      <c r="L766" s="432"/>
      <c r="M766" s="432"/>
      <c r="N766" s="432"/>
      <c r="O766" s="432"/>
      <c r="P766" s="432"/>
      <c r="Q766" s="432"/>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32"/>
      <c r="D767" s="432"/>
      <c r="E767" s="432"/>
      <c r="F767" s="432"/>
      <c r="G767" s="432"/>
      <c r="H767" s="432"/>
      <c r="I767" s="432"/>
      <c r="J767" s="432"/>
      <c r="K767" s="432"/>
      <c r="L767" s="432"/>
      <c r="M767" s="432"/>
      <c r="N767" s="432"/>
      <c r="O767" s="432"/>
      <c r="P767" s="432"/>
      <c r="Q767" s="432"/>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32"/>
      <c r="D768" s="432"/>
      <c r="E768" s="432"/>
      <c r="F768" s="432"/>
      <c r="G768" s="432"/>
      <c r="H768" s="432"/>
      <c r="I768" s="432"/>
      <c r="J768" s="432"/>
      <c r="K768" s="432"/>
      <c r="L768" s="432"/>
      <c r="M768" s="432"/>
      <c r="N768" s="432"/>
      <c r="O768" s="432"/>
      <c r="P768" s="432"/>
      <c r="Q768" s="432"/>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32"/>
      <c r="D769" s="432"/>
      <c r="E769" s="432"/>
      <c r="F769" s="432"/>
      <c r="G769" s="432"/>
      <c r="H769" s="432"/>
      <c r="I769" s="432"/>
      <c r="J769" s="432"/>
      <c r="K769" s="432"/>
      <c r="L769" s="432"/>
      <c r="M769" s="432"/>
      <c r="N769" s="432"/>
      <c r="O769" s="432"/>
      <c r="P769" s="432"/>
      <c r="Q769" s="432"/>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32"/>
      <c r="D770" s="432"/>
      <c r="E770" s="432"/>
      <c r="F770" s="432"/>
      <c r="G770" s="432"/>
      <c r="H770" s="432"/>
      <c r="I770" s="432"/>
      <c r="J770" s="432"/>
      <c r="K770" s="432"/>
      <c r="L770" s="432"/>
      <c r="M770" s="432"/>
      <c r="N770" s="432"/>
      <c r="O770" s="432"/>
      <c r="P770" s="432"/>
      <c r="Q770" s="432"/>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32"/>
      <c r="D771" s="432"/>
      <c r="E771" s="432"/>
      <c r="F771" s="432"/>
      <c r="G771" s="432"/>
      <c r="H771" s="432"/>
      <c r="I771" s="432"/>
      <c r="J771" s="432"/>
      <c r="K771" s="432"/>
      <c r="L771" s="432"/>
      <c r="M771" s="432"/>
      <c r="N771" s="432"/>
      <c r="O771" s="432"/>
      <c r="P771" s="432"/>
      <c r="Q771" s="432"/>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32"/>
      <c r="D772" s="432"/>
      <c r="E772" s="432"/>
      <c r="F772" s="432"/>
      <c r="G772" s="432"/>
      <c r="H772" s="432"/>
      <c r="I772" s="432"/>
      <c r="J772" s="432"/>
      <c r="K772" s="432"/>
      <c r="L772" s="432"/>
      <c r="M772" s="432"/>
      <c r="N772" s="432"/>
      <c r="O772" s="432"/>
      <c r="P772" s="432"/>
      <c r="Q772" s="432"/>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32"/>
      <c r="D773" s="432"/>
      <c r="E773" s="432"/>
      <c r="F773" s="432"/>
      <c r="G773" s="432"/>
      <c r="H773" s="432"/>
      <c r="I773" s="432"/>
      <c r="J773" s="432"/>
      <c r="K773" s="432"/>
      <c r="L773" s="432"/>
      <c r="M773" s="432"/>
      <c r="N773" s="432"/>
      <c r="O773" s="432"/>
      <c r="P773" s="432"/>
      <c r="Q773" s="432"/>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32"/>
      <c r="D774" s="432"/>
      <c r="E774" s="432"/>
      <c r="F774" s="432"/>
      <c r="G774" s="432"/>
      <c r="H774" s="432"/>
      <c r="I774" s="432"/>
      <c r="J774" s="432"/>
      <c r="K774" s="432"/>
      <c r="L774" s="432"/>
      <c r="M774" s="432"/>
      <c r="N774" s="432"/>
      <c r="O774" s="432"/>
      <c r="P774" s="432"/>
      <c r="Q774" s="432"/>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32"/>
      <c r="D775" s="432"/>
      <c r="E775" s="432"/>
      <c r="F775" s="432"/>
      <c r="G775" s="432"/>
      <c r="H775" s="432"/>
      <c r="I775" s="432"/>
      <c r="J775" s="432"/>
      <c r="K775" s="432"/>
      <c r="L775" s="432"/>
      <c r="M775" s="432"/>
      <c r="N775" s="432"/>
      <c r="O775" s="432"/>
      <c r="P775" s="432"/>
      <c r="Q775" s="432"/>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32"/>
      <c r="D776" s="432"/>
      <c r="E776" s="432"/>
      <c r="F776" s="432"/>
      <c r="G776" s="432"/>
      <c r="H776" s="432"/>
      <c r="I776" s="432"/>
      <c r="J776" s="432"/>
      <c r="K776" s="432"/>
      <c r="L776" s="432"/>
      <c r="M776" s="432"/>
      <c r="N776" s="432"/>
      <c r="O776" s="432"/>
      <c r="P776" s="432"/>
      <c r="Q776" s="432"/>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32"/>
      <c r="D777" s="432"/>
      <c r="E777" s="432"/>
      <c r="F777" s="432"/>
      <c r="G777" s="432"/>
      <c r="H777" s="432"/>
      <c r="I777" s="432"/>
      <c r="J777" s="432"/>
      <c r="K777" s="432"/>
      <c r="L777" s="432"/>
      <c r="M777" s="432"/>
      <c r="N777" s="432"/>
      <c r="O777" s="432"/>
      <c r="P777" s="432"/>
      <c r="Q777" s="432"/>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32"/>
      <c r="D778" s="432"/>
      <c r="E778" s="432"/>
      <c r="F778" s="432"/>
      <c r="G778" s="432"/>
      <c r="H778" s="432"/>
      <c r="I778" s="432"/>
      <c r="J778" s="432"/>
      <c r="K778" s="432"/>
      <c r="L778" s="432"/>
      <c r="M778" s="432"/>
      <c r="N778" s="432"/>
      <c r="O778" s="432"/>
      <c r="P778" s="432"/>
      <c r="Q778" s="432"/>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32"/>
      <c r="D779" s="432"/>
      <c r="E779" s="432"/>
      <c r="F779" s="432"/>
      <c r="G779" s="432"/>
      <c r="H779" s="432"/>
      <c r="I779" s="432"/>
      <c r="J779" s="432"/>
      <c r="K779" s="432"/>
      <c r="L779" s="432"/>
      <c r="M779" s="432"/>
      <c r="N779" s="432"/>
      <c r="O779" s="432"/>
      <c r="P779" s="432"/>
      <c r="Q779" s="432"/>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32"/>
      <c r="D780" s="432"/>
      <c r="E780" s="432"/>
      <c r="F780" s="432"/>
      <c r="G780" s="432"/>
      <c r="H780" s="432"/>
      <c r="I780" s="432"/>
      <c r="J780" s="432"/>
      <c r="K780" s="432"/>
      <c r="L780" s="432"/>
      <c r="M780" s="432"/>
      <c r="N780" s="432"/>
      <c r="O780" s="432"/>
      <c r="P780" s="432"/>
      <c r="Q780" s="432"/>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32"/>
      <c r="D781" s="432"/>
      <c r="E781" s="432"/>
      <c r="F781" s="432"/>
      <c r="G781" s="432"/>
      <c r="H781" s="432"/>
      <c r="I781" s="432"/>
      <c r="J781" s="432"/>
      <c r="K781" s="432"/>
      <c r="L781" s="432"/>
      <c r="M781" s="432"/>
      <c r="N781" s="432"/>
      <c r="O781" s="432"/>
      <c r="P781" s="432"/>
      <c r="Q781" s="432"/>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32"/>
      <c r="D782" s="432"/>
      <c r="E782" s="432"/>
      <c r="F782" s="432"/>
      <c r="G782" s="432"/>
      <c r="H782" s="432"/>
      <c r="I782" s="432"/>
      <c r="J782" s="432"/>
      <c r="K782" s="432"/>
      <c r="L782" s="432"/>
      <c r="M782" s="432"/>
      <c r="N782" s="432"/>
      <c r="O782" s="432"/>
      <c r="P782" s="432"/>
      <c r="Q782" s="432"/>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32"/>
      <c r="D783" s="432"/>
      <c r="E783" s="432"/>
      <c r="F783" s="432"/>
      <c r="G783" s="432"/>
      <c r="H783" s="432"/>
      <c r="I783" s="432"/>
      <c r="J783" s="432"/>
      <c r="K783" s="432"/>
      <c r="L783" s="432"/>
      <c r="M783" s="432"/>
      <c r="N783" s="432"/>
      <c r="O783" s="432"/>
      <c r="P783" s="432"/>
      <c r="Q783" s="432"/>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32"/>
      <c r="D784" s="432"/>
      <c r="E784" s="432"/>
      <c r="F784" s="432"/>
      <c r="G784" s="432"/>
      <c r="H784" s="432"/>
      <c r="I784" s="432"/>
      <c r="J784" s="432"/>
      <c r="K784" s="432"/>
      <c r="L784" s="432"/>
      <c r="M784" s="432"/>
      <c r="N784" s="432"/>
      <c r="O784" s="432"/>
      <c r="P784" s="432"/>
      <c r="Q784" s="432"/>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32"/>
      <c r="D785" s="432"/>
      <c r="E785" s="432"/>
      <c r="F785" s="432"/>
      <c r="G785" s="432"/>
      <c r="H785" s="432"/>
      <c r="I785" s="432"/>
      <c r="J785" s="432"/>
      <c r="K785" s="432"/>
      <c r="L785" s="432"/>
      <c r="M785" s="432"/>
      <c r="N785" s="432"/>
      <c r="O785" s="432"/>
      <c r="P785" s="432"/>
      <c r="Q785" s="432"/>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32"/>
      <c r="D786" s="432"/>
      <c r="E786" s="432"/>
      <c r="F786" s="432"/>
      <c r="G786" s="432"/>
      <c r="H786" s="432"/>
      <c r="I786" s="432"/>
      <c r="J786" s="432"/>
      <c r="K786" s="432"/>
      <c r="L786" s="432"/>
      <c r="M786" s="432"/>
      <c r="N786" s="432"/>
      <c r="O786" s="432"/>
      <c r="P786" s="432"/>
      <c r="Q786" s="432"/>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32"/>
      <c r="D787" s="432"/>
      <c r="E787" s="432"/>
      <c r="F787" s="432"/>
      <c r="G787" s="432"/>
      <c r="H787" s="432"/>
      <c r="I787" s="432"/>
      <c r="J787" s="432"/>
      <c r="K787" s="432"/>
      <c r="L787" s="432"/>
      <c r="M787" s="432"/>
      <c r="N787" s="432"/>
      <c r="O787" s="432"/>
      <c r="P787" s="432"/>
      <c r="Q787" s="432"/>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32"/>
      <c r="D788" s="432"/>
      <c r="E788" s="432"/>
      <c r="F788" s="432"/>
      <c r="G788" s="432"/>
      <c r="H788" s="432"/>
      <c r="I788" s="432"/>
      <c r="J788" s="432"/>
      <c r="K788" s="432"/>
      <c r="L788" s="432"/>
      <c r="M788" s="432"/>
      <c r="N788" s="432"/>
      <c r="O788" s="432"/>
      <c r="P788" s="432"/>
      <c r="Q788" s="432"/>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32"/>
      <c r="D789" s="432"/>
      <c r="E789" s="432"/>
      <c r="F789" s="432"/>
      <c r="G789" s="432"/>
      <c r="H789" s="432"/>
      <c r="I789" s="432"/>
      <c r="J789" s="432"/>
      <c r="K789" s="432"/>
      <c r="L789" s="432"/>
      <c r="M789" s="432"/>
      <c r="N789" s="432"/>
      <c r="O789" s="432"/>
      <c r="P789" s="432"/>
      <c r="Q789" s="432"/>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32"/>
      <c r="D790" s="432"/>
      <c r="E790" s="432"/>
      <c r="F790" s="432"/>
      <c r="G790" s="432"/>
      <c r="H790" s="432"/>
      <c r="I790" s="432"/>
      <c r="J790" s="432"/>
      <c r="K790" s="432"/>
      <c r="L790" s="432"/>
      <c r="M790" s="432"/>
      <c r="N790" s="432"/>
      <c r="O790" s="432"/>
      <c r="P790" s="432"/>
      <c r="Q790" s="432"/>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32"/>
      <c r="D791" s="432"/>
      <c r="E791" s="432"/>
      <c r="F791" s="432"/>
      <c r="G791" s="432"/>
      <c r="H791" s="432"/>
      <c r="I791" s="432"/>
      <c r="J791" s="432"/>
      <c r="K791" s="432"/>
      <c r="L791" s="432"/>
      <c r="M791" s="432"/>
      <c r="N791" s="432"/>
      <c r="O791" s="432"/>
      <c r="P791" s="432"/>
      <c r="Q791" s="432"/>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32"/>
      <c r="D792" s="432"/>
      <c r="E792" s="432"/>
      <c r="F792" s="432"/>
      <c r="G792" s="432"/>
      <c r="H792" s="432"/>
      <c r="I792" s="432"/>
      <c r="J792" s="432"/>
      <c r="K792" s="432"/>
      <c r="L792" s="432"/>
      <c r="M792" s="432"/>
      <c r="N792" s="432"/>
      <c r="O792" s="432"/>
      <c r="P792" s="432"/>
      <c r="Q792" s="432"/>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32"/>
      <c r="D793" s="432"/>
      <c r="E793" s="432"/>
      <c r="F793" s="432"/>
      <c r="G793" s="432"/>
      <c r="H793" s="432"/>
      <c r="I793" s="432"/>
      <c r="J793" s="432"/>
      <c r="K793" s="432"/>
      <c r="L793" s="432"/>
      <c r="M793" s="432"/>
      <c r="N793" s="432"/>
      <c r="O793" s="432"/>
      <c r="P793" s="432"/>
      <c r="Q793" s="432"/>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32"/>
      <c r="D794" s="432"/>
      <c r="E794" s="432"/>
      <c r="F794" s="432"/>
      <c r="G794" s="432"/>
      <c r="H794" s="432"/>
      <c r="I794" s="432"/>
      <c r="J794" s="432"/>
      <c r="K794" s="432"/>
      <c r="L794" s="432"/>
      <c r="M794" s="432"/>
      <c r="N794" s="432"/>
      <c r="O794" s="432"/>
      <c r="P794" s="432"/>
      <c r="Q794" s="432"/>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32"/>
      <c r="D795" s="432"/>
      <c r="E795" s="432"/>
      <c r="F795" s="432"/>
      <c r="G795" s="432"/>
      <c r="H795" s="432"/>
      <c r="I795" s="432"/>
      <c r="J795" s="432"/>
      <c r="K795" s="432"/>
      <c r="L795" s="432"/>
      <c r="M795" s="432"/>
      <c r="N795" s="432"/>
      <c r="O795" s="432"/>
      <c r="P795" s="432"/>
      <c r="Q795" s="432"/>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32"/>
      <c r="D796" s="432"/>
      <c r="E796" s="432"/>
      <c r="F796" s="432"/>
      <c r="G796" s="432"/>
      <c r="H796" s="432"/>
      <c r="I796" s="432"/>
      <c r="J796" s="432"/>
      <c r="K796" s="432"/>
      <c r="L796" s="432"/>
      <c r="M796" s="432"/>
      <c r="N796" s="432"/>
      <c r="O796" s="432"/>
      <c r="P796" s="432"/>
      <c r="Q796" s="432"/>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32"/>
      <c r="D797" s="432"/>
      <c r="E797" s="432"/>
      <c r="F797" s="432"/>
      <c r="G797" s="432"/>
      <c r="H797" s="432"/>
      <c r="I797" s="432"/>
      <c r="J797" s="432"/>
      <c r="K797" s="432"/>
      <c r="L797" s="432"/>
      <c r="M797" s="432"/>
      <c r="N797" s="432"/>
      <c r="O797" s="432"/>
      <c r="P797" s="432"/>
      <c r="Q797" s="432"/>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32"/>
      <c r="D798" s="432"/>
      <c r="E798" s="432"/>
      <c r="F798" s="432"/>
      <c r="G798" s="432"/>
      <c r="H798" s="432"/>
      <c r="I798" s="432"/>
      <c r="J798" s="432"/>
      <c r="K798" s="432"/>
      <c r="L798" s="432"/>
      <c r="M798" s="432"/>
      <c r="N798" s="432"/>
      <c r="O798" s="432"/>
      <c r="P798" s="432"/>
      <c r="Q798" s="432"/>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32"/>
      <c r="D799" s="432"/>
      <c r="E799" s="432"/>
      <c r="F799" s="432"/>
      <c r="G799" s="432"/>
      <c r="H799" s="432"/>
      <c r="I799" s="432"/>
      <c r="J799" s="432"/>
      <c r="K799" s="432"/>
      <c r="L799" s="432"/>
      <c r="M799" s="432"/>
      <c r="N799" s="432"/>
      <c r="O799" s="432"/>
      <c r="P799" s="432"/>
      <c r="Q799" s="432"/>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32"/>
      <c r="D800" s="432"/>
      <c r="E800" s="432"/>
      <c r="F800" s="432"/>
      <c r="G800" s="432"/>
      <c r="H800" s="432"/>
      <c r="I800" s="432"/>
      <c r="J800" s="432"/>
      <c r="K800" s="432"/>
      <c r="L800" s="432"/>
      <c r="M800" s="432"/>
      <c r="N800" s="432"/>
      <c r="O800" s="432"/>
      <c r="P800" s="432"/>
      <c r="Q800" s="432"/>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32"/>
      <c r="D801" s="432"/>
      <c r="E801" s="432"/>
      <c r="F801" s="432"/>
      <c r="G801" s="432"/>
      <c r="H801" s="432"/>
      <c r="I801" s="432"/>
      <c r="J801" s="432"/>
      <c r="K801" s="432"/>
      <c r="L801" s="432"/>
      <c r="M801" s="432"/>
      <c r="N801" s="432"/>
      <c r="O801" s="432"/>
      <c r="P801" s="432"/>
      <c r="Q801" s="432"/>
    </row>
    <row r="802" ht="25.15" customHeight="true" x14ac:dyDescent="0.2">
      <c r="C802" s="432"/>
      <c r="D802" s="432"/>
      <c r="E802" s="432"/>
      <c r="F802" s="432"/>
      <c r="G802" s="432"/>
      <c r="H802" s="432"/>
      <c r="I802" s="432"/>
      <c r="J802" s="432"/>
      <c r="K802" s="432"/>
      <c r="L802" s="432"/>
      <c r="M802" s="432"/>
      <c r="N802" s="432"/>
      <c r="O802" s="432"/>
      <c r="P802" s="432"/>
      <c r="Q802" s="432"/>
    </row>
    <row r="803" ht="25.15" customHeight="true" x14ac:dyDescent="0.2">
      <c r="C803" s="432"/>
      <c r="D803" s="432"/>
      <c r="E803" s="432"/>
      <c r="F803" s="432"/>
      <c r="G803" s="432"/>
      <c r="H803" s="432"/>
      <c r="I803" s="432"/>
      <c r="J803" s="432"/>
      <c r="K803" s="432"/>
      <c r="L803" s="432"/>
      <c r="M803" s="432"/>
      <c r="N803" s="432"/>
      <c r="O803" s="432"/>
      <c r="P803" s="432"/>
      <c r="Q803" s="432"/>
    </row>
    <row r="804" ht="25.15" customHeight="true" x14ac:dyDescent="0.2">
      <c r="C804" s="432"/>
      <c r="D804" s="432"/>
      <c r="E804" s="432"/>
      <c r="F804" s="432"/>
      <c r="G804" s="432"/>
      <c r="H804" s="432"/>
      <c r="I804" s="432"/>
      <c r="J804" s="432"/>
      <c r="K804" s="432"/>
      <c r="L804" s="432"/>
      <c r="M804" s="432"/>
      <c r="N804" s="432"/>
      <c r="O804" s="432"/>
      <c r="P804" s="432"/>
      <c r="Q804" s="432"/>
    </row>
    <row r="805" ht="25.15" customHeight="true" x14ac:dyDescent="0.2">
      <c r="C805" s="432"/>
      <c r="D805" s="432"/>
      <c r="E805" s="432"/>
      <c r="F805" s="432"/>
      <c r="G805" s="432"/>
      <c r="H805" s="432"/>
      <c r="I805" s="432"/>
      <c r="J805" s="432"/>
      <c r="K805" s="432"/>
      <c r="L805" s="432"/>
      <c r="M805" s="432"/>
      <c r="N805" s="432"/>
      <c r="O805" s="432"/>
      <c r="P805" s="432"/>
      <c r="Q805" s="432"/>
    </row>
    <row r="806" ht="25.15" customHeight="true" x14ac:dyDescent="0.2">
      <c r="C806" s="432"/>
      <c r="D806" s="432"/>
      <c r="E806" s="432"/>
      <c r="F806" s="432"/>
      <c r="G806" s="432"/>
      <c r="H806" s="432"/>
      <c r="I806" s="432"/>
      <c r="J806" s="432"/>
      <c r="K806" s="432"/>
      <c r="L806" s="432"/>
      <c r="M806" s="432"/>
      <c r="N806" s="432"/>
      <c r="O806" s="432"/>
      <c r="P806" s="432"/>
      <c r="Q806" s="432"/>
    </row>
    <row r="807" ht="25.15" customHeight="true" x14ac:dyDescent="0.2">
      <c r="C807" s="432"/>
      <c r="D807" s="432"/>
      <c r="E807" s="432"/>
      <c r="F807" s="432"/>
      <c r="G807" s="432"/>
      <c r="H807" s="432"/>
      <c r="I807" s="432"/>
      <c r="J807" s="432"/>
      <c r="K807" s="432"/>
      <c r="L807" s="432"/>
      <c r="M807" s="432"/>
      <c r="N807" s="432"/>
      <c r="O807" s="432"/>
      <c r="P807" s="432"/>
      <c r="Q807" s="432"/>
    </row>
    <row r="808" ht="25.15" customHeight="true" x14ac:dyDescent="0.2">
      <c r="C808" s="432"/>
      <c r="D808" s="432"/>
      <c r="E808" s="432"/>
      <c r="F808" s="432"/>
      <c r="G808" s="432"/>
      <c r="H808" s="432"/>
      <c r="I808" s="432"/>
      <c r="J808" s="432"/>
      <c r="K808" s="432"/>
      <c r="L808" s="432"/>
      <c r="M808" s="432"/>
      <c r="N808" s="432"/>
      <c r="O808" s="432"/>
      <c r="P808" s="432"/>
      <c r="Q808" s="432"/>
    </row>
    <row r="809" ht="25.15" customHeight="true" x14ac:dyDescent="0.2">
      <c r="C809" s="432"/>
      <c r="D809" s="432"/>
      <c r="E809" s="432"/>
      <c r="F809" s="432"/>
      <c r="G809" s="432"/>
      <c r="H809" s="432"/>
      <c r="I809" s="432"/>
      <c r="J809" s="432"/>
      <c r="K809" s="432"/>
      <c r="L809" s="432"/>
      <c r="M809" s="432"/>
      <c r="N809" s="432"/>
      <c r="O809" s="432"/>
      <c r="P809" s="432"/>
      <c r="Q809" s="432"/>
    </row>
    <row r="810" ht="25.15" customHeight="true" x14ac:dyDescent="0.2">
      <c r="C810" s="432"/>
      <c r="D810" s="432"/>
      <c r="E810" s="432"/>
      <c r="F810" s="432"/>
      <c r="G810" s="432"/>
      <c r="H810" s="432"/>
      <c r="I810" s="432"/>
      <c r="J810" s="432"/>
      <c r="K810" s="432"/>
      <c r="L810" s="432"/>
      <c r="M810" s="432"/>
      <c r="N810" s="432"/>
      <c r="O810" s="432"/>
      <c r="P810" s="432"/>
      <c r="Q810" s="432"/>
    </row>
    <row r="811" ht="25.15" customHeight="true" x14ac:dyDescent="0.2">
      <c r="C811" s="432"/>
      <c r="D811" s="432"/>
      <c r="E811" s="432"/>
      <c r="F811" s="432"/>
      <c r="G811" s="432"/>
      <c r="H811" s="432"/>
      <c r="I811" s="432"/>
      <c r="J811" s="432"/>
      <c r="K811" s="432"/>
      <c r="L811" s="432"/>
      <c r="M811" s="432"/>
      <c r="N811" s="432"/>
      <c r="O811" s="432"/>
      <c r="P811" s="432"/>
      <c r="Q811" s="432"/>
    </row>
    <row r="812" ht="25.15" customHeight="true" x14ac:dyDescent="0.2">
      <c r="C812" s="432"/>
      <c r="D812" s="432"/>
      <c r="E812" s="432"/>
      <c r="F812" s="432"/>
      <c r="G812" s="432"/>
      <c r="H812" s="432"/>
      <c r="I812" s="432"/>
      <c r="J812" s="432"/>
      <c r="K812" s="432"/>
      <c r="L812" s="432"/>
      <c r="M812" s="432"/>
      <c r="N812" s="432"/>
      <c r="O812" s="432"/>
      <c r="P812" s="432"/>
      <c r="Q812" s="432"/>
    </row>
    <row r="813" ht="25.15" customHeight="true" x14ac:dyDescent="0.2">
      <c r="C813" s="432"/>
      <c r="D813" s="432"/>
      <c r="E813" s="432"/>
      <c r="F813" s="432"/>
      <c r="G813" s="432"/>
      <c r="H813" s="432"/>
      <c r="I813" s="432"/>
      <c r="J813" s="432"/>
      <c r="K813" s="432"/>
      <c r="L813" s="432"/>
      <c r="M813" s="432"/>
      <c r="N813" s="432"/>
      <c r="O813" s="432"/>
      <c r="P813" s="432"/>
      <c r="Q813" s="432"/>
    </row>
    <row r="814" ht="25.15" customHeight="true" x14ac:dyDescent="0.2">
      <c r="C814" s="432"/>
      <c r="D814" s="432"/>
      <c r="E814" s="432"/>
      <c r="F814" s="432"/>
      <c r="G814" s="432"/>
      <c r="H814" s="432"/>
      <c r="I814" s="432"/>
      <c r="J814" s="432"/>
      <c r="K814" s="432"/>
      <c r="L814" s="432"/>
      <c r="M814" s="432"/>
      <c r="N814" s="432"/>
      <c r="O814" s="432"/>
      <c r="P814" s="432"/>
      <c r="Q814" s="432"/>
    </row>
    <row r="815" ht="25.15" customHeight="true" x14ac:dyDescent="0.2">
      <c r="C815" s="432"/>
      <c r="D815" s="432"/>
      <c r="E815" s="432"/>
      <c r="F815" s="432"/>
      <c r="G815" s="432"/>
      <c r="H815" s="432"/>
      <c r="I815" s="432"/>
      <c r="J815" s="432"/>
      <c r="K815" s="432"/>
      <c r="L815" s="432"/>
      <c r="M815" s="432"/>
      <c r="N815" s="432"/>
      <c r="O815" s="432"/>
      <c r="P815" s="432"/>
      <c r="Q815" s="432"/>
    </row>
    <row r="816" ht="25.15" customHeight="true" x14ac:dyDescent="0.2">
      <c r="C816" s="432"/>
      <c r="D816" s="432"/>
      <c r="E816" s="432"/>
      <c r="F816" s="432"/>
      <c r="G816" s="432"/>
      <c r="H816" s="432"/>
      <c r="I816" s="432"/>
      <c r="J816" s="432"/>
      <c r="K816" s="432"/>
      <c r="L816" s="432"/>
      <c r="M816" s="432"/>
      <c r="N816" s="432"/>
      <c r="O816" s="432"/>
      <c r="P816" s="432"/>
      <c r="Q816" s="432"/>
    </row>
    <row r="817" ht="25.15" customHeight="true" x14ac:dyDescent="0.2">
      <c r="C817" s="432"/>
      <c r="D817" s="432"/>
      <c r="E817" s="432"/>
      <c r="F817" s="432"/>
      <c r="G817" s="432"/>
      <c r="H817" s="432"/>
      <c r="I817" s="432"/>
      <c r="J817" s="432"/>
      <c r="K817" s="432"/>
      <c r="L817" s="432"/>
      <c r="M817" s="432"/>
      <c r="N817" s="432"/>
      <c r="O817" s="432"/>
      <c r="P817" s="432"/>
      <c r="Q817" s="432"/>
    </row>
    <row r="818" ht="25.15" customHeight="true" x14ac:dyDescent="0.2">
      <c r="C818" s="432"/>
      <c r="D818" s="432"/>
      <c r="E818" s="432"/>
      <c r="F818" s="432"/>
      <c r="G818" s="432"/>
      <c r="H818" s="432"/>
      <c r="I818" s="432"/>
      <c r="J818" s="432"/>
      <c r="K818" s="432"/>
      <c r="L818" s="432"/>
      <c r="M818" s="432"/>
      <c r="N818" s="432"/>
      <c r="O818" s="432"/>
      <c r="P818" s="432"/>
      <c r="Q818" s="432"/>
    </row>
    <row r="819" ht="25.15" customHeight="true" x14ac:dyDescent="0.2">
      <c r="C819" s="432"/>
      <c r="D819" s="432"/>
      <c r="E819" s="432"/>
      <c r="F819" s="432"/>
      <c r="G819" s="432"/>
      <c r="H819" s="432"/>
      <c r="I819" s="432"/>
      <c r="J819" s="432"/>
      <c r="K819" s="432"/>
      <c r="L819" s="432"/>
      <c r="M819" s="432"/>
      <c r="N819" s="432"/>
      <c r="O819" s="432"/>
      <c r="P819" s="432"/>
      <c r="Q819" s="432"/>
    </row>
    <row r="820" ht="25.15" customHeight="true" x14ac:dyDescent="0.2">
      <c r="C820" s="432"/>
      <c r="D820" s="432"/>
      <c r="E820" s="432"/>
      <c r="F820" s="432"/>
      <c r="G820" s="432"/>
      <c r="H820" s="432"/>
      <c r="I820" s="432"/>
      <c r="J820" s="432"/>
      <c r="K820" s="432"/>
      <c r="L820" s="432"/>
      <c r="M820" s="432"/>
      <c r="N820" s="432"/>
      <c r="O820" s="432"/>
      <c r="P820" s="432"/>
      <c r="Q820" s="432"/>
    </row>
    <row r="821" ht="25.15" customHeight="true" x14ac:dyDescent="0.2">
      <c r="C821" s="432"/>
      <c r="D821" s="432"/>
      <c r="E821" s="432"/>
      <c r="F821" s="432"/>
      <c r="G821" s="432"/>
      <c r="H821" s="432"/>
      <c r="I821" s="432"/>
      <c r="J821" s="432"/>
      <c r="K821" s="432"/>
      <c r="L821" s="432"/>
      <c r="M821" s="432"/>
      <c r="N821" s="432"/>
      <c r="O821" s="432"/>
      <c r="P821" s="432"/>
      <c r="Q821" s="432"/>
    </row>
    <row r="822" ht="25.15" customHeight="true" x14ac:dyDescent="0.2">
      <c r="C822" s="432"/>
      <c r="D822" s="432"/>
      <c r="E822" s="432"/>
      <c r="F822" s="432"/>
      <c r="G822" s="432"/>
      <c r="H822" s="432"/>
      <c r="I822" s="432"/>
      <c r="J822" s="432"/>
      <c r="K822" s="432"/>
      <c r="L822" s="432"/>
      <c r="M822" s="432"/>
      <c r="N822" s="432"/>
      <c r="O822" s="432"/>
      <c r="P822" s="432"/>
      <c r="Q822" s="432"/>
    </row>
    <row r="823" ht="25.15" customHeight="true" x14ac:dyDescent="0.2">
      <c r="C823" s="432"/>
      <c r="D823" s="432"/>
      <c r="E823" s="432"/>
      <c r="F823" s="432"/>
      <c r="G823" s="432"/>
      <c r="H823" s="432"/>
      <c r="I823" s="432"/>
      <c r="J823" s="432"/>
      <c r="K823" s="432"/>
      <c r="L823" s="432"/>
      <c r="M823" s="432"/>
      <c r="N823" s="432"/>
      <c r="O823" s="432"/>
      <c r="P823" s="432"/>
      <c r="Q823" s="432"/>
    </row>
    <row r="824" ht="25.15" customHeight="true" x14ac:dyDescent="0.2">
      <c r="C824" s="432"/>
      <c r="D824" s="432"/>
      <c r="E824" s="432"/>
      <c r="F824" s="432"/>
      <c r="G824" s="432"/>
      <c r="H824" s="432"/>
      <c r="I824" s="432"/>
      <c r="J824" s="432"/>
      <c r="K824" s="432"/>
      <c r="L824" s="432"/>
      <c r="M824" s="432"/>
      <c r="N824" s="432"/>
      <c r="O824" s="432"/>
      <c r="P824" s="432"/>
      <c r="Q824" s="432"/>
    </row>
    <row r="825" ht="25.15" customHeight="true" x14ac:dyDescent="0.2">
      <c r="C825" s="432"/>
      <c r="D825" s="432"/>
      <c r="E825" s="432"/>
      <c r="F825" s="432"/>
      <c r="G825" s="432"/>
      <c r="H825" s="432"/>
      <c r="I825" s="432"/>
      <c r="J825" s="432"/>
      <c r="K825" s="432"/>
      <c r="L825" s="432"/>
      <c r="M825" s="432"/>
      <c r="N825" s="432"/>
      <c r="O825" s="432"/>
      <c r="P825" s="432"/>
      <c r="Q825" s="432"/>
    </row>
    <row r="826" ht="25.15" customHeight="true" x14ac:dyDescent="0.2">
      <c r="C826" s="432"/>
      <c r="D826" s="432"/>
      <c r="E826" s="432"/>
      <c r="F826" s="432"/>
      <c r="G826" s="432"/>
      <c r="H826" s="432"/>
      <c r="I826" s="432"/>
      <c r="J826" s="432"/>
      <c r="K826" s="432"/>
      <c r="L826" s="432"/>
      <c r="M826" s="432"/>
      <c r="N826" s="432"/>
      <c r="O826" s="432"/>
      <c r="P826" s="432"/>
      <c r="Q826" s="432"/>
    </row>
    <row r="827" ht="25.15" customHeight="true" x14ac:dyDescent="0.2">
      <c r="C827" s="432"/>
      <c r="D827" s="432"/>
      <c r="E827" s="432"/>
      <c r="F827" s="432"/>
      <c r="G827" s="432"/>
      <c r="H827" s="432"/>
      <c r="I827" s="432"/>
      <c r="J827" s="432"/>
      <c r="K827" s="432"/>
      <c r="L827" s="432"/>
      <c r="M827" s="432"/>
      <c r="N827" s="432"/>
      <c r="O827" s="432"/>
      <c r="P827" s="432"/>
      <c r="Q827" s="432"/>
    </row>
    <row r="828" ht="25.15" customHeight="true" x14ac:dyDescent="0.2">
      <c r="C828" s="432"/>
      <c r="D828" s="432"/>
      <c r="E828" s="432"/>
      <c r="F828" s="432"/>
      <c r="G828" s="432"/>
      <c r="H828" s="432"/>
      <c r="I828" s="432"/>
      <c r="J828" s="432"/>
      <c r="K828" s="432"/>
      <c r="L828" s="432"/>
      <c r="M828" s="432"/>
      <c r="N828" s="432"/>
      <c r="O828" s="432"/>
      <c r="P828" s="432"/>
      <c r="Q828" s="432"/>
    </row>
    <row r="829" ht="25.15" customHeight="true" x14ac:dyDescent="0.2">
      <c r="C829" s="432"/>
      <c r="D829" s="432"/>
      <c r="E829" s="432"/>
      <c r="F829" s="432"/>
      <c r="G829" s="432"/>
      <c r="H829" s="432"/>
      <c r="I829" s="432"/>
      <c r="J829" s="432"/>
      <c r="K829" s="432"/>
      <c r="L829" s="432"/>
      <c r="M829" s="432"/>
      <c r="N829" s="432"/>
      <c r="O829" s="432"/>
      <c r="P829" s="432"/>
      <c r="Q829" s="432"/>
    </row>
    <row r="830" ht="25.15" customHeight="true" x14ac:dyDescent="0.2">
      <c r="C830" s="432"/>
      <c r="D830" s="432"/>
      <c r="E830" s="432"/>
      <c r="F830" s="432"/>
      <c r="G830" s="432"/>
      <c r="H830" s="432"/>
      <c r="I830" s="432"/>
      <c r="J830" s="432"/>
      <c r="K830" s="432"/>
      <c r="L830" s="432"/>
      <c r="M830" s="432"/>
      <c r="N830" s="432"/>
      <c r="O830" s="432"/>
      <c r="P830" s="432"/>
      <c r="Q830" s="432"/>
    </row>
    <row r="831" ht="25.15" customHeight="true" x14ac:dyDescent="0.2">
      <c r="C831" s="432"/>
      <c r="D831" s="432"/>
      <c r="E831" s="432"/>
      <c r="F831" s="432"/>
      <c r="G831" s="432"/>
      <c r="H831" s="432"/>
      <c r="I831" s="432"/>
      <c r="J831" s="432"/>
      <c r="K831" s="432"/>
      <c r="L831" s="432"/>
      <c r="M831" s="432"/>
      <c r="N831" s="432"/>
      <c r="O831" s="432"/>
      <c r="P831" s="432"/>
      <c r="Q831" s="432"/>
    </row>
    <row r="832" ht="25.15" customHeight="true" x14ac:dyDescent="0.2">
      <c r="C832" s="432"/>
      <c r="D832" s="432"/>
      <c r="E832" s="432"/>
      <c r="F832" s="432"/>
      <c r="G832" s="432"/>
      <c r="H832" s="432"/>
      <c r="I832" s="432"/>
      <c r="J832" s="432"/>
      <c r="K832" s="432"/>
      <c r="L832" s="432"/>
      <c r="M832" s="432"/>
      <c r="N832" s="432"/>
      <c r="O832" s="432"/>
      <c r="P832" s="432"/>
      <c r="Q832" s="432"/>
    </row>
    <row r="833" ht="25.15" customHeight="true" x14ac:dyDescent="0.2">
      <c r="C833" s="432"/>
      <c r="D833" s="432"/>
      <c r="E833" s="432"/>
      <c r="F833" s="432"/>
      <c r="G833" s="432"/>
      <c r="H833" s="432"/>
      <c r="I833" s="432"/>
      <c r="J833" s="432"/>
      <c r="K833" s="432"/>
      <c r="L833" s="432"/>
      <c r="M833" s="432"/>
      <c r="N833" s="432"/>
      <c r="O833" s="432"/>
      <c r="P833" s="432"/>
      <c r="Q833" s="432"/>
    </row>
    <row r="834" ht="25.15" customHeight="true" x14ac:dyDescent="0.2">
      <c r="C834" s="432"/>
      <c r="D834" s="432"/>
      <c r="E834" s="432"/>
      <c r="F834" s="432"/>
      <c r="G834" s="432"/>
      <c r="H834" s="432"/>
      <c r="I834" s="432"/>
      <c r="J834" s="432"/>
      <c r="K834" s="432"/>
      <c r="L834" s="432"/>
      <c r="M834" s="432"/>
      <c r="N834" s="432"/>
      <c r="O834" s="432"/>
      <c r="P834" s="432"/>
      <c r="Q834" s="432"/>
    </row>
    <row r="835" ht="25.15" customHeight="true" x14ac:dyDescent="0.2">
      <c r="C835" s="432"/>
      <c r="D835" s="432"/>
      <c r="E835" s="432"/>
      <c r="F835" s="432"/>
      <c r="G835" s="432"/>
      <c r="H835" s="432"/>
      <c r="I835" s="432"/>
      <c r="J835" s="432"/>
      <c r="K835" s="432"/>
      <c r="L835" s="432"/>
      <c r="M835" s="432"/>
      <c r="N835" s="432"/>
      <c r="O835" s="432"/>
      <c r="P835" s="432"/>
      <c r="Q835" s="432"/>
    </row>
    <row r="836" ht="25.15" customHeight="true" x14ac:dyDescent="0.2">
      <c r="C836" s="432"/>
      <c r="D836" s="432"/>
      <c r="E836" s="432"/>
      <c r="F836" s="432"/>
      <c r="G836" s="432"/>
      <c r="H836" s="432"/>
      <c r="I836" s="432"/>
      <c r="J836" s="432"/>
      <c r="K836" s="432"/>
      <c r="L836" s="432"/>
      <c r="M836" s="432"/>
      <c r="N836" s="432"/>
      <c r="O836" s="432"/>
      <c r="P836" s="432"/>
      <c r="Q836" s="432"/>
    </row>
    <row r="837" ht="25.15" customHeight="true" x14ac:dyDescent="0.2">
      <c r="C837" s="432"/>
      <c r="D837" s="432"/>
      <c r="E837" s="432"/>
      <c r="F837" s="432"/>
      <c r="G837" s="432"/>
      <c r="H837" s="432"/>
      <c r="I837" s="432"/>
      <c r="J837" s="432"/>
      <c r="K837" s="432"/>
      <c r="L837" s="432"/>
      <c r="M837" s="432"/>
      <c r="N837" s="432"/>
      <c r="O837" s="432"/>
      <c r="P837" s="432"/>
      <c r="Q837" s="432"/>
    </row>
    <row r="838" ht="25.15" customHeight="true" x14ac:dyDescent="0.2">
      <c r="C838" s="432"/>
      <c r="D838" s="432"/>
      <c r="E838" s="432"/>
      <c r="F838" s="432"/>
      <c r="G838" s="432"/>
      <c r="H838" s="432"/>
      <c r="I838" s="432"/>
      <c r="J838" s="432"/>
      <c r="K838" s="432"/>
      <c r="L838" s="432"/>
      <c r="M838" s="432"/>
      <c r="N838" s="432"/>
      <c r="O838" s="432"/>
      <c r="P838" s="432"/>
      <c r="Q838" s="432"/>
    </row>
    <row r="839" ht="25.15" customHeight="true" x14ac:dyDescent="0.2">
      <c r="C839" s="432"/>
      <c r="D839" s="432"/>
      <c r="E839" s="432"/>
      <c r="F839" s="432"/>
      <c r="G839" s="432"/>
      <c r="H839" s="432"/>
      <c r="I839" s="432"/>
      <c r="J839" s="432"/>
      <c r="K839" s="432"/>
      <c r="L839" s="432"/>
      <c r="M839" s="432"/>
      <c r="N839" s="432"/>
      <c r="O839" s="432"/>
      <c r="P839" s="432"/>
      <c r="Q839" s="432"/>
    </row>
    <row r="840" ht="25.15" customHeight="true" x14ac:dyDescent="0.2">
      <c r="C840" s="432"/>
      <c r="D840" s="432"/>
      <c r="E840" s="432"/>
      <c r="F840" s="432"/>
      <c r="G840" s="432"/>
      <c r="H840" s="432"/>
      <c r="I840" s="432"/>
      <c r="J840" s="432"/>
      <c r="K840" s="432"/>
      <c r="L840" s="432"/>
      <c r="M840" s="432"/>
      <c r="N840" s="432"/>
      <c r="O840" s="432"/>
      <c r="P840" s="432"/>
      <c r="Q840" s="432"/>
    </row>
    <row r="841" ht="25.15" customHeight="true" x14ac:dyDescent="0.2">
      <c r="C841" s="432"/>
      <c r="D841" s="432"/>
      <c r="E841" s="432"/>
      <c r="F841" s="432"/>
      <c r="G841" s="432"/>
      <c r="H841" s="432"/>
      <c r="I841" s="432"/>
      <c r="J841" s="432"/>
      <c r="K841" s="432"/>
      <c r="L841" s="432"/>
      <c r="M841" s="432"/>
      <c r="N841" s="432"/>
      <c r="O841" s="432"/>
      <c r="P841" s="432"/>
      <c r="Q841" s="432"/>
    </row>
    <row r="842" ht="25.15" customHeight="true" x14ac:dyDescent="0.2">
      <c r="C842" s="432"/>
      <c r="D842" s="432"/>
      <c r="E842" s="432"/>
      <c r="F842" s="432"/>
      <c r="G842" s="432"/>
      <c r="H842" s="432"/>
      <c r="I842" s="432"/>
      <c r="J842" s="432"/>
      <c r="K842" s="432"/>
      <c r="L842" s="432"/>
      <c r="M842" s="432"/>
      <c r="N842" s="432"/>
      <c r="O842" s="432"/>
      <c r="P842" s="432"/>
      <c r="Q842" s="432"/>
    </row>
    <row r="843" ht="25.15" customHeight="true" x14ac:dyDescent="0.2">
      <c r="C843" s="432"/>
      <c r="D843" s="432"/>
      <c r="E843" s="432"/>
      <c r="F843" s="432"/>
      <c r="G843" s="432"/>
      <c r="H843" s="432"/>
      <c r="I843" s="432"/>
      <c r="J843" s="432"/>
      <c r="K843" s="432"/>
      <c r="L843" s="432"/>
      <c r="M843" s="432"/>
      <c r="N843" s="432"/>
      <c r="O843" s="432"/>
      <c r="P843" s="432"/>
      <c r="Q843" s="432"/>
    </row>
    <row r="844" ht="25.15" customHeight="true" x14ac:dyDescent="0.2">
      <c r="C844" s="432"/>
      <c r="D844" s="432"/>
      <c r="E844" s="432"/>
      <c r="F844" s="432"/>
      <c r="G844" s="432"/>
      <c r="H844" s="432"/>
      <c r="I844" s="432"/>
      <c r="J844" s="432"/>
      <c r="K844" s="432"/>
      <c r="L844" s="432"/>
      <c r="M844" s="432"/>
      <c r="N844" s="432"/>
      <c r="O844" s="432"/>
      <c r="P844" s="432"/>
      <c r="Q844" s="432"/>
    </row>
    <row r="845" ht="25.15" customHeight="true" x14ac:dyDescent="0.2">
      <c r="C845" s="432"/>
      <c r="D845" s="432"/>
      <c r="E845" s="432"/>
      <c r="F845" s="432"/>
      <c r="G845" s="432"/>
      <c r="H845" s="432"/>
      <c r="I845" s="432"/>
      <c r="J845" s="432"/>
      <c r="K845" s="432"/>
      <c r="L845" s="432"/>
      <c r="M845" s="432"/>
      <c r="N845" s="432"/>
      <c r="O845" s="432"/>
      <c r="P845" s="432"/>
      <c r="Q845" s="432"/>
    </row>
    <row r="846" ht="25.15" customHeight="true" x14ac:dyDescent="0.2">
      <c r="C846" s="432"/>
      <c r="D846" s="432"/>
      <c r="E846" s="432"/>
      <c r="F846" s="432"/>
      <c r="G846" s="432"/>
      <c r="H846" s="432"/>
      <c r="I846" s="432"/>
      <c r="J846" s="432"/>
      <c r="K846" s="432"/>
      <c r="L846" s="432"/>
      <c r="M846" s="432"/>
      <c r="N846" s="432"/>
      <c r="O846" s="432"/>
      <c r="P846" s="432"/>
      <c r="Q846" s="432"/>
    </row>
    <row r="847" ht="25.15" customHeight="true" x14ac:dyDescent="0.2">
      <c r="C847" s="432"/>
      <c r="D847" s="432"/>
      <c r="E847" s="432"/>
      <c r="F847" s="432"/>
      <c r="G847" s="432"/>
      <c r="H847" s="432"/>
      <c r="I847" s="432"/>
      <c r="J847" s="432"/>
      <c r="K847" s="432"/>
      <c r="L847" s="432"/>
      <c r="M847" s="432"/>
      <c r="N847" s="432"/>
      <c r="O847" s="432"/>
      <c r="P847" s="432"/>
      <c r="Q847" s="432"/>
    </row>
    <row r="848" ht="25.15" customHeight="true" x14ac:dyDescent="0.2">
      <c r="C848" s="432"/>
      <c r="D848" s="432"/>
      <c r="E848" s="432"/>
      <c r="F848" s="432"/>
      <c r="G848" s="432"/>
      <c r="H848" s="432"/>
      <c r="I848" s="432"/>
      <c r="J848" s="432"/>
      <c r="K848" s="432"/>
      <c r="L848" s="432"/>
      <c r="M848" s="432"/>
      <c r="N848" s="432"/>
      <c r="O848" s="432"/>
      <c r="P848" s="432"/>
      <c r="Q848" s="432"/>
    </row>
    <row r="849" ht="25.15" customHeight="true" x14ac:dyDescent="0.2">
      <c r="C849" s="432"/>
      <c r="D849" s="432"/>
      <c r="E849" s="432"/>
      <c r="F849" s="432"/>
      <c r="G849" s="432"/>
      <c r="H849" s="432"/>
      <c r="I849" s="432"/>
      <c r="J849" s="432"/>
      <c r="K849" s="432"/>
      <c r="L849" s="432"/>
      <c r="M849" s="432"/>
      <c r="N849" s="432"/>
      <c r="O849" s="432"/>
      <c r="P849" s="432"/>
      <c r="Q849" s="432"/>
    </row>
    <row r="850" ht="25.15" customHeight="true" x14ac:dyDescent="0.2">
      <c r="C850" s="432"/>
      <c r="D850" s="432"/>
      <c r="E850" s="432"/>
      <c r="F850" s="432"/>
      <c r="G850" s="432"/>
      <c r="H850" s="432"/>
      <c r="I850" s="432"/>
      <c r="J850" s="432"/>
      <c r="K850" s="432"/>
      <c r="L850" s="432"/>
      <c r="M850" s="432"/>
      <c r="N850" s="432"/>
      <c r="O850" s="432"/>
      <c r="P850" s="432"/>
      <c r="Q850" s="432"/>
    </row>
    <row r="851" ht="25.15" customHeight="true" x14ac:dyDescent="0.2">
      <c r="C851" s="432"/>
      <c r="D851" s="432"/>
      <c r="E851" s="432"/>
      <c r="F851" s="432"/>
      <c r="G851" s="432"/>
      <c r="H851" s="432"/>
      <c r="I851" s="432"/>
      <c r="J851" s="432"/>
      <c r="K851" s="432"/>
      <c r="L851" s="432"/>
      <c r="M851" s="432"/>
      <c r="N851" s="432"/>
      <c r="O851" s="432"/>
      <c r="P851" s="432"/>
      <c r="Q851" s="432"/>
    </row>
    <row r="852" ht="25.15" customHeight="true" x14ac:dyDescent="0.2">
      <c r="C852" s="432"/>
      <c r="D852" s="432"/>
      <c r="E852" s="432"/>
      <c r="F852" s="432"/>
      <c r="G852" s="432"/>
      <c r="H852" s="432"/>
      <c r="I852" s="432"/>
      <c r="J852" s="432"/>
      <c r="K852" s="432"/>
      <c r="L852" s="432"/>
      <c r="M852" s="432"/>
      <c r="N852" s="432"/>
      <c r="O852" s="432"/>
      <c r="P852" s="432"/>
      <c r="Q852" s="432"/>
    </row>
    <row r="853" ht="25.15" customHeight="true" x14ac:dyDescent="0.2">
      <c r="C853" s="432"/>
      <c r="D853" s="432"/>
      <c r="E853" s="432"/>
      <c r="F853" s="432"/>
      <c r="G853" s="432"/>
      <c r="H853" s="432"/>
      <c r="I853" s="432"/>
      <c r="J853" s="432"/>
      <c r="K853" s="432"/>
      <c r="L853" s="432"/>
      <c r="M853" s="432"/>
      <c r="N853" s="432"/>
      <c r="O853" s="432"/>
      <c r="P853" s="432"/>
      <c r="Q853" s="432"/>
    </row>
    <row r="854" ht="25.15" customHeight="true" x14ac:dyDescent="0.2">
      <c r="C854" s="432"/>
      <c r="D854" s="432"/>
      <c r="E854" s="432"/>
      <c r="F854" s="432"/>
      <c r="G854" s="432"/>
      <c r="H854" s="432"/>
      <c r="I854" s="432"/>
      <c r="J854" s="432"/>
      <c r="K854" s="432"/>
      <c r="L854" s="432"/>
      <c r="M854" s="432"/>
      <c r="N854" s="432"/>
      <c r="O854" s="432"/>
      <c r="P854" s="432"/>
      <c r="Q854" s="432"/>
    </row>
    <row r="855" ht="25.15" customHeight="true" x14ac:dyDescent="0.2">
      <c r="C855" s="432"/>
      <c r="D855" s="432"/>
      <c r="E855" s="432"/>
      <c r="F855" s="432"/>
      <c r="G855" s="432"/>
      <c r="H855" s="432"/>
      <c r="I855" s="432"/>
      <c r="J855" s="432"/>
      <c r="K855" s="432"/>
      <c r="L855" s="432"/>
      <c r="M855" s="432"/>
      <c r="N855" s="432"/>
      <c r="O855" s="432"/>
      <c r="P855" s="432"/>
      <c r="Q855" s="432"/>
    </row>
    <row r="856" ht="25.15" customHeight="true" x14ac:dyDescent="0.2">
      <c r="C856" s="432"/>
      <c r="D856" s="432"/>
      <c r="E856" s="432"/>
      <c r="F856" s="432"/>
      <c r="G856" s="432"/>
      <c r="H856" s="432"/>
      <c r="I856" s="432"/>
      <c r="J856" s="432"/>
      <c r="K856" s="432"/>
      <c r="L856" s="432"/>
      <c r="M856" s="432"/>
      <c r="N856" s="432"/>
      <c r="O856" s="432"/>
      <c r="P856" s="432"/>
      <c r="Q856" s="432"/>
    </row>
    <row r="857" ht="25.15" customHeight="true" x14ac:dyDescent="0.2">
      <c r="C857" s="432"/>
      <c r="D857" s="432"/>
      <c r="E857" s="432"/>
      <c r="F857" s="432"/>
      <c r="G857" s="432"/>
      <c r="H857" s="432"/>
      <c r="I857" s="432"/>
      <c r="J857" s="432"/>
      <c r="K857" s="432"/>
      <c r="L857" s="432"/>
      <c r="M857" s="432"/>
      <c r="N857" s="432"/>
      <c r="O857" s="432"/>
      <c r="P857" s="432"/>
      <c r="Q857" s="432"/>
    </row>
    <row r="858" ht="25.15" customHeight="true" x14ac:dyDescent="0.2">
      <c r="C858" s="432"/>
      <c r="D858" s="432"/>
      <c r="E858" s="432"/>
      <c r="F858" s="432"/>
      <c r="G858" s="432"/>
      <c r="H858" s="432"/>
      <c r="I858" s="432"/>
      <c r="J858" s="432"/>
      <c r="K858" s="432"/>
      <c r="L858" s="432"/>
      <c r="M858" s="432"/>
      <c r="N858" s="432"/>
      <c r="O858" s="432"/>
      <c r="P858" s="432"/>
      <c r="Q858" s="432"/>
    </row>
    <row r="859" ht="25.15" customHeight="true" x14ac:dyDescent="0.2">
      <c r="C859" s="432"/>
      <c r="D859" s="432"/>
      <c r="E859" s="432"/>
      <c r="F859" s="432"/>
      <c r="G859" s="432"/>
      <c r="H859" s="432"/>
      <c r="I859" s="432"/>
      <c r="J859" s="432"/>
      <c r="K859" s="432"/>
      <c r="L859" s="432"/>
      <c r="M859" s="432"/>
      <c r="N859" s="432"/>
      <c r="O859" s="432"/>
      <c r="P859" s="432"/>
      <c r="Q859" s="432"/>
    </row>
    <row r="860" ht="25.15" customHeight="true" x14ac:dyDescent="0.2">
      <c r="C860" s="432"/>
      <c r="D860" s="432"/>
      <c r="E860" s="432"/>
      <c r="F860" s="432"/>
      <c r="G860" s="432"/>
      <c r="H860" s="432"/>
      <c r="I860" s="432"/>
      <c r="J860" s="432"/>
      <c r="K860" s="432"/>
      <c r="L860" s="432"/>
      <c r="M860" s="432"/>
      <c r="N860" s="432"/>
      <c r="O860" s="432"/>
      <c r="P860" s="432"/>
      <c r="Q860" s="432"/>
    </row>
    <row r="861" ht="25.15" customHeight="true" x14ac:dyDescent="0.2">
      <c r="C861" s="432"/>
      <c r="D861" s="432"/>
      <c r="E861" s="432"/>
      <c r="F861" s="432"/>
      <c r="G861" s="432"/>
      <c r="H861" s="432"/>
      <c r="I861" s="432"/>
      <c r="J861" s="432"/>
      <c r="K861" s="432"/>
      <c r="L861" s="432"/>
      <c r="M861" s="432"/>
      <c r="N861" s="432"/>
      <c r="O861" s="432"/>
      <c r="P861" s="432"/>
      <c r="Q861" s="432"/>
    </row>
    <row r="862" ht="25.15" customHeight="true" x14ac:dyDescent="0.2">
      <c r="C862" s="432"/>
      <c r="D862" s="432"/>
      <c r="E862" s="432"/>
      <c r="F862" s="432"/>
      <c r="G862" s="432"/>
      <c r="H862" s="432"/>
      <c r="I862" s="432"/>
      <c r="J862" s="432"/>
      <c r="K862" s="432"/>
      <c r="L862" s="432"/>
      <c r="M862" s="432"/>
      <c r="N862" s="432"/>
      <c r="O862" s="432"/>
      <c r="P862" s="432"/>
      <c r="Q862" s="432"/>
    </row>
    <row r="863" ht="25.15" customHeight="true" x14ac:dyDescent="0.2">
      <c r="C863" s="432"/>
      <c r="D863" s="432"/>
      <c r="E863" s="432"/>
      <c r="F863" s="432"/>
      <c r="G863" s="432"/>
      <c r="H863" s="432"/>
      <c r="I863" s="432"/>
      <c r="J863" s="432"/>
      <c r="K863" s="432"/>
      <c r="L863" s="432"/>
      <c r="M863" s="432"/>
      <c r="N863" s="432"/>
      <c r="O863" s="432"/>
      <c r="P863" s="432"/>
      <c r="Q863" s="432"/>
    </row>
    <row r="864" ht="25.15" customHeight="true" x14ac:dyDescent="0.2">
      <c r="C864" s="432"/>
      <c r="D864" s="432"/>
      <c r="E864" s="432"/>
      <c r="F864" s="432"/>
      <c r="G864" s="432"/>
      <c r="H864" s="432"/>
      <c r="I864" s="432"/>
      <c r="J864" s="432"/>
      <c r="K864" s="432"/>
      <c r="L864" s="432"/>
      <c r="M864" s="432"/>
      <c r="N864" s="432"/>
      <c r="O864" s="432"/>
      <c r="P864" s="432"/>
      <c r="Q864" s="432"/>
    </row>
    <row r="865" ht="25.15" customHeight="true" x14ac:dyDescent="0.2">
      <c r="C865" s="432"/>
      <c r="D865" s="432"/>
      <c r="E865" s="432"/>
      <c r="F865" s="432"/>
      <c r="G865" s="432"/>
      <c r="H865" s="432"/>
      <c r="I865" s="432"/>
      <c r="J865" s="432"/>
      <c r="K865" s="432"/>
      <c r="L865" s="432"/>
      <c r="M865" s="432"/>
      <c r="N865" s="432"/>
      <c r="O865" s="432"/>
      <c r="P865" s="432"/>
      <c r="Q865" s="432"/>
    </row>
    <row r="866" ht="25.15" customHeight="true" x14ac:dyDescent="0.2">
      <c r="C866" s="432"/>
      <c r="D866" s="432"/>
      <c r="E866" s="432"/>
      <c r="F866" s="432"/>
      <c r="G866" s="432"/>
      <c r="H866" s="432"/>
      <c r="I866" s="432"/>
      <c r="J866" s="432"/>
      <c r="K866" s="432"/>
      <c r="L866" s="432"/>
      <c r="M866" s="432"/>
      <c r="N866" s="432"/>
      <c r="O866" s="432"/>
      <c r="P866" s="432"/>
      <c r="Q866" s="432"/>
    </row>
    <row r="867" ht="25.15" customHeight="true" x14ac:dyDescent="0.2">
      <c r="C867" s="432"/>
      <c r="D867" s="432"/>
      <c r="E867" s="432"/>
      <c r="F867" s="432"/>
      <c r="G867" s="432"/>
      <c r="H867" s="432"/>
      <c r="I867" s="432"/>
      <c r="J867" s="432"/>
      <c r="K867" s="432"/>
      <c r="L867" s="432"/>
      <c r="M867" s="432"/>
      <c r="N867" s="432"/>
      <c r="O867" s="432"/>
      <c r="P867" s="432"/>
      <c r="Q867" s="432"/>
    </row>
    <row r="868" ht="25.15" customHeight="true" x14ac:dyDescent="0.2">
      <c r="C868" s="432"/>
      <c r="D868" s="432"/>
      <c r="E868" s="432"/>
      <c r="F868" s="432"/>
      <c r="G868" s="432"/>
      <c r="H868" s="432"/>
      <c r="I868" s="432"/>
      <c r="J868" s="432"/>
      <c r="K868" s="432"/>
      <c r="L868" s="432"/>
      <c r="M868" s="432"/>
      <c r="N868" s="432"/>
      <c r="O868" s="432"/>
      <c r="P868" s="432"/>
      <c r="Q868" s="432"/>
    </row>
    <row r="869" ht="25.15" customHeight="true" x14ac:dyDescent="0.2">
      <c r="C869" s="432"/>
      <c r="D869" s="432"/>
      <c r="E869" s="432"/>
      <c r="F869" s="432"/>
      <c r="G869" s="432"/>
      <c r="H869" s="432"/>
      <c r="I869" s="432"/>
      <c r="J869" s="432"/>
      <c r="K869" s="432"/>
      <c r="L869" s="432"/>
      <c r="M869" s="432"/>
      <c r="N869" s="432"/>
      <c r="O869" s="432"/>
      <c r="P869" s="432"/>
      <c r="Q869" s="432"/>
    </row>
    <row r="870" ht="25.15" customHeight="true" x14ac:dyDescent="0.2">
      <c r="C870" s="432"/>
      <c r="D870" s="432"/>
      <c r="E870" s="432"/>
      <c r="F870" s="432"/>
      <c r="G870" s="432"/>
      <c r="H870" s="432"/>
      <c r="I870" s="432"/>
      <c r="J870" s="432"/>
      <c r="K870" s="432"/>
      <c r="L870" s="432"/>
      <c r="M870" s="432"/>
      <c r="N870" s="432"/>
      <c r="O870" s="432"/>
      <c r="P870" s="432"/>
      <c r="Q870" s="432"/>
    </row>
    <row r="871" ht="25.15" customHeight="true" x14ac:dyDescent="0.2">
      <c r="C871" s="432"/>
      <c r="D871" s="432"/>
      <c r="E871" s="432"/>
      <c r="F871" s="432"/>
      <c r="G871" s="432"/>
      <c r="H871" s="432"/>
      <c r="I871" s="432"/>
      <c r="J871" s="432"/>
      <c r="K871" s="432"/>
      <c r="L871" s="432"/>
      <c r="M871" s="432"/>
      <c r="N871" s="432"/>
      <c r="O871" s="432"/>
      <c r="P871" s="432"/>
      <c r="Q871" s="432"/>
    </row>
    <row r="872" ht="25.15" customHeight="true" x14ac:dyDescent="0.2">
      <c r="C872" s="432"/>
      <c r="D872" s="432"/>
      <c r="E872" s="432"/>
      <c r="F872" s="432"/>
      <c r="G872" s="432"/>
      <c r="H872" s="432"/>
      <c r="I872" s="432"/>
      <c r="J872" s="432"/>
      <c r="K872" s="432"/>
      <c r="L872" s="432"/>
      <c r="M872" s="432"/>
      <c r="N872" s="432"/>
      <c r="O872" s="432"/>
      <c r="P872" s="432"/>
      <c r="Q872" s="432"/>
    </row>
    <row r="873" ht="25.15" customHeight="true" x14ac:dyDescent="0.2">
      <c r="C873" s="432"/>
      <c r="D873" s="432"/>
      <c r="E873" s="432"/>
      <c r="F873" s="432"/>
      <c r="G873" s="432"/>
      <c r="H873" s="432"/>
      <c r="I873" s="432"/>
      <c r="J873" s="432"/>
      <c r="K873" s="432"/>
      <c r="L873" s="432"/>
      <c r="M873" s="432"/>
      <c r="N873" s="432"/>
      <c r="O873" s="432"/>
      <c r="P873" s="432"/>
      <c r="Q873" s="432"/>
    </row>
    <row r="874" ht="25.15" customHeight="true" x14ac:dyDescent="0.2">
      <c r="C874" s="432"/>
      <c r="D874" s="432"/>
      <c r="E874" s="432"/>
      <c r="F874" s="432"/>
      <c r="G874" s="432"/>
      <c r="H874" s="432"/>
      <c r="I874" s="432"/>
      <c r="J874" s="432"/>
      <c r="K874" s="432"/>
      <c r="L874" s="432"/>
      <c r="M874" s="432"/>
      <c r="N874" s="432"/>
      <c r="O874" s="432"/>
      <c r="P874" s="432"/>
      <c r="Q874" s="432"/>
    </row>
    <row r="875" ht="25.15" customHeight="true" x14ac:dyDescent="0.2">
      <c r="C875" s="432"/>
      <c r="D875" s="432"/>
      <c r="E875" s="432"/>
      <c r="F875" s="432"/>
      <c r="G875" s="432"/>
      <c r="H875" s="432"/>
      <c r="I875" s="432"/>
      <c r="J875" s="432"/>
      <c r="K875" s="432"/>
      <c r="L875" s="432"/>
      <c r="M875" s="432"/>
      <c r="N875" s="432"/>
      <c r="O875" s="432"/>
      <c r="P875" s="432"/>
      <c r="Q875" s="432"/>
    </row>
    <row r="876" ht="25.15" customHeight="true" x14ac:dyDescent="0.2">
      <c r="C876" s="432"/>
      <c r="D876" s="432"/>
      <c r="E876" s="432"/>
      <c r="F876" s="432"/>
      <c r="G876" s="432"/>
      <c r="H876" s="432"/>
      <c r="I876" s="432"/>
      <c r="J876" s="432"/>
      <c r="K876" s="432"/>
      <c r="L876" s="432"/>
      <c r="M876" s="432"/>
      <c r="N876" s="432"/>
      <c r="O876" s="432"/>
      <c r="P876" s="432"/>
      <c r="Q876" s="432"/>
    </row>
    <row r="877" ht="25.15" customHeight="true" x14ac:dyDescent="0.2">
      <c r="C877" s="432"/>
      <c r="D877" s="432"/>
      <c r="E877" s="432"/>
      <c r="F877" s="432"/>
      <c r="G877" s="432"/>
      <c r="H877" s="432"/>
      <c r="I877" s="432"/>
      <c r="J877" s="432"/>
      <c r="K877" s="432"/>
      <c r="L877" s="432"/>
      <c r="M877" s="432"/>
      <c r="N877" s="432"/>
      <c r="O877" s="432"/>
      <c r="P877" s="432"/>
      <c r="Q877" s="432"/>
    </row>
    <row r="878" ht="25.15" customHeight="true" x14ac:dyDescent="0.2">
      <c r="C878" s="432"/>
      <c r="D878" s="432"/>
      <c r="E878" s="432"/>
      <c r="F878" s="432"/>
      <c r="G878" s="432"/>
      <c r="H878" s="432"/>
      <c r="I878" s="432"/>
      <c r="J878" s="432"/>
      <c r="K878" s="432"/>
      <c r="L878" s="432"/>
      <c r="M878" s="432"/>
      <c r="N878" s="432"/>
      <c r="O878" s="432"/>
      <c r="P878" s="432"/>
      <c r="Q878" s="432"/>
    </row>
    <row r="879" ht="25.15" customHeight="true" x14ac:dyDescent="0.2">
      <c r="C879" s="432"/>
      <c r="D879" s="432"/>
      <c r="E879" s="432"/>
      <c r="F879" s="432"/>
      <c r="G879" s="432"/>
      <c r="H879" s="432"/>
      <c r="I879" s="432"/>
      <c r="J879" s="432"/>
      <c r="K879" s="432"/>
      <c r="L879" s="432"/>
      <c r="M879" s="432"/>
      <c r="N879" s="432"/>
      <c r="O879" s="432"/>
      <c r="P879" s="432"/>
      <c r="Q879" s="432"/>
    </row>
    <row r="880" ht="25.15" customHeight="true" x14ac:dyDescent="0.2">
      <c r="C880" s="432"/>
      <c r="D880" s="432"/>
      <c r="E880" s="432"/>
      <c r="F880" s="432"/>
      <c r="G880" s="432"/>
      <c r="H880" s="432"/>
      <c r="I880" s="432"/>
      <c r="J880" s="432"/>
      <c r="K880" s="432"/>
      <c r="L880" s="432"/>
      <c r="M880" s="432"/>
      <c r="N880" s="432"/>
      <c r="O880" s="432"/>
      <c r="P880" s="432"/>
      <c r="Q880" s="432"/>
    </row>
    <row r="881" ht="25.15" customHeight="true" x14ac:dyDescent="0.2">
      <c r="C881" s="432"/>
      <c r="D881" s="432"/>
      <c r="E881" s="432"/>
      <c r="F881" s="432"/>
      <c r="G881" s="432"/>
      <c r="H881" s="432"/>
      <c r="I881" s="432"/>
      <c r="J881" s="432"/>
      <c r="K881" s="432"/>
      <c r="L881" s="432"/>
      <c r="M881" s="432"/>
      <c r="N881" s="432"/>
      <c r="O881" s="432"/>
      <c r="P881" s="432"/>
      <c r="Q881" s="432"/>
    </row>
    <row r="882" ht="25.15" customHeight="true" x14ac:dyDescent="0.2">
      <c r="C882" s="432"/>
      <c r="D882" s="432"/>
      <c r="E882" s="432"/>
      <c r="F882" s="432"/>
      <c r="G882" s="432"/>
      <c r="H882" s="432"/>
      <c r="I882" s="432"/>
      <c r="J882" s="432"/>
      <c r="K882" s="432"/>
      <c r="L882" s="432"/>
      <c r="M882" s="432"/>
      <c r="N882" s="432"/>
      <c r="O882" s="432"/>
      <c r="P882" s="432"/>
      <c r="Q882" s="432"/>
    </row>
    <row r="883" ht="25.15" customHeight="true" x14ac:dyDescent="0.2">
      <c r="C883" s="432"/>
      <c r="D883" s="432"/>
      <c r="E883" s="432"/>
      <c r="F883" s="432"/>
      <c r="G883" s="432"/>
      <c r="H883" s="432"/>
      <c r="I883" s="432"/>
      <c r="J883" s="432"/>
      <c r="K883" s="432"/>
      <c r="L883" s="432"/>
      <c r="M883" s="432"/>
      <c r="N883" s="432"/>
      <c r="O883" s="432"/>
      <c r="P883" s="432"/>
      <c r="Q883" s="432"/>
    </row>
    <row r="884" ht="25.15" customHeight="true" x14ac:dyDescent="0.2">
      <c r="C884" s="432"/>
      <c r="D884" s="432"/>
      <c r="E884" s="432"/>
      <c r="F884" s="432"/>
      <c r="G884" s="432"/>
      <c r="H884" s="432"/>
      <c r="I884" s="432"/>
      <c r="J884" s="432"/>
      <c r="K884" s="432"/>
      <c r="L884" s="432"/>
      <c r="M884" s="432"/>
      <c r="N884" s="432"/>
      <c r="O884" s="432"/>
      <c r="P884" s="432"/>
      <c r="Q884" s="432"/>
    </row>
    <row r="885" ht="25.15" customHeight="true" x14ac:dyDescent="0.2">
      <c r="C885" s="432"/>
      <c r="D885" s="432"/>
      <c r="E885" s="432"/>
      <c r="F885" s="432"/>
      <c r="G885" s="432"/>
      <c r="H885" s="432"/>
      <c r="I885" s="432"/>
      <c r="J885" s="432"/>
      <c r="K885" s="432"/>
      <c r="L885" s="432"/>
      <c r="M885" s="432"/>
      <c r="N885" s="432"/>
      <c r="O885" s="432"/>
      <c r="P885" s="432"/>
      <c r="Q885" s="432"/>
    </row>
    <row r="886" ht="25.15" customHeight="true" x14ac:dyDescent="0.2">
      <c r="C886" s="432"/>
      <c r="D886" s="432"/>
      <c r="E886" s="432"/>
      <c r="F886" s="432"/>
      <c r="G886" s="432"/>
      <c r="H886" s="432"/>
      <c r="I886" s="432"/>
      <c r="J886" s="432"/>
      <c r="K886" s="432"/>
      <c r="L886" s="432"/>
      <c r="M886" s="432"/>
      <c r="N886" s="432"/>
      <c r="O886" s="432"/>
      <c r="P886" s="432"/>
      <c r="Q886" s="432"/>
    </row>
    <row r="887" ht="25.15" customHeight="true" x14ac:dyDescent="0.2">
      <c r="C887" s="432"/>
      <c r="D887" s="432"/>
      <c r="E887" s="432"/>
      <c r="F887" s="432"/>
      <c r="G887" s="432"/>
      <c r="H887" s="432"/>
      <c r="I887" s="432"/>
      <c r="J887" s="432"/>
      <c r="K887" s="432"/>
      <c r="L887" s="432"/>
      <c r="M887" s="432"/>
      <c r="N887" s="432"/>
      <c r="O887" s="432"/>
      <c r="P887" s="432"/>
      <c r="Q887" s="432"/>
    </row>
    <row r="888" ht="25.15" customHeight="true" x14ac:dyDescent="0.2">
      <c r="C888" s="432"/>
      <c r="D888" s="432"/>
      <c r="E888" s="432"/>
      <c r="F888" s="432"/>
      <c r="G888" s="432"/>
      <c r="H888" s="432"/>
      <c r="I888" s="432"/>
      <c r="J888" s="432"/>
      <c r="K888" s="432"/>
      <c r="L888" s="432"/>
      <c r="M888" s="432"/>
      <c r="N888" s="432"/>
      <c r="O888" s="432"/>
      <c r="P888" s="432"/>
      <c r="Q888" s="432"/>
    </row>
    <row r="889" ht="25.15" customHeight="true" x14ac:dyDescent="0.2">
      <c r="C889" s="432"/>
      <c r="D889" s="432"/>
      <c r="E889" s="432"/>
      <c r="F889" s="432"/>
      <c r="G889" s="432"/>
      <c r="H889" s="432"/>
      <c r="I889" s="432"/>
      <c r="J889" s="432"/>
      <c r="K889" s="432"/>
      <c r="L889" s="432"/>
      <c r="M889" s="432"/>
      <c r="N889" s="432"/>
      <c r="O889" s="432"/>
      <c r="P889" s="432"/>
      <c r="Q889" s="432"/>
    </row>
    <row r="890" ht="25.15" customHeight="true" x14ac:dyDescent="0.2">
      <c r="C890" s="432"/>
      <c r="D890" s="432"/>
      <c r="E890" s="432"/>
      <c r="F890" s="432"/>
      <c r="G890" s="432"/>
      <c r="H890" s="432"/>
      <c r="I890" s="432"/>
      <c r="J890" s="432"/>
      <c r="K890" s="432"/>
      <c r="L890" s="432"/>
      <c r="M890" s="432"/>
      <c r="N890" s="432"/>
      <c r="O890" s="432"/>
      <c r="P890" s="432"/>
      <c r="Q890" s="432"/>
    </row>
    <row r="891" ht="25.15" customHeight="true" x14ac:dyDescent="0.2">
      <c r="C891" s="432"/>
      <c r="D891" s="432"/>
      <c r="E891" s="432"/>
      <c r="F891" s="432"/>
      <c r="G891" s="432"/>
      <c r="H891" s="432"/>
      <c r="I891" s="432"/>
      <c r="J891" s="432"/>
      <c r="K891" s="432"/>
      <c r="L891" s="432"/>
      <c r="M891" s="432"/>
      <c r="N891" s="432"/>
      <c r="O891" s="432"/>
      <c r="P891" s="432"/>
      <c r="Q891" s="432"/>
    </row>
    <row r="892" ht="25.15" customHeight="true" x14ac:dyDescent="0.2">
      <c r="C892" s="432"/>
      <c r="D892" s="432"/>
      <c r="E892" s="432"/>
      <c r="F892" s="432"/>
      <c r="G892" s="432"/>
      <c r="H892" s="432"/>
      <c r="I892" s="432"/>
      <c r="J892" s="432"/>
      <c r="K892" s="432"/>
      <c r="L892" s="432"/>
      <c r="M892" s="432"/>
      <c r="N892" s="432"/>
      <c r="O892" s="432"/>
      <c r="P892" s="432"/>
      <c r="Q892" s="432"/>
    </row>
    <row r="893" ht="25.15" customHeight="true" x14ac:dyDescent="0.2">
      <c r="C893" s="432"/>
      <c r="D893" s="432"/>
      <c r="E893" s="432"/>
      <c r="F893" s="432"/>
      <c r="G893" s="432"/>
      <c r="H893" s="432"/>
      <c r="I893" s="432"/>
      <c r="J893" s="432"/>
      <c r="K893" s="432"/>
      <c r="L893" s="432"/>
      <c r="M893" s="432"/>
      <c r="N893" s="432"/>
      <c r="O893" s="432"/>
      <c r="P893" s="432"/>
      <c r="Q893" s="432"/>
    </row>
    <row r="894" ht="25.15" customHeight="true" x14ac:dyDescent="0.2">
      <c r="C894" s="432"/>
      <c r="D894" s="432"/>
      <c r="E894" s="432"/>
      <c r="F894" s="432"/>
      <c r="G894" s="432"/>
      <c r="H894" s="432"/>
      <c r="I894" s="432"/>
      <c r="J894" s="432"/>
      <c r="K894" s="432"/>
      <c r="L894" s="432"/>
      <c r="M894" s="432"/>
      <c r="N894" s="432"/>
      <c r="O894" s="432"/>
      <c r="P894" s="432"/>
      <c r="Q894" s="432"/>
    </row>
    <row r="895" ht="25.15" customHeight="true" x14ac:dyDescent="0.2">
      <c r="C895" s="432"/>
      <c r="D895" s="432"/>
      <c r="E895" s="432"/>
      <c r="F895" s="432"/>
      <c r="G895" s="432"/>
      <c r="H895" s="432"/>
      <c r="I895" s="432"/>
      <c r="J895" s="432"/>
      <c r="K895" s="432"/>
      <c r="L895" s="432"/>
      <c r="M895" s="432"/>
      <c r="N895" s="432"/>
      <c r="O895" s="432"/>
      <c r="P895" s="432"/>
      <c r="Q895" s="432"/>
    </row>
    <row r="896" ht="25.15" customHeight="true" x14ac:dyDescent="0.2">
      <c r="C896" s="432"/>
      <c r="D896" s="432"/>
      <c r="E896" s="432"/>
      <c r="F896" s="432"/>
      <c r="G896" s="432"/>
      <c r="H896" s="432"/>
      <c r="I896" s="432"/>
      <c r="J896" s="432"/>
      <c r="K896" s="432"/>
      <c r="L896" s="432"/>
      <c r="M896" s="432"/>
      <c r="N896" s="432"/>
      <c r="O896" s="432"/>
      <c r="P896" s="432"/>
      <c r="Q896" s="432"/>
    </row>
    <row r="897" ht="25.15" customHeight="true" x14ac:dyDescent="0.2">
      <c r="C897" s="432"/>
      <c r="D897" s="432"/>
      <c r="E897" s="432"/>
      <c r="F897" s="432"/>
      <c r="G897" s="432"/>
      <c r="H897" s="432"/>
      <c r="I897" s="432"/>
      <c r="J897" s="432"/>
      <c r="K897" s="432"/>
      <c r="L897" s="432"/>
      <c r="M897" s="432"/>
      <c r="N897" s="432"/>
      <c r="O897" s="432"/>
      <c r="P897" s="432"/>
      <c r="Q897" s="432"/>
    </row>
    <row r="898" ht="25.15" customHeight="true" x14ac:dyDescent="0.2">
      <c r="C898" s="432"/>
      <c r="D898" s="432"/>
      <c r="E898" s="432"/>
      <c r="F898" s="432"/>
      <c r="G898" s="432"/>
      <c r="H898" s="432"/>
      <c r="I898" s="432"/>
      <c r="J898" s="432"/>
      <c r="K898" s="432"/>
      <c r="L898" s="432"/>
      <c r="M898" s="432"/>
      <c r="N898" s="432"/>
      <c r="O898" s="432"/>
      <c r="P898" s="432"/>
      <c r="Q898" s="432"/>
    </row>
    <row r="899" ht="25.15" customHeight="true" x14ac:dyDescent="0.2">
      <c r="C899" s="432"/>
      <c r="D899" s="432"/>
      <c r="E899" s="432"/>
      <c r="F899" s="432"/>
      <c r="G899" s="432"/>
      <c r="H899" s="432"/>
      <c r="I899" s="432"/>
      <c r="J899" s="432"/>
      <c r="K899" s="432"/>
      <c r="L899" s="432"/>
      <c r="M899" s="432"/>
      <c r="N899" s="432"/>
      <c r="O899" s="432"/>
      <c r="P899" s="432"/>
      <c r="Q899" s="432"/>
    </row>
    <row r="900" ht="25.15" customHeight="true" x14ac:dyDescent="0.2">
      <c r="C900" s="432"/>
      <c r="D900" s="432"/>
      <c r="E900" s="432"/>
      <c r="F900" s="432"/>
      <c r="G900" s="432"/>
      <c r="H900" s="432"/>
      <c r="I900" s="432"/>
      <c r="J900" s="432"/>
      <c r="K900" s="432"/>
      <c r="L900" s="432"/>
      <c r="M900" s="432"/>
      <c r="N900" s="432"/>
      <c r="O900" s="432"/>
      <c r="P900" s="432"/>
      <c r="Q900" s="432"/>
    </row>
    <row r="901" ht="25.15" customHeight="true" x14ac:dyDescent="0.2">
      <c r="C901" s="432"/>
      <c r="D901" s="432"/>
      <c r="E901" s="432"/>
      <c r="F901" s="432"/>
      <c r="G901" s="432"/>
      <c r="H901" s="432"/>
      <c r="I901" s="432"/>
      <c r="J901" s="432"/>
      <c r="K901" s="432"/>
      <c r="L901" s="432"/>
      <c r="M901" s="432"/>
      <c r="N901" s="432"/>
      <c r="O901" s="432"/>
      <c r="P901" s="432"/>
      <c r="Q901" s="432"/>
    </row>
    <row r="902" ht="25.15" customHeight="true" x14ac:dyDescent="0.2">
      <c r="C902" s="432"/>
      <c r="D902" s="432"/>
      <c r="E902" s="432"/>
      <c r="F902" s="432"/>
      <c r="G902" s="432"/>
      <c r="H902" s="432"/>
      <c r="I902" s="432"/>
      <c r="J902" s="432"/>
      <c r="K902" s="432"/>
      <c r="L902" s="432"/>
      <c r="M902" s="432"/>
      <c r="N902" s="432"/>
      <c r="O902" s="432"/>
      <c r="P902" s="432"/>
      <c r="Q902" s="432"/>
    </row>
    <row r="903" ht="25.15" customHeight="true" x14ac:dyDescent="0.2">
      <c r="C903" s="432"/>
      <c r="D903" s="432"/>
      <c r="E903" s="432"/>
      <c r="F903" s="432"/>
      <c r="G903" s="432"/>
      <c r="H903" s="432"/>
      <c r="I903" s="432"/>
      <c r="J903" s="432"/>
      <c r="K903" s="432"/>
      <c r="L903" s="432"/>
      <c r="M903" s="432"/>
      <c r="N903" s="432"/>
      <c r="O903" s="432"/>
      <c r="P903" s="432"/>
      <c r="Q903" s="432"/>
    </row>
    <row r="904" ht="25.15" customHeight="true" x14ac:dyDescent="0.2">
      <c r="C904" s="432"/>
      <c r="D904" s="432"/>
      <c r="E904" s="432"/>
      <c r="F904" s="432"/>
      <c r="G904" s="432"/>
      <c r="H904" s="432"/>
      <c r="I904" s="432"/>
      <c r="J904" s="432"/>
      <c r="K904" s="432"/>
      <c r="L904" s="432"/>
      <c r="M904" s="432"/>
      <c r="N904" s="432"/>
      <c r="O904" s="432"/>
      <c r="P904" s="432"/>
      <c r="Q904" s="432"/>
    </row>
    <row r="905" ht="25.15" customHeight="true" x14ac:dyDescent="0.2">
      <c r="C905" s="432"/>
      <c r="D905" s="432"/>
      <c r="E905" s="432"/>
      <c r="F905" s="432"/>
      <c r="G905" s="432"/>
      <c r="H905" s="432"/>
      <c r="I905" s="432"/>
      <c r="J905" s="432"/>
      <c r="K905" s="432"/>
      <c r="L905" s="432"/>
      <c r="M905" s="432"/>
      <c r="N905" s="432"/>
      <c r="O905" s="432"/>
      <c r="P905" s="432"/>
      <c r="Q905" s="432"/>
    </row>
    <row r="906" ht="25.15" customHeight="true" x14ac:dyDescent="0.2">
      <c r="C906" s="432"/>
      <c r="D906" s="432"/>
      <c r="E906" s="432"/>
      <c r="F906" s="432"/>
      <c r="G906" s="432"/>
      <c r="H906" s="432"/>
      <c r="I906" s="432"/>
      <c r="J906" s="432"/>
      <c r="K906" s="432"/>
      <c r="L906" s="432"/>
      <c r="M906" s="432"/>
      <c r="N906" s="432"/>
      <c r="O906" s="432"/>
      <c r="P906" s="432"/>
      <c r="Q906" s="432"/>
    </row>
    <row r="907" ht="25.15" customHeight="true" x14ac:dyDescent="0.2">
      <c r="C907" s="432"/>
      <c r="D907" s="432"/>
      <c r="E907" s="432"/>
      <c r="F907" s="432"/>
      <c r="G907" s="432"/>
      <c r="H907" s="432"/>
      <c r="I907" s="432"/>
      <c r="J907" s="432"/>
      <c r="K907" s="432"/>
      <c r="L907" s="432"/>
      <c r="M907" s="432"/>
      <c r="N907" s="432"/>
      <c r="O907" s="432"/>
      <c r="P907" s="432"/>
      <c r="Q907" s="432"/>
    </row>
    <row r="908" ht="25.15" customHeight="true" x14ac:dyDescent="0.2">
      <c r="C908" s="432"/>
      <c r="D908" s="432"/>
      <c r="E908" s="432"/>
      <c r="F908" s="432"/>
      <c r="G908" s="432"/>
      <c r="H908" s="432"/>
      <c r="I908" s="432"/>
      <c r="J908" s="432"/>
      <c r="K908" s="432"/>
      <c r="L908" s="432"/>
      <c r="M908" s="432"/>
      <c r="N908" s="432"/>
      <c r="O908" s="432"/>
      <c r="P908" s="432"/>
      <c r="Q908" s="432"/>
    </row>
    <row r="909" ht="25.15" customHeight="true" x14ac:dyDescent="0.2">
      <c r="C909" s="432"/>
      <c r="D909" s="432"/>
      <c r="E909" s="432"/>
      <c r="F909" s="432"/>
      <c r="G909" s="432"/>
      <c r="H909" s="432"/>
      <c r="I909" s="432"/>
      <c r="J909" s="432"/>
      <c r="K909" s="432"/>
      <c r="L909" s="432"/>
      <c r="M909" s="432"/>
      <c r="N909" s="432"/>
      <c r="O909" s="432"/>
      <c r="P909" s="432"/>
      <c r="Q909" s="432"/>
    </row>
    <row r="910" ht="25.15" customHeight="true" x14ac:dyDescent="0.2">
      <c r="C910" s="432"/>
      <c r="D910" s="432"/>
      <c r="E910" s="432"/>
      <c r="F910" s="432"/>
      <c r="G910" s="432"/>
      <c r="H910" s="432"/>
      <c r="I910" s="432"/>
      <c r="J910" s="432"/>
      <c r="K910" s="432"/>
      <c r="L910" s="432"/>
      <c r="M910" s="432"/>
      <c r="N910" s="432"/>
      <c r="O910" s="432"/>
      <c r="P910" s="432"/>
      <c r="Q910" s="432"/>
    </row>
    <row r="911" ht="25.15" customHeight="true" x14ac:dyDescent="0.2">
      <c r="C911" s="432"/>
      <c r="D911" s="432"/>
      <c r="E911" s="432"/>
      <c r="F911" s="432"/>
      <c r="G911" s="432"/>
      <c r="H911" s="432"/>
      <c r="I911" s="432"/>
      <c r="J911" s="432"/>
      <c r="K911" s="432"/>
      <c r="L911" s="432"/>
      <c r="M911" s="432"/>
      <c r="N911" s="432"/>
      <c r="O911" s="432"/>
      <c r="P911" s="432"/>
      <c r="Q911" s="432"/>
    </row>
    <row r="912" ht="25.15" customHeight="true" x14ac:dyDescent="0.2">
      <c r="C912" s="432"/>
      <c r="D912" s="432"/>
      <c r="E912" s="432"/>
      <c r="F912" s="432"/>
      <c r="G912" s="432"/>
      <c r="H912" s="432"/>
      <c r="I912" s="432"/>
      <c r="J912" s="432"/>
      <c r="K912" s="432"/>
      <c r="L912" s="432"/>
      <c r="M912" s="432"/>
      <c r="N912" s="432"/>
      <c r="O912" s="432"/>
      <c r="P912" s="432"/>
      <c r="Q912" s="432"/>
    </row>
    <row r="913" ht="25.15" customHeight="true" x14ac:dyDescent="0.2">
      <c r="C913" s="432"/>
      <c r="D913" s="432"/>
      <c r="E913" s="432"/>
      <c r="F913" s="432"/>
      <c r="G913" s="432"/>
      <c r="H913" s="432"/>
      <c r="I913" s="432"/>
      <c r="J913" s="432"/>
      <c r="K913" s="432"/>
      <c r="L913" s="432"/>
      <c r="M913" s="432"/>
      <c r="N913" s="432"/>
      <c r="O913" s="432"/>
      <c r="P913" s="432"/>
      <c r="Q913" s="432"/>
    </row>
    <row r="914" ht="25.15" customHeight="true" x14ac:dyDescent="0.2">
      <c r="C914" s="432"/>
      <c r="D914" s="432"/>
      <c r="E914" s="432"/>
      <c r="F914" s="432"/>
      <c r="G914" s="432"/>
      <c r="H914" s="432"/>
      <c r="I914" s="432"/>
      <c r="J914" s="432"/>
      <c r="K914" s="432"/>
      <c r="L914" s="432"/>
      <c r="M914" s="432"/>
      <c r="N914" s="432"/>
      <c r="O914" s="432"/>
      <c r="P914" s="432"/>
      <c r="Q914" s="432"/>
    </row>
    <row r="915" ht="25.15" customHeight="true" x14ac:dyDescent="0.2">
      <c r="C915" s="432"/>
      <c r="D915" s="432"/>
      <c r="E915" s="432"/>
      <c r="F915" s="432"/>
      <c r="G915" s="432"/>
      <c r="H915" s="432"/>
      <c r="I915" s="432"/>
      <c r="J915" s="432"/>
      <c r="K915" s="432"/>
      <c r="L915" s="432"/>
      <c r="M915" s="432"/>
      <c r="N915" s="432"/>
      <c r="O915" s="432"/>
      <c r="P915" s="432"/>
      <c r="Q915" s="432"/>
    </row>
    <row r="916" ht="25.15" customHeight="true" x14ac:dyDescent="0.2">
      <c r="C916" s="432"/>
      <c r="D916" s="432"/>
      <c r="E916" s="432"/>
      <c r="F916" s="432"/>
      <c r="G916" s="432"/>
      <c r="H916" s="432"/>
      <c r="I916" s="432"/>
      <c r="J916" s="432"/>
      <c r="K916" s="432"/>
      <c r="L916" s="432"/>
      <c r="M916" s="432"/>
      <c r="N916" s="432"/>
      <c r="O916" s="432"/>
      <c r="P916" s="432"/>
      <c r="Q916" s="432"/>
    </row>
    <row r="917" ht="25.15" customHeight="true" x14ac:dyDescent="0.2">
      <c r="C917" s="432"/>
      <c r="D917" s="432"/>
      <c r="E917" s="432"/>
      <c r="F917" s="432"/>
      <c r="G917" s="432"/>
      <c r="H917" s="432"/>
      <c r="I917" s="432"/>
      <c r="J917" s="432"/>
      <c r="K917" s="432"/>
      <c r="L917" s="432"/>
      <c r="M917" s="432"/>
      <c r="N917" s="432"/>
      <c r="O917" s="432"/>
      <c r="P917" s="432"/>
      <c r="Q917" s="432"/>
    </row>
    <row r="918" ht="25.15" customHeight="true" x14ac:dyDescent="0.2">
      <c r="C918" s="432"/>
      <c r="D918" s="432"/>
      <c r="E918" s="432"/>
      <c r="F918" s="432"/>
      <c r="G918" s="432"/>
      <c r="H918" s="432"/>
      <c r="I918" s="432"/>
      <c r="J918" s="432"/>
      <c r="K918" s="432"/>
      <c r="L918" s="432"/>
      <c r="M918" s="432"/>
      <c r="N918" s="432"/>
      <c r="O918" s="432"/>
      <c r="P918" s="432"/>
      <c r="Q918" s="432"/>
    </row>
    <row r="919" ht="25.15" customHeight="true" x14ac:dyDescent="0.2">
      <c r="C919" s="432"/>
      <c r="D919" s="432"/>
      <c r="E919" s="432"/>
      <c r="F919" s="432"/>
      <c r="G919" s="432"/>
      <c r="H919" s="432"/>
      <c r="I919" s="432"/>
      <c r="J919" s="432"/>
      <c r="K919" s="432"/>
      <c r="L919" s="432"/>
      <c r="M919" s="432"/>
      <c r="N919" s="432"/>
      <c r="O919" s="432"/>
      <c r="P919" s="432"/>
      <c r="Q919" s="432"/>
    </row>
    <row r="920" ht="25.15" customHeight="true" x14ac:dyDescent="0.2">
      <c r="C920" s="432"/>
      <c r="D920" s="432"/>
      <c r="E920" s="432"/>
      <c r="F920" s="432"/>
      <c r="G920" s="432"/>
      <c r="H920" s="432"/>
      <c r="I920" s="432"/>
      <c r="J920" s="432"/>
      <c r="K920" s="432"/>
      <c r="L920" s="432"/>
      <c r="M920" s="432"/>
      <c r="N920" s="432"/>
      <c r="O920" s="432"/>
      <c r="P920" s="432"/>
      <c r="Q920" s="432"/>
    </row>
    <row r="921" ht="25.15" customHeight="true" x14ac:dyDescent="0.2">
      <c r="C921" s="432"/>
      <c r="D921" s="432"/>
      <c r="E921" s="432"/>
      <c r="F921" s="432"/>
      <c r="G921" s="432"/>
      <c r="H921" s="432"/>
      <c r="I921" s="432"/>
      <c r="J921" s="432"/>
      <c r="K921" s="432"/>
      <c r="L921" s="432"/>
      <c r="M921" s="432"/>
      <c r="N921" s="432"/>
      <c r="O921" s="432"/>
      <c r="P921" s="432"/>
      <c r="Q921" s="432"/>
    </row>
    <row r="922" ht="25.15" customHeight="true" x14ac:dyDescent="0.2">
      <c r="C922" s="432"/>
      <c r="D922" s="432"/>
      <c r="E922" s="432"/>
      <c r="F922" s="432"/>
      <c r="G922" s="432"/>
      <c r="H922" s="432"/>
      <c r="I922" s="432"/>
      <c r="J922" s="432"/>
      <c r="K922" s="432"/>
      <c r="L922" s="432"/>
      <c r="M922" s="432"/>
      <c r="N922" s="432"/>
      <c r="O922" s="432"/>
      <c r="P922" s="432"/>
      <c r="Q922" s="432"/>
    </row>
    <row r="923" ht="25.15" customHeight="true" x14ac:dyDescent="0.2">
      <c r="C923" s="432"/>
      <c r="D923" s="432"/>
      <c r="E923" s="432"/>
      <c r="F923" s="432"/>
      <c r="G923" s="432"/>
      <c r="H923" s="432"/>
      <c r="I923" s="432"/>
      <c r="J923" s="432"/>
      <c r="K923" s="432"/>
      <c r="L923" s="432"/>
      <c r="M923" s="432"/>
      <c r="N923" s="432"/>
      <c r="O923" s="432"/>
      <c r="P923" s="432"/>
      <c r="Q923" s="432"/>
    </row>
    <row r="924" ht="25.15" customHeight="true" x14ac:dyDescent="0.2">
      <c r="C924" s="432"/>
      <c r="D924" s="432"/>
      <c r="E924" s="432"/>
      <c r="F924" s="432"/>
      <c r="G924" s="432"/>
      <c r="H924" s="432"/>
      <c r="I924" s="432"/>
      <c r="J924" s="432"/>
      <c r="K924" s="432"/>
      <c r="L924" s="432"/>
      <c r="M924" s="432"/>
      <c r="N924" s="432"/>
      <c r="O924" s="432"/>
      <c r="P924" s="432"/>
      <c r="Q924" s="432"/>
    </row>
    <row r="925" ht="25.15" customHeight="true" x14ac:dyDescent="0.2">
      <c r="C925" s="432"/>
      <c r="D925" s="432"/>
      <c r="E925" s="432"/>
      <c r="F925" s="432"/>
      <c r="G925" s="432"/>
      <c r="H925" s="432"/>
      <c r="I925" s="432"/>
      <c r="J925" s="432"/>
      <c r="K925" s="432"/>
      <c r="L925" s="432"/>
      <c r="M925" s="432"/>
      <c r="N925" s="432"/>
      <c r="O925" s="432"/>
      <c r="P925" s="432"/>
      <c r="Q925" s="432"/>
    </row>
    <row r="926" ht="25.15" customHeight="true" x14ac:dyDescent="0.2">
      <c r="C926" s="432"/>
      <c r="D926" s="432"/>
      <c r="E926" s="432"/>
      <c r="F926" s="432"/>
      <c r="G926" s="432"/>
      <c r="H926" s="432"/>
      <c r="I926" s="432"/>
      <c r="J926" s="432"/>
      <c r="K926" s="432"/>
      <c r="L926" s="432"/>
      <c r="M926" s="432"/>
      <c r="N926" s="432"/>
      <c r="O926" s="432"/>
      <c r="P926" s="432"/>
      <c r="Q926" s="432"/>
    </row>
    <row r="927" ht="25.15" customHeight="true" x14ac:dyDescent="0.2">
      <c r="C927" s="432"/>
      <c r="D927" s="432"/>
      <c r="E927" s="432"/>
      <c r="F927" s="432"/>
      <c r="G927" s="432"/>
      <c r="H927" s="432"/>
      <c r="I927" s="432"/>
      <c r="J927" s="432"/>
      <c r="K927" s="432"/>
      <c r="L927" s="432"/>
      <c r="M927" s="432"/>
      <c r="N927" s="432"/>
      <c r="O927" s="432"/>
      <c r="P927" s="432"/>
      <c r="Q927" s="432"/>
    </row>
    <row r="928" ht="25.15" customHeight="true" x14ac:dyDescent="0.2">
      <c r="C928" s="432"/>
      <c r="D928" s="432"/>
      <c r="E928" s="432"/>
      <c r="F928" s="432"/>
      <c r="G928" s="432"/>
      <c r="H928" s="432"/>
      <c r="I928" s="432"/>
      <c r="J928" s="432"/>
      <c r="K928" s="432"/>
      <c r="L928" s="432"/>
      <c r="M928" s="432"/>
      <c r="N928" s="432"/>
      <c r="O928" s="432"/>
      <c r="P928" s="432"/>
      <c r="Q928" s="432"/>
    </row>
    <row r="929" ht="25.15" customHeight="true" x14ac:dyDescent="0.2">
      <c r="C929" s="432"/>
      <c r="D929" s="432"/>
      <c r="E929" s="432"/>
      <c r="F929" s="432"/>
      <c r="G929" s="432"/>
      <c r="H929" s="432"/>
      <c r="I929" s="432"/>
      <c r="J929" s="432"/>
      <c r="K929" s="432"/>
      <c r="L929" s="432"/>
      <c r="M929" s="432"/>
      <c r="N929" s="432"/>
      <c r="O929" s="432"/>
      <c r="P929" s="432"/>
      <c r="Q929" s="432"/>
    </row>
    <row r="930" ht="25.15" customHeight="true" x14ac:dyDescent="0.2">
      <c r="C930" s="432"/>
      <c r="D930" s="432"/>
      <c r="E930" s="432"/>
      <c r="F930" s="432"/>
      <c r="G930" s="432"/>
      <c r="H930" s="432"/>
      <c r="I930" s="432"/>
      <c r="J930" s="432"/>
      <c r="K930" s="432"/>
      <c r="L930" s="432"/>
      <c r="M930" s="432"/>
      <c r="N930" s="432"/>
      <c r="O930" s="432"/>
      <c r="P930" s="432"/>
      <c r="Q930" s="432"/>
    </row>
    <row r="931" ht="25.15" customHeight="true" x14ac:dyDescent="0.2">
      <c r="C931" s="432"/>
      <c r="D931" s="432"/>
      <c r="E931" s="432"/>
      <c r="F931" s="432"/>
      <c r="G931" s="432"/>
      <c r="H931" s="432"/>
      <c r="I931" s="432"/>
      <c r="J931" s="432"/>
      <c r="K931" s="432"/>
      <c r="L931" s="432"/>
      <c r="M931" s="432"/>
      <c r="N931" s="432"/>
      <c r="O931" s="432"/>
      <c r="P931" s="432"/>
      <c r="Q931" s="432"/>
    </row>
    <row r="932" ht="25.15" customHeight="true" x14ac:dyDescent="0.2">
      <c r="C932" s="432"/>
      <c r="D932" s="432"/>
      <c r="E932" s="432"/>
      <c r="F932" s="432"/>
      <c r="G932" s="432"/>
      <c r="H932" s="432"/>
      <c r="I932" s="432"/>
      <c r="J932" s="432"/>
      <c r="K932" s="432"/>
      <c r="L932" s="432"/>
      <c r="M932" s="432"/>
      <c r="N932" s="432"/>
      <c r="O932" s="432"/>
      <c r="P932" s="432"/>
      <c r="Q932" s="432"/>
    </row>
    <row r="933" ht="25.15" customHeight="true" x14ac:dyDescent="0.2">
      <c r="C933" s="432"/>
      <c r="D933" s="432"/>
      <c r="E933" s="432"/>
      <c r="F933" s="432"/>
      <c r="G933" s="432"/>
      <c r="H933" s="432"/>
      <c r="I933" s="432"/>
      <c r="J933" s="432"/>
      <c r="K933" s="432"/>
      <c r="L933" s="432"/>
      <c r="M933" s="432"/>
      <c r="N933" s="432"/>
      <c r="O933" s="432"/>
      <c r="P933" s="432"/>
      <c r="Q933" s="432"/>
    </row>
    <row r="934" ht="25.15" customHeight="true" x14ac:dyDescent="0.2">
      <c r="C934" s="432"/>
      <c r="D934" s="432"/>
      <c r="E934" s="432"/>
      <c r="F934" s="432"/>
      <c r="G934" s="432"/>
      <c r="H934" s="432"/>
      <c r="I934" s="432"/>
      <c r="J934" s="432"/>
      <c r="K934" s="432"/>
      <c r="L934" s="432"/>
      <c r="M934" s="432"/>
      <c r="N934" s="432"/>
      <c r="O934" s="432"/>
      <c r="P934" s="432"/>
      <c r="Q934" s="432"/>
    </row>
    <row r="935" ht="25.15" customHeight="true" x14ac:dyDescent="0.2">
      <c r="C935" s="432"/>
      <c r="D935" s="432"/>
      <c r="E935" s="432"/>
      <c r="F935" s="432"/>
      <c r="G935" s="432"/>
      <c r="H935" s="432"/>
      <c r="I935" s="432"/>
      <c r="J935" s="432"/>
      <c r="K935" s="432"/>
      <c r="L935" s="432"/>
      <c r="M935" s="432"/>
      <c r="N935" s="432"/>
      <c r="O935" s="432"/>
      <c r="P935" s="432"/>
      <c r="Q935" s="432"/>
    </row>
    <row r="936" ht="25.15" customHeight="true" x14ac:dyDescent="0.2">
      <c r="C936" s="432"/>
      <c r="D936" s="432"/>
      <c r="E936" s="432"/>
      <c r="F936" s="432"/>
      <c r="G936" s="432"/>
      <c r="H936" s="432"/>
      <c r="I936" s="432"/>
      <c r="J936" s="432"/>
      <c r="K936" s="432"/>
      <c r="L936" s="432"/>
      <c r="M936" s="432"/>
      <c r="N936" s="432"/>
      <c r="O936" s="432"/>
      <c r="P936" s="432"/>
      <c r="Q936" s="432"/>
    </row>
    <row r="937" ht="25.15" customHeight="true" x14ac:dyDescent="0.2">
      <c r="C937" s="432"/>
      <c r="D937" s="432"/>
      <c r="E937" s="432"/>
      <c r="F937" s="432"/>
      <c r="G937" s="432"/>
      <c r="H937" s="432"/>
      <c r="I937" s="432"/>
      <c r="J937" s="432"/>
      <c r="K937" s="432"/>
      <c r="L937" s="432"/>
      <c r="M937" s="432"/>
      <c r="N937" s="432"/>
      <c r="O937" s="432"/>
      <c r="P937" s="432"/>
      <c r="Q937" s="432"/>
    </row>
    <row r="938" ht="25.15" customHeight="true" x14ac:dyDescent="0.2">
      <c r="C938" s="432"/>
      <c r="D938" s="432"/>
      <c r="E938" s="432"/>
      <c r="F938" s="432"/>
      <c r="G938" s="432"/>
      <c r="H938" s="432"/>
      <c r="I938" s="432"/>
      <c r="J938" s="432"/>
      <c r="K938" s="432"/>
      <c r="L938" s="432"/>
      <c r="M938" s="432"/>
      <c r="N938" s="432"/>
      <c r="O938" s="432"/>
      <c r="P938" s="432"/>
      <c r="Q938" s="432"/>
    </row>
    <row r="939" ht="25.15" customHeight="true" x14ac:dyDescent="0.2">
      <c r="C939" s="432"/>
      <c r="D939" s="432"/>
      <c r="E939" s="432"/>
      <c r="F939" s="432"/>
      <c r="G939" s="432"/>
      <c r="H939" s="432"/>
      <c r="I939" s="432"/>
      <c r="J939" s="432"/>
      <c r="K939" s="432"/>
      <c r="L939" s="432"/>
      <c r="M939" s="432"/>
      <c r="N939" s="432"/>
      <c r="O939" s="432"/>
      <c r="P939" s="432"/>
      <c r="Q939" s="432"/>
    </row>
    <row r="940" ht="25.15" customHeight="true" x14ac:dyDescent="0.2">
      <c r="C940" s="432"/>
      <c r="D940" s="432"/>
      <c r="E940" s="432"/>
      <c r="F940" s="432"/>
      <c r="G940" s="432"/>
      <c r="H940" s="432"/>
      <c r="I940" s="432"/>
      <c r="J940" s="432"/>
      <c r="K940" s="432"/>
      <c r="L940" s="432"/>
      <c r="M940" s="432"/>
      <c r="N940" s="432"/>
      <c r="O940" s="432"/>
      <c r="P940" s="432"/>
      <c r="Q940" s="432"/>
    </row>
    <row r="941" ht="25.15" customHeight="true" x14ac:dyDescent="0.2">
      <c r="C941" s="432"/>
      <c r="D941" s="432"/>
      <c r="E941" s="432"/>
      <c r="F941" s="432"/>
      <c r="G941" s="432"/>
      <c r="H941" s="432"/>
      <c r="I941" s="432"/>
      <c r="J941" s="432"/>
      <c r="K941" s="432"/>
      <c r="L941" s="432"/>
      <c r="M941" s="432"/>
      <c r="N941" s="432"/>
      <c r="O941" s="432"/>
      <c r="P941" s="432"/>
      <c r="Q941" s="432"/>
    </row>
    <row r="942" ht="25.15" customHeight="true" x14ac:dyDescent="0.2">
      <c r="C942" s="432"/>
      <c r="D942" s="432"/>
      <c r="E942" s="432"/>
      <c r="F942" s="432"/>
      <c r="G942" s="432"/>
      <c r="H942" s="432"/>
      <c r="I942" s="432"/>
      <c r="J942" s="432"/>
      <c r="K942" s="432"/>
      <c r="L942" s="432"/>
      <c r="M942" s="432"/>
      <c r="N942" s="432"/>
      <c r="O942" s="432"/>
      <c r="P942" s="432"/>
      <c r="Q942" s="432"/>
    </row>
    <row r="943" ht="25.15" customHeight="true" x14ac:dyDescent="0.2">
      <c r="C943" s="432"/>
      <c r="D943" s="432"/>
      <c r="E943" s="432"/>
      <c r="F943" s="432"/>
      <c r="G943" s="432"/>
      <c r="H943" s="432"/>
      <c r="I943" s="432"/>
      <c r="J943" s="432"/>
      <c r="K943" s="432"/>
      <c r="L943" s="432"/>
      <c r="M943" s="432"/>
      <c r="N943" s="432"/>
      <c r="O943" s="432"/>
      <c r="P943" s="432"/>
      <c r="Q943" s="432"/>
    </row>
    <row r="944" ht="25.15" customHeight="true" x14ac:dyDescent="0.2">
      <c r="C944" s="432"/>
      <c r="D944" s="432"/>
      <c r="E944" s="432"/>
      <c r="F944" s="432"/>
      <c r="G944" s="432"/>
      <c r="H944" s="432"/>
      <c r="I944" s="432"/>
      <c r="J944" s="432"/>
      <c r="K944" s="432"/>
      <c r="L944" s="432"/>
      <c r="M944" s="432"/>
      <c r="N944" s="432"/>
      <c r="O944" s="432"/>
      <c r="P944" s="432"/>
      <c r="Q944" s="432"/>
    </row>
    <row r="945" ht="25.15" customHeight="true" x14ac:dyDescent="0.2">
      <c r="C945" s="432"/>
      <c r="D945" s="432"/>
      <c r="E945" s="432"/>
      <c r="F945" s="432"/>
      <c r="G945" s="432"/>
      <c r="H945" s="432"/>
      <c r="I945" s="432"/>
      <c r="J945" s="432"/>
      <c r="K945" s="432"/>
      <c r="L945" s="432"/>
      <c r="M945" s="432"/>
      <c r="N945" s="432"/>
      <c r="O945" s="432"/>
      <c r="P945" s="432"/>
      <c r="Q945" s="432"/>
    </row>
    <row r="946" ht="25.15" customHeight="true" x14ac:dyDescent="0.2">
      <c r="C946" s="432"/>
      <c r="D946" s="432"/>
      <c r="E946" s="432"/>
      <c r="F946" s="432"/>
      <c r="G946" s="432"/>
      <c r="H946" s="432"/>
      <c r="I946" s="432"/>
      <c r="J946" s="432"/>
      <c r="K946" s="432"/>
      <c r="L946" s="432"/>
      <c r="M946" s="432"/>
      <c r="N946" s="432"/>
      <c r="O946" s="432"/>
      <c r="P946" s="432"/>
      <c r="Q946" s="432"/>
    </row>
    <row r="947" ht="25.15" customHeight="true" x14ac:dyDescent="0.2">
      <c r="C947" s="432"/>
      <c r="D947" s="432"/>
      <c r="E947" s="432"/>
      <c r="F947" s="432"/>
      <c r="G947" s="432"/>
      <c r="H947" s="432"/>
      <c r="I947" s="432"/>
      <c r="J947" s="432"/>
      <c r="K947" s="432"/>
      <c r="L947" s="432"/>
      <c r="M947" s="432"/>
      <c r="N947" s="432"/>
      <c r="O947" s="432"/>
      <c r="P947" s="432"/>
      <c r="Q947" s="432"/>
    </row>
    <row r="948" ht="25.15" customHeight="true" x14ac:dyDescent="0.2">
      <c r="C948" s="432"/>
      <c r="D948" s="432"/>
      <c r="E948" s="432"/>
      <c r="F948" s="432"/>
      <c r="G948" s="432"/>
      <c r="H948" s="432"/>
      <c r="I948" s="432"/>
      <c r="J948" s="432"/>
      <c r="K948" s="432"/>
      <c r="L948" s="432"/>
      <c r="M948" s="432"/>
      <c r="N948" s="432"/>
      <c r="O948" s="432"/>
      <c r="P948" s="432"/>
      <c r="Q948" s="432"/>
    </row>
    <row r="949" ht="25.15" customHeight="true" x14ac:dyDescent="0.2">
      <c r="C949" s="432"/>
      <c r="D949" s="432"/>
      <c r="E949" s="432"/>
      <c r="F949" s="432"/>
      <c r="G949" s="432"/>
      <c r="H949" s="432"/>
      <c r="I949" s="432"/>
      <c r="J949" s="432"/>
      <c r="K949" s="432"/>
      <c r="L949" s="432"/>
      <c r="M949" s="432"/>
      <c r="N949" s="432"/>
      <c r="O949" s="432"/>
      <c r="P949" s="432"/>
      <c r="Q949" s="432"/>
    </row>
    <row r="950" ht="25.15" customHeight="true" x14ac:dyDescent="0.2">
      <c r="C950" s="432"/>
      <c r="D950" s="432"/>
      <c r="E950" s="432"/>
      <c r="F950" s="432"/>
      <c r="G950" s="432"/>
      <c r="H950" s="432"/>
      <c r="I950" s="432"/>
      <c r="J950" s="432"/>
      <c r="K950" s="432"/>
      <c r="L950" s="432"/>
      <c r="M950" s="432"/>
      <c r="N950" s="432"/>
      <c r="O950" s="432"/>
      <c r="P950" s="432"/>
      <c r="Q950" s="432"/>
    </row>
    <row r="951" ht="25.15" customHeight="true" x14ac:dyDescent="0.2">
      <c r="C951" s="432"/>
      <c r="D951" s="432"/>
      <c r="E951" s="432"/>
      <c r="F951" s="432"/>
      <c r="G951" s="432"/>
      <c r="H951" s="432"/>
      <c r="I951" s="432"/>
      <c r="J951" s="432"/>
      <c r="K951" s="432"/>
      <c r="L951" s="432"/>
      <c r="M951" s="432"/>
      <c r="N951" s="432"/>
      <c r="O951" s="432"/>
      <c r="P951" s="432"/>
      <c r="Q951" s="432"/>
    </row>
    <row r="952" ht="25.15" customHeight="true" x14ac:dyDescent="0.2">
      <c r="C952" s="432"/>
      <c r="D952" s="432"/>
      <c r="E952" s="432"/>
      <c r="F952" s="432"/>
      <c r="G952" s="432"/>
      <c r="H952" s="432"/>
      <c r="I952" s="432"/>
      <c r="J952" s="432"/>
      <c r="K952" s="432"/>
      <c r="L952" s="432"/>
      <c r="M952" s="432"/>
      <c r="N952" s="432"/>
      <c r="O952" s="432"/>
      <c r="P952" s="432"/>
      <c r="Q952" s="432"/>
    </row>
    <row r="953" ht="25.15" customHeight="true" x14ac:dyDescent="0.2">
      <c r="C953" s="432"/>
      <c r="D953" s="432"/>
      <c r="E953" s="432"/>
      <c r="F953" s="432"/>
      <c r="G953" s="432"/>
      <c r="H953" s="432"/>
      <c r="I953" s="432"/>
      <c r="J953" s="432"/>
      <c r="K953" s="432"/>
      <c r="L953" s="432"/>
      <c r="M953" s="432"/>
      <c r="N953" s="432"/>
      <c r="O953" s="432"/>
      <c r="P953" s="432"/>
      <c r="Q953" s="432"/>
    </row>
    <row r="954" ht="25.15" customHeight="true" x14ac:dyDescent="0.2">
      <c r="C954" s="432"/>
      <c r="D954" s="432"/>
      <c r="E954" s="432"/>
      <c r="F954" s="432"/>
      <c r="G954" s="432"/>
      <c r="H954" s="432"/>
      <c r="I954" s="432"/>
      <c r="J954" s="432"/>
      <c r="K954" s="432"/>
      <c r="L954" s="432"/>
      <c r="M954" s="432"/>
      <c r="N954" s="432"/>
      <c r="O954" s="432"/>
      <c r="P954" s="432"/>
      <c r="Q954" s="432"/>
    </row>
    <row r="955" ht="25.15" customHeight="true" x14ac:dyDescent="0.2">
      <c r="C955" s="432"/>
      <c r="D955" s="432"/>
      <c r="E955" s="432"/>
      <c r="F955" s="432"/>
      <c r="G955" s="432"/>
      <c r="H955" s="432"/>
      <c r="I955" s="432"/>
      <c r="J955" s="432"/>
      <c r="K955" s="432"/>
      <c r="L955" s="432"/>
      <c r="M955" s="432"/>
      <c r="N955" s="432"/>
      <c r="O955" s="432"/>
      <c r="P955" s="432"/>
      <c r="Q955" s="432"/>
    </row>
    <row r="956" ht="25.15" customHeight="true" x14ac:dyDescent="0.2">
      <c r="C956" s="432"/>
      <c r="D956" s="432"/>
      <c r="E956" s="432"/>
      <c r="F956" s="432"/>
      <c r="G956" s="432"/>
      <c r="H956" s="432"/>
      <c r="I956" s="432"/>
      <c r="J956" s="432"/>
      <c r="K956" s="432"/>
      <c r="L956" s="432"/>
      <c r="M956" s="432"/>
      <c r="N956" s="432"/>
      <c r="O956" s="432"/>
      <c r="P956" s="432"/>
      <c r="Q956" s="432"/>
    </row>
    <row r="957" ht="25.15" customHeight="true" x14ac:dyDescent="0.2">
      <c r="C957" s="432"/>
      <c r="D957" s="432"/>
      <c r="E957" s="432"/>
      <c r="F957" s="432"/>
      <c r="G957" s="432"/>
      <c r="H957" s="432"/>
      <c r="I957" s="432"/>
      <c r="J957" s="432"/>
      <c r="K957" s="432"/>
      <c r="L957" s="432"/>
      <c r="M957" s="432"/>
      <c r="N957" s="432"/>
      <c r="O957" s="432"/>
      <c r="P957" s="432"/>
      <c r="Q957" s="432"/>
    </row>
    <row r="958" ht="25.15" customHeight="true" x14ac:dyDescent="0.2">
      <c r="C958" s="432"/>
      <c r="D958" s="432"/>
      <c r="E958" s="432"/>
      <c r="F958" s="432"/>
      <c r="G958" s="432"/>
      <c r="H958" s="432"/>
      <c r="I958" s="432"/>
      <c r="J958" s="432"/>
      <c r="K958" s="432"/>
      <c r="L958" s="432"/>
      <c r="M958" s="432"/>
      <c r="N958" s="432"/>
      <c r="O958" s="432"/>
      <c r="P958" s="432"/>
      <c r="Q958" s="432"/>
    </row>
    <row r="959" ht="25.15" customHeight="true" x14ac:dyDescent="0.2">
      <c r="C959" s="432"/>
      <c r="D959" s="432"/>
      <c r="E959" s="432"/>
      <c r="F959" s="432"/>
      <c r="G959" s="432"/>
      <c r="H959" s="432"/>
      <c r="I959" s="432"/>
      <c r="J959" s="432"/>
      <c r="K959" s="432"/>
      <c r="L959" s="432"/>
      <c r="M959" s="432"/>
      <c r="N959" s="432"/>
      <c r="O959" s="432"/>
      <c r="P959" s="432"/>
      <c r="Q959" s="432"/>
    </row>
    <row r="960" ht="25.15" customHeight="true" x14ac:dyDescent="0.2">
      <c r="C960" s="432"/>
      <c r="D960" s="432"/>
      <c r="E960" s="432"/>
      <c r="F960" s="432"/>
      <c r="G960" s="432"/>
      <c r="H960" s="432"/>
      <c r="I960" s="432"/>
      <c r="J960" s="432"/>
      <c r="K960" s="432"/>
      <c r="L960" s="432"/>
      <c r="M960" s="432"/>
      <c r="N960" s="432"/>
      <c r="O960" s="432"/>
      <c r="P960" s="432"/>
      <c r="Q960" s="432"/>
    </row>
    <row r="961" ht="25.15" customHeight="true" x14ac:dyDescent="0.2">
      <c r="C961" s="432"/>
      <c r="D961" s="432"/>
      <c r="E961" s="432"/>
      <c r="F961" s="432"/>
      <c r="G961" s="432"/>
      <c r="H961" s="432"/>
      <c r="I961" s="432"/>
      <c r="J961" s="432"/>
      <c r="K961" s="432"/>
      <c r="L961" s="432"/>
      <c r="M961" s="432"/>
      <c r="N961" s="432"/>
      <c r="O961" s="432"/>
      <c r="P961" s="432"/>
      <c r="Q961" s="432"/>
    </row>
    <row r="962" ht="25.15" customHeight="true" x14ac:dyDescent="0.2">
      <c r="C962" s="432"/>
      <c r="D962" s="432"/>
      <c r="E962" s="432"/>
      <c r="F962" s="432"/>
      <c r="G962" s="432"/>
      <c r="H962" s="432"/>
      <c r="I962" s="432"/>
      <c r="J962" s="432"/>
      <c r="K962" s="432"/>
      <c r="L962" s="432"/>
      <c r="M962" s="432"/>
      <c r="N962" s="432"/>
      <c r="O962" s="432"/>
      <c r="P962" s="432"/>
      <c r="Q962" s="432"/>
    </row>
    <row r="963" ht="25.15" customHeight="true" x14ac:dyDescent="0.2">
      <c r="C963" s="432"/>
      <c r="D963" s="432"/>
      <c r="E963" s="432"/>
      <c r="F963" s="432"/>
      <c r="G963" s="432"/>
      <c r="H963" s="432"/>
      <c r="I963" s="432"/>
      <c r="J963" s="432"/>
      <c r="K963" s="432"/>
      <c r="L963" s="432"/>
      <c r="M963" s="432"/>
      <c r="N963" s="432"/>
      <c r="O963" s="432"/>
      <c r="P963" s="432"/>
      <c r="Q963" s="432"/>
    </row>
    <row r="964" ht="25.15" customHeight="true" x14ac:dyDescent="0.2">
      <c r="C964" s="432"/>
      <c r="D964" s="432"/>
      <c r="E964" s="432"/>
      <c r="F964" s="432"/>
      <c r="G964" s="432"/>
      <c r="H964" s="432"/>
      <c r="I964" s="432"/>
      <c r="J964" s="432"/>
      <c r="K964" s="432"/>
      <c r="L964" s="432"/>
      <c r="M964" s="432"/>
      <c r="N964" s="432"/>
      <c r="O964" s="432"/>
      <c r="P964" s="432"/>
      <c r="Q964" s="432"/>
    </row>
    <row r="965" ht="25.15" customHeight="true" x14ac:dyDescent="0.2">
      <c r="C965" s="432"/>
      <c r="D965" s="432"/>
      <c r="E965" s="432"/>
      <c r="F965" s="432"/>
      <c r="G965" s="432"/>
      <c r="H965" s="432"/>
      <c r="I965" s="432"/>
      <c r="J965" s="432"/>
      <c r="K965" s="432"/>
      <c r="L965" s="432"/>
      <c r="M965" s="432"/>
      <c r="N965" s="432"/>
      <c r="O965" s="432"/>
      <c r="P965" s="432"/>
      <c r="Q965" s="432"/>
    </row>
    <row r="966" ht="25.15" customHeight="true" x14ac:dyDescent="0.2">
      <c r="C966" s="432"/>
      <c r="D966" s="432"/>
      <c r="E966" s="432"/>
      <c r="F966" s="432"/>
      <c r="G966" s="432"/>
      <c r="H966" s="432"/>
      <c r="I966" s="432"/>
      <c r="J966" s="432"/>
      <c r="K966" s="432"/>
      <c r="L966" s="432"/>
      <c r="M966" s="432"/>
      <c r="N966" s="432"/>
      <c r="O966" s="432"/>
      <c r="P966" s="432"/>
      <c r="Q966" s="432"/>
    </row>
    <row r="967" ht="25.15" customHeight="true" x14ac:dyDescent="0.2">
      <c r="C967" s="432"/>
      <c r="D967" s="432"/>
      <c r="E967" s="432"/>
      <c r="F967" s="432"/>
      <c r="G967" s="432"/>
      <c r="H967" s="432"/>
      <c r="I967" s="432"/>
      <c r="J967" s="432"/>
      <c r="K967" s="432"/>
      <c r="L967" s="432"/>
      <c r="M967" s="432"/>
      <c r="N967" s="432"/>
      <c r="O967" s="432"/>
      <c r="P967" s="432"/>
      <c r="Q967" s="432"/>
    </row>
    <row r="968" ht="25.15" customHeight="true" x14ac:dyDescent="0.2">
      <c r="C968" s="432"/>
      <c r="D968" s="432"/>
      <c r="E968" s="432"/>
      <c r="F968" s="432"/>
      <c r="G968" s="432"/>
      <c r="H968" s="432"/>
      <c r="I968" s="432"/>
      <c r="J968" s="432"/>
      <c r="K968" s="432"/>
      <c r="L968" s="432"/>
      <c r="M968" s="432"/>
      <c r="N968" s="432"/>
      <c r="O968" s="432"/>
      <c r="P968" s="432"/>
      <c r="Q968" s="432"/>
    </row>
    <row r="969" ht="25.15" customHeight="true" x14ac:dyDescent="0.2">
      <c r="C969" s="432"/>
      <c r="D969" s="432"/>
      <c r="E969" s="432"/>
      <c r="F969" s="432"/>
      <c r="G969" s="432"/>
      <c r="H969" s="432"/>
      <c r="I969" s="432"/>
      <c r="J969" s="432"/>
      <c r="K969" s="432"/>
      <c r="L969" s="432"/>
      <c r="M969" s="432"/>
      <c r="N969" s="432"/>
      <c r="O969" s="432"/>
      <c r="P969" s="432"/>
      <c r="Q969" s="432"/>
    </row>
    <row r="970" ht="25.15" customHeight="true" x14ac:dyDescent="0.2">
      <c r="C970" s="432"/>
      <c r="D970" s="432"/>
      <c r="E970" s="432"/>
      <c r="F970" s="432"/>
      <c r="G970" s="432"/>
      <c r="H970" s="432"/>
      <c r="I970" s="432"/>
      <c r="J970" s="432"/>
      <c r="K970" s="432"/>
      <c r="L970" s="432"/>
      <c r="M970" s="432"/>
      <c r="N970" s="432"/>
      <c r="O970" s="432"/>
      <c r="P970" s="432"/>
      <c r="Q970" s="432"/>
    </row>
    <row r="971" ht="25.15" customHeight="true" x14ac:dyDescent="0.2">
      <c r="C971" s="432"/>
      <c r="D971" s="432"/>
      <c r="E971" s="432"/>
      <c r="F971" s="432"/>
      <c r="G971" s="432"/>
      <c r="H971" s="432"/>
      <c r="I971" s="432"/>
      <c r="J971" s="432"/>
      <c r="K971" s="432"/>
      <c r="L971" s="432"/>
      <c r="M971" s="432"/>
      <c r="N971" s="432"/>
      <c r="O971" s="432"/>
      <c r="P971" s="432"/>
      <c r="Q971" s="432"/>
    </row>
    <row r="972" ht="25.15" customHeight="true" x14ac:dyDescent="0.2">
      <c r="C972" s="432"/>
      <c r="D972" s="432"/>
      <c r="E972" s="432"/>
      <c r="F972" s="432"/>
      <c r="G972" s="432"/>
      <c r="H972" s="432"/>
      <c r="I972" s="432"/>
      <c r="J972" s="432"/>
      <c r="K972" s="432"/>
      <c r="L972" s="432"/>
      <c r="M972" s="432"/>
      <c r="N972" s="432"/>
      <c r="O972" s="432"/>
      <c r="P972" s="432"/>
      <c r="Q972" s="432"/>
    </row>
    <row r="973" ht="25.15" customHeight="true" x14ac:dyDescent="0.2">
      <c r="C973" s="432"/>
      <c r="D973" s="432"/>
      <c r="E973" s="432"/>
      <c r="F973" s="432"/>
      <c r="G973" s="432"/>
      <c r="H973" s="432"/>
      <c r="I973" s="432"/>
      <c r="J973" s="432"/>
      <c r="K973" s="432"/>
      <c r="L973" s="432"/>
      <c r="M973" s="432"/>
      <c r="N973" s="432"/>
      <c r="O973" s="432"/>
      <c r="P973" s="432"/>
      <c r="Q973" s="432"/>
    </row>
    <row r="974" ht="25.15" customHeight="true" x14ac:dyDescent="0.2">
      <c r="C974" s="432"/>
      <c r="D974" s="432"/>
      <c r="E974" s="432"/>
      <c r="F974" s="432"/>
      <c r="G974" s="432"/>
      <c r="H974" s="432"/>
      <c r="I974" s="432"/>
      <c r="J974" s="432"/>
      <c r="K974" s="432"/>
      <c r="L974" s="432"/>
      <c r="M974" s="432"/>
      <c r="N974" s="432"/>
      <c r="O974" s="432"/>
      <c r="P974" s="432"/>
      <c r="Q974" s="432"/>
    </row>
    <row r="975" ht="25.15" customHeight="true" x14ac:dyDescent="0.2">
      <c r="C975" s="432"/>
      <c r="D975" s="432"/>
      <c r="E975" s="432"/>
      <c r="F975" s="432"/>
      <c r="G975" s="432"/>
      <c r="H975" s="432"/>
      <c r="I975" s="432"/>
      <c r="J975" s="432"/>
      <c r="K975" s="432"/>
      <c r="L975" s="432"/>
      <c r="M975" s="432"/>
      <c r="N975" s="432"/>
      <c r="O975" s="432"/>
      <c r="P975" s="432"/>
      <c r="Q975" s="432"/>
    </row>
    <row r="976" ht="25.15" customHeight="true" x14ac:dyDescent="0.2">
      <c r="C976" s="432"/>
      <c r="D976" s="432"/>
      <c r="E976" s="432"/>
      <c r="F976" s="432"/>
      <c r="G976" s="432"/>
      <c r="H976" s="432"/>
      <c r="I976" s="432"/>
      <c r="J976" s="432"/>
      <c r="K976" s="432"/>
      <c r="L976" s="432"/>
      <c r="M976" s="432"/>
      <c r="N976" s="432"/>
      <c r="O976" s="432"/>
      <c r="P976" s="432"/>
      <c r="Q976" s="432"/>
    </row>
    <row r="977" ht="25.15" customHeight="true" x14ac:dyDescent="0.2">
      <c r="C977" s="432"/>
      <c r="D977" s="432"/>
      <c r="E977" s="432"/>
      <c r="F977" s="432"/>
      <c r="G977" s="432"/>
      <c r="H977" s="432"/>
      <c r="I977" s="432"/>
      <c r="J977" s="432"/>
      <c r="K977" s="432"/>
      <c r="L977" s="432"/>
      <c r="M977" s="432"/>
      <c r="N977" s="432"/>
      <c r="O977" s="432"/>
      <c r="P977" s="432"/>
      <c r="Q977" s="432"/>
    </row>
    <row r="978" ht="25.15" customHeight="true" x14ac:dyDescent="0.2">
      <c r="C978" s="432"/>
      <c r="D978" s="432"/>
      <c r="E978" s="432"/>
      <c r="F978" s="432"/>
      <c r="G978" s="432"/>
      <c r="H978" s="432"/>
      <c r="I978" s="432"/>
      <c r="J978" s="432"/>
      <c r="K978" s="432"/>
      <c r="L978" s="432"/>
      <c r="M978" s="432"/>
      <c r="N978" s="432"/>
      <c r="O978" s="432"/>
      <c r="P978" s="432"/>
      <c r="Q978" s="432"/>
    </row>
    <row r="979" ht="25.15" customHeight="true" x14ac:dyDescent="0.2">
      <c r="C979" s="432"/>
      <c r="D979" s="432"/>
      <c r="E979" s="432"/>
      <c r="F979" s="432"/>
      <c r="G979" s="432"/>
      <c r="H979" s="432"/>
      <c r="I979" s="432"/>
      <c r="J979" s="432"/>
      <c r="K979" s="432"/>
      <c r="L979" s="432"/>
      <c r="M979" s="432"/>
      <c r="N979" s="432"/>
      <c r="O979" s="432"/>
      <c r="P979" s="432"/>
      <c r="Q979" s="432"/>
    </row>
    <row r="980" ht="25.15" customHeight="true" x14ac:dyDescent="0.2">
      <c r="C980" s="432"/>
      <c r="D980" s="432"/>
      <c r="E980" s="432"/>
      <c r="F980" s="432"/>
      <c r="G980" s="432"/>
      <c r="H980" s="432"/>
      <c r="I980" s="432"/>
      <c r="J980" s="432"/>
      <c r="K980" s="432"/>
      <c r="L980" s="432"/>
      <c r="M980" s="432"/>
      <c r="N980" s="432"/>
      <c r="O980" s="432"/>
      <c r="P980" s="432"/>
      <c r="Q980" s="432"/>
    </row>
    <row r="981" ht="25.15" customHeight="true" x14ac:dyDescent="0.2">
      <c r="C981" s="432"/>
      <c r="D981" s="432"/>
      <c r="E981" s="432"/>
      <c r="F981" s="432"/>
      <c r="G981" s="432"/>
      <c r="H981" s="432"/>
      <c r="I981" s="432"/>
      <c r="J981" s="432"/>
      <c r="K981" s="432"/>
      <c r="L981" s="432"/>
      <c r="M981" s="432"/>
      <c r="N981" s="432"/>
      <c r="O981" s="432"/>
      <c r="P981" s="432"/>
      <c r="Q981" s="432"/>
    </row>
    <row r="982" ht="25.15" customHeight="true" x14ac:dyDescent="0.2">
      <c r="C982" s="432"/>
      <c r="D982" s="432"/>
      <c r="E982" s="432"/>
      <c r="F982" s="432"/>
      <c r="G982" s="432"/>
      <c r="H982" s="432"/>
      <c r="I982" s="432"/>
      <c r="J982" s="432"/>
      <c r="K982" s="432"/>
      <c r="L982" s="432"/>
      <c r="M982" s="432"/>
      <c r="N982" s="432"/>
      <c r="O982" s="432"/>
      <c r="P982" s="432"/>
      <c r="Q982" s="432"/>
    </row>
    <row r="983" ht="25.15" customHeight="true" x14ac:dyDescent="0.2">
      <c r="C983" s="432"/>
      <c r="D983" s="432"/>
      <c r="E983" s="432"/>
      <c r="F983" s="432"/>
      <c r="G983" s="432"/>
      <c r="H983" s="432"/>
      <c r="I983" s="432"/>
      <c r="J983" s="432"/>
      <c r="K983" s="432"/>
      <c r="L983" s="432"/>
      <c r="M983" s="432"/>
      <c r="N983" s="432"/>
      <c r="O983" s="432"/>
      <c r="P983" s="432"/>
      <c r="Q983" s="432"/>
    </row>
    <row r="984" ht="25.15" customHeight="true" x14ac:dyDescent="0.2">
      <c r="C984" s="432"/>
      <c r="D984" s="432"/>
      <c r="E984" s="432"/>
      <c r="F984" s="432"/>
      <c r="G984" s="432"/>
      <c r="H984" s="432"/>
      <c r="I984" s="432"/>
      <c r="J984" s="432"/>
      <c r="K984" s="432"/>
      <c r="L984" s="432"/>
      <c r="M984" s="432"/>
      <c r="N984" s="432"/>
      <c r="O984" s="432"/>
      <c r="P984" s="432"/>
      <c r="Q984" s="432"/>
    </row>
    <row r="985" ht="25.15" customHeight="true" x14ac:dyDescent="0.2">
      <c r="C985" s="432"/>
      <c r="D985" s="432"/>
      <c r="E985" s="432"/>
      <c r="F985" s="432"/>
      <c r="G985" s="432"/>
      <c r="H985" s="432"/>
      <c r="I985" s="432"/>
      <c r="J985" s="432"/>
      <c r="K985" s="432"/>
      <c r="L985" s="432"/>
      <c r="M985" s="432"/>
      <c r="N985" s="432"/>
      <c r="O985" s="432"/>
      <c r="P985" s="432"/>
      <c r="Q985" s="432"/>
    </row>
    <row r="986" ht="25.15" customHeight="true" x14ac:dyDescent="0.2">
      <c r="C986" s="432"/>
      <c r="D986" s="432"/>
      <c r="E986" s="432"/>
      <c r="F986" s="432"/>
      <c r="G986" s="432"/>
      <c r="H986" s="432"/>
      <c r="I986" s="432"/>
      <c r="J986" s="432"/>
      <c r="K986" s="432"/>
      <c r="L986" s="432"/>
      <c r="M986" s="432"/>
      <c r="N986" s="432"/>
      <c r="O986" s="432"/>
      <c r="P986" s="432"/>
      <c r="Q986" s="432"/>
    </row>
    <row r="987" ht="25.15" customHeight="true" x14ac:dyDescent="0.2">
      <c r="C987" s="432"/>
      <c r="D987" s="432"/>
      <c r="E987" s="432"/>
      <c r="F987" s="432"/>
      <c r="G987" s="432"/>
      <c r="H987" s="432"/>
      <c r="I987" s="432"/>
      <c r="J987" s="432"/>
      <c r="K987" s="432"/>
      <c r="L987" s="432"/>
      <c r="M987" s="432"/>
      <c r="N987" s="432"/>
      <c r="O987" s="432"/>
      <c r="P987" s="432"/>
      <c r="Q987" s="432"/>
    </row>
    <row r="988" ht="25.15" customHeight="true" x14ac:dyDescent="0.2">
      <c r="C988" s="432"/>
      <c r="D988" s="432"/>
      <c r="E988" s="432"/>
      <c r="F988" s="432"/>
      <c r="G988" s="432"/>
      <c r="H988" s="432"/>
      <c r="I988" s="432"/>
      <c r="J988" s="432"/>
      <c r="K988" s="432"/>
      <c r="L988" s="432"/>
      <c r="M988" s="432"/>
      <c r="N988" s="432"/>
      <c r="O988" s="432"/>
      <c r="P988" s="432"/>
      <c r="Q988" s="432"/>
    </row>
    <row r="989" ht="25.15" customHeight="true" x14ac:dyDescent="0.2">
      <c r="C989" s="432"/>
      <c r="D989" s="432"/>
      <c r="E989" s="432"/>
      <c r="F989" s="432"/>
      <c r="G989" s="432"/>
      <c r="H989" s="432"/>
      <c r="I989" s="432"/>
      <c r="J989" s="432"/>
      <c r="K989" s="432"/>
      <c r="L989" s="432"/>
      <c r="M989" s="432"/>
      <c r="N989" s="432"/>
      <c r="O989" s="432"/>
      <c r="P989" s="432"/>
      <c r="Q989" s="432"/>
    </row>
    <row r="990" ht="25.15" customHeight="true" x14ac:dyDescent="0.2">
      <c r="C990" s="432"/>
      <c r="D990" s="432"/>
      <c r="E990" s="432"/>
      <c r="F990" s="432"/>
      <c r="G990" s="432"/>
      <c r="H990" s="432"/>
      <c r="I990" s="432"/>
      <c r="J990" s="432"/>
      <c r="K990" s="432"/>
      <c r="L990" s="432"/>
      <c r="M990" s="432"/>
      <c r="N990" s="432"/>
      <c r="O990" s="432"/>
      <c r="P990" s="432"/>
      <c r="Q990" s="432"/>
    </row>
    <row r="991" ht="25.15" customHeight="true" x14ac:dyDescent="0.2">
      <c r="C991" s="432"/>
      <c r="D991" s="432"/>
      <c r="E991" s="432"/>
      <c r="F991" s="432"/>
      <c r="G991" s="432"/>
      <c r="H991" s="432"/>
      <c r="I991" s="432"/>
      <c r="J991" s="432"/>
      <c r="K991" s="432"/>
      <c r="L991" s="432"/>
      <c r="M991" s="432"/>
      <c r="N991" s="432"/>
      <c r="O991" s="432"/>
      <c r="P991" s="432"/>
      <c r="Q991" s="432"/>
    </row>
    <row r="992" ht="25.15" customHeight="true" x14ac:dyDescent="0.2">
      <c r="C992" s="432"/>
      <c r="D992" s="432"/>
      <c r="E992" s="432"/>
      <c r="F992" s="432"/>
      <c r="G992" s="432"/>
      <c r="H992" s="432"/>
      <c r="I992" s="432"/>
      <c r="J992" s="432"/>
      <c r="K992" s="432"/>
      <c r="L992" s="432"/>
      <c r="M992" s="432"/>
      <c r="N992" s="432"/>
      <c r="O992" s="432"/>
      <c r="P992" s="432"/>
      <c r="Q992" s="432"/>
    </row>
    <row r="993" ht="25.15" customHeight="true" x14ac:dyDescent="0.2">
      <c r="C993" s="432"/>
      <c r="D993" s="432"/>
      <c r="E993" s="432"/>
      <c r="F993" s="432"/>
      <c r="G993" s="432"/>
      <c r="H993" s="432"/>
      <c r="I993" s="432"/>
      <c r="J993" s="432"/>
      <c r="K993" s="432"/>
      <c r="L993" s="432"/>
      <c r="M993" s="432"/>
      <c r="N993" s="432"/>
      <c r="O993" s="432"/>
      <c r="P993" s="432"/>
      <c r="Q993" s="432"/>
    </row>
    <row r="994" ht="25.15" customHeight="true" x14ac:dyDescent="0.2">
      <c r="C994" s="432"/>
      <c r="D994" s="432"/>
      <c r="E994" s="432"/>
      <c r="F994" s="432"/>
      <c r="G994" s="432"/>
      <c r="H994" s="432"/>
      <c r="I994" s="432"/>
      <c r="J994" s="432"/>
      <c r="K994" s="432"/>
      <c r="L994" s="432"/>
      <c r="M994" s="432"/>
      <c r="N994" s="432"/>
      <c r="O994" s="432"/>
      <c r="P994" s="432"/>
      <c r="Q994" s="432"/>
    </row>
    <row r="995" ht="25.15" customHeight="true" x14ac:dyDescent="0.2">
      <c r="C995" s="432"/>
      <c r="D995" s="432"/>
      <c r="E995" s="432"/>
      <c r="F995" s="432"/>
      <c r="G995" s="432"/>
      <c r="H995" s="432"/>
      <c r="I995" s="432"/>
      <c r="J995" s="432"/>
      <c r="K995" s="432"/>
      <c r="L995" s="432"/>
      <c r="M995" s="432"/>
      <c r="N995" s="432"/>
      <c r="O995" s="432"/>
      <c r="P995" s="432"/>
      <c r="Q995" s="432"/>
    </row>
    <row r="996" ht="25.15" customHeight="true" x14ac:dyDescent="0.2">
      <c r="C996" s="432"/>
      <c r="D996" s="432"/>
      <c r="E996" s="432"/>
      <c r="F996" s="432"/>
      <c r="G996" s="432"/>
      <c r="H996" s="432"/>
      <c r="I996" s="432"/>
      <c r="J996" s="432"/>
      <c r="K996" s="432"/>
      <c r="L996" s="432"/>
      <c r="M996" s="432"/>
      <c r="N996" s="432"/>
      <c r="O996" s="432"/>
      <c r="P996" s="432"/>
      <c r="Q996" s="432"/>
    </row>
    <row r="997" ht="25.15" customHeight="true" x14ac:dyDescent="0.2">
      <c r="C997" s="432"/>
      <c r="D997" s="432"/>
      <c r="E997" s="432"/>
      <c r="F997" s="432"/>
      <c r="G997" s="432"/>
      <c r="H997" s="432"/>
      <c r="I997" s="432"/>
      <c r="J997" s="432"/>
      <c r="K997" s="432"/>
      <c r="L997" s="432"/>
      <c r="M997" s="432"/>
      <c r="N997" s="432"/>
      <c r="O997" s="432"/>
      <c r="P997" s="432"/>
      <c r="Q997" s="432"/>
    </row>
    <row r="998" ht="25.15" customHeight="true" x14ac:dyDescent="0.2">
      <c r="C998" s="432"/>
      <c r="D998" s="432"/>
      <c r="E998" s="432"/>
      <c r="F998" s="432"/>
      <c r="G998" s="432"/>
      <c r="H998" s="432"/>
      <c r="I998" s="432"/>
      <c r="J998" s="432"/>
      <c r="K998" s="432"/>
      <c r="L998" s="432"/>
      <c r="M998" s="432"/>
      <c r="N998" s="432"/>
      <c r="O998" s="432"/>
      <c r="P998" s="432"/>
      <c r="Q998" s="432"/>
    </row>
    <row r="999" ht="25.15" customHeight="true" x14ac:dyDescent="0.2">
      <c r="C999" s="432"/>
      <c r="D999" s="432"/>
      <c r="E999" s="432"/>
      <c r="F999" s="432"/>
      <c r="G999" s="432"/>
      <c r="H999" s="432"/>
      <c r="I999" s="432"/>
      <c r="J999" s="432"/>
      <c r="K999" s="432"/>
      <c r="L999" s="432"/>
      <c r="M999" s="432"/>
      <c r="N999" s="432"/>
      <c r="O999" s="432"/>
      <c r="P999" s="432"/>
      <c r="Q999" s="432"/>
    </row>
    <row r="1000" ht="25.15" customHeight="true" x14ac:dyDescent="0.2">
      <c r="C1000" s="432"/>
      <c r="D1000" s="432"/>
      <c r="E1000" s="432"/>
      <c r="F1000" s="432"/>
      <c r="G1000" s="432"/>
      <c r="H1000" s="432"/>
      <c r="I1000" s="432"/>
      <c r="J1000" s="432"/>
      <c r="K1000" s="432"/>
      <c r="L1000" s="432"/>
      <c r="M1000" s="432"/>
      <c r="N1000" s="432"/>
      <c r="O1000" s="432"/>
      <c r="P1000" s="432"/>
      <c r="Q1000" s="432"/>
    </row>
    <row r="1001" ht="25.15" customHeight="true" x14ac:dyDescent="0.2">
      <c r="C1001" s="432"/>
      <c r="D1001" s="432"/>
      <c r="E1001" s="432"/>
      <c r="F1001" s="432"/>
      <c r="G1001" s="432"/>
      <c r="H1001" s="432"/>
      <c r="I1001" s="432"/>
      <c r="J1001" s="432"/>
      <c r="K1001" s="432"/>
      <c r="L1001" s="432"/>
      <c r="M1001" s="432"/>
      <c r="N1001" s="432"/>
      <c r="O1001" s="432"/>
      <c r="P1001" s="432"/>
      <c r="Q1001" s="432"/>
    </row>
    <row r="1002" ht="25.15" customHeight="true" x14ac:dyDescent="0.2">
      <c r="C1002" s="432"/>
      <c r="D1002" s="432"/>
      <c r="E1002" s="432"/>
      <c r="F1002" s="432"/>
      <c r="G1002" s="432"/>
      <c r="H1002" s="432"/>
      <c r="I1002" s="432"/>
      <c r="J1002" s="432"/>
      <c r="K1002" s="432"/>
      <c r="L1002" s="432"/>
      <c r="M1002" s="432"/>
      <c r="N1002" s="432"/>
      <c r="O1002" s="432"/>
      <c r="P1002" s="432"/>
      <c r="Q1002" s="432"/>
    </row>
    <row r="1003" ht="25.15" customHeight="true" x14ac:dyDescent="0.2">
      <c r="C1003" s="432"/>
      <c r="D1003" s="432"/>
      <c r="E1003" s="432"/>
      <c r="F1003" s="432"/>
      <c r="G1003" s="432"/>
      <c r="H1003" s="432"/>
      <c r="I1003" s="432"/>
      <c r="J1003" s="432"/>
      <c r="K1003" s="432"/>
      <c r="L1003" s="432"/>
      <c r="M1003" s="432"/>
      <c r="N1003" s="432"/>
      <c r="O1003" s="432"/>
      <c r="P1003" s="432"/>
      <c r="Q1003" s="432"/>
    </row>
    <row r="1004" ht="25.15" customHeight="true" x14ac:dyDescent="0.2">
      <c r="C1004" s="432"/>
      <c r="D1004" s="432"/>
      <c r="E1004" s="432"/>
      <c r="F1004" s="432"/>
      <c r="G1004" s="432"/>
      <c r="H1004" s="432"/>
      <c r="I1004" s="432"/>
      <c r="J1004" s="432"/>
      <c r="K1004" s="432"/>
      <c r="L1004" s="432"/>
      <c r="M1004" s="432"/>
      <c r="N1004" s="432"/>
      <c r="O1004" s="432"/>
      <c r="P1004" s="432"/>
      <c r="Q1004" s="432"/>
    </row>
    <row r="1005" ht="25.15" customHeight="true" x14ac:dyDescent="0.2">
      <c r="C1005" s="432"/>
      <c r="D1005" s="432"/>
      <c r="E1005" s="432"/>
      <c r="F1005" s="432"/>
      <c r="G1005" s="432"/>
      <c r="H1005" s="432"/>
      <c r="I1005" s="432"/>
      <c r="J1005" s="432"/>
      <c r="K1005" s="432"/>
      <c r="L1005" s="432"/>
      <c r="M1005" s="432"/>
      <c r="N1005" s="432"/>
      <c r="O1005" s="432"/>
      <c r="P1005" s="432"/>
      <c r="Q1005" s="432"/>
    </row>
    <row r="1006" ht="25.15" customHeight="true" x14ac:dyDescent="0.2">
      <c r="C1006" s="432"/>
      <c r="D1006" s="432"/>
      <c r="E1006" s="432"/>
      <c r="F1006" s="432"/>
      <c r="G1006" s="432"/>
      <c r="H1006" s="432"/>
      <c r="I1006" s="432"/>
      <c r="J1006" s="432"/>
      <c r="K1006" s="432"/>
      <c r="L1006" s="432"/>
      <c r="M1006" s="432"/>
      <c r="N1006" s="432"/>
      <c r="O1006" s="432"/>
      <c r="P1006" s="432"/>
      <c r="Q1006" s="432"/>
    </row>
    <row r="1007" ht="25.15" customHeight="true" x14ac:dyDescent="0.2">
      <c r="C1007" s="432"/>
      <c r="D1007" s="432"/>
      <c r="E1007" s="432"/>
      <c r="F1007" s="432"/>
      <c r="G1007" s="432"/>
      <c r="H1007" s="432"/>
      <c r="I1007" s="432"/>
      <c r="J1007" s="432"/>
      <c r="K1007" s="432"/>
      <c r="L1007" s="432"/>
      <c r="M1007" s="432"/>
      <c r="N1007" s="432"/>
      <c r="O1007" s="432"/>
      <c r="P1007" s="432"/>
      <c r="Q1007" s="432"/>
    </row>
    <row r="1008" ht="25.15" customHeight="true" x14ac:dyDescent="0.2">
      <c r="C1008" s="432"/>
      <c r="D1008" s="432"/>
      <c r="E1008" s="432"/>
      <c r="F1008" s="432"/>
      <c r="G1008" s="432"/>
      <c r="H1008" s="432"/>
      <c r="I1008" s="432"/>
      <c r="J1008" s="432"/>
      <c r="K1008" s="432"/>
      <c r="L1008" s="432"/>
      <c r="M1008" s="432"/>
      <c r="N1008" s="432"/>
      <c r="O1008" s="432"/>
      <c r="P1008" s="432"/>
      <c r="Q1008" s="432"/>
    </row>
    <row r="1009" ht="25.15" customHeight="true" x14ac:dyDescent="0.2">
      <c r="C1009" s="432"/>
      <c r="D1009" s="432"/>
      <c r="E1009" s="432"/>
      <c r="F1009" s="432"/>
      <c r="G1009" s="432"/>
      <c r="H1009" s="432"/>
      <c r="I1009" s="432"/>
      <c r="J1009" s="432"/>
      <c r="K1009" s="432"/>
      <c r="L1009" s="432"/>
      <c r="M1009" s="432"/>
      <c r="N1009" s="432"/>
      <c r="O1009" s="432"/>
      <c r="P1009" s="432"/>
      <c r="Q1009" s="432"/>
    </row>
    <row r="1010" ht="25.15" customHeight="true" x14ac:dyDescent="0.2">
      <c r="C1010" s="432"/>
      <c r="D1010" s="432"/>
      <c r="E1010" s="432"/>
      <c r="F1010" s="432"/>
      <c r="G1010" s="432"/>
      <c r="H1010" s="432"/>
      <c r="I1010" s="432"/>
      <c r="J1010" s="432"/>
      <c r="K1010" s="432"/>
      <c r="L1010" s="432"/>
      <c r="M1010" s="432"/>
      <c r="N1010" s="432"/>
      <c r="O1010" s="432"/>
      <c r="P1010" s="432"/>
      <c r="Q1010" s="432"/>
    </row>
    <row r="1011" ht="25.15" customHeight="true" x14ac:dyDescent="0.2">
      <c r="C1011" s="432"/>
      <c r="D1011" s="432"/>
      <c r="E1011" s="432"/>
      <c r="F1011" s="432"/>
      <c r="G1011" s="432"/>
      <c r="H1011" s="432"/>
      <c r="I1011" s="432"/>
      <c r="J1011" s="432"/>
      <c r="K1011" s="432"/>
      <c r="L1011" s="432"/>
      <c r="M1011" s="432"/>
      <c r="N1011" s="432"/>
      <c r="O1011" s="432"/>
      <c r="P1011" s="432"/>
      <c r="Q1011" s="432"/>
    </row>
    <row r="1012" ht="25.15" customHeight="true" x14ac:dyDescent="0.2">
      <c r="C1012" s="432"/>
      <c r="D1012" s="432"/>
      <c r="E1012" s="432"/>
      <c r="F1012" s="432"/>
      <c r="G1012" s="432"/>
      <c r="H1012" s="432"/>
      <c r="I1012" s="432"/>
      <c r="J1012" s="432"/>
      <c r="K1012" s="432"/>
      <c r="L1012" s="432"/>
      <c r="M1012" s="432"/>
      <c r="N1012" s="432"/>
      <c r="O1012" s="432"/>
      <c r="P1012" s="432"/>
      <c r="Q1012" s="432"/>
    </row>
    <row r="1013" ht="25.15" customHeight="true" x14ac:dyDescent="0.2">
      <c r="C1013" s="432"/>
      <c r="D1013" s="432"/>
      <c r="E1013" s="432"/>
      <c r="F1013" s="432"/>
      <c r="G1013" s="432"/>
      <c r="H1013" s="432"/>
      <c r="I1013" s="432"/>
      <c r="J1013" s="432"/>
      <c r="K1013" s="432"/>
      <c r="L1013" s="432"/>
      <c r="M1013" s="432"/>
      <c r="N1013" s="432"/>
      <c r="O1013" s="432"/>
      <c r="P1013" s="432"/>
      <c r="Q1013" s="432"/>
    </row>
    <row r="1014" ht="25.15" customHeight="true" x14ac:dyDescent="0.2">
      <c r="C1014" s="432"/>
      <c r="D1014" s="432"/>
      <c r="E1014" s="432"/>
      <c r="F1014" s="432"/>
      <c r="G1014" s="432"/>
      <c r="H1014" s="432"/>
      <c r="I1014" s="432"/>
      <c r="J1014" s="432"/>
      <c r="K1014" s="432"/>
      <c r="L1014" s="432"/>
      <c r="M1014" s="432"/>
      <c r="N1014" s="432"/>
      <c r="O1014" s="432"/>
      <c r="P1014" s="432"/>
      <c r="Q1014" s="432"/>
    </row>
    <row r="1015" ht="25.15" customHeight="true" x14ac:dyDescent="0.2">
      <c r="C1015" s="432"/>
      <c r="D1015" s="432"/>
      <c r="E1015" s="432"/>
      <c r="F1015" s="432"/>
      <c r="G1015" s="432"/>
      <c r="H1015" s="432"/>
      <c r="I1015" s="432"/>
      <c r="J1015" s="432"/>
      <c r="K1015" s="432"/>
      <c r="L1015" s="432"/>
      <c r="M1015" s="432"/>
      <c r="N1015" s="432"/>
      <c r="O1015" s="432"/>
      <c r="P1015" s="432"/>
      <c r="Q1015" s="432"/>
    </row>
    <row r="1016" ht="25.15" customHeight="true" x14ac:dyDescent="0.2">
      <c r="C1016" s="432"/>
      <c r="D1016" s="432"/>
      <c r="E1016" s="432"/>
      <c r="F1016" s="432"/>
      <c r="G1016" s="432"/>
      <c r="H1016" s="432"/>
      <c r="I1016" s="432"/>
      <c r="J1016" s="432"/>
      <c r="K1016" s="432"/>
      <c r="L1016" s="432"/>
      <c r="M1016" s="432"/>
      <c r="N1016" s="432"/>
      <c r="O1016" s="432"/>
      <c r="P1016" s="432"/>
      <c r="Q1016" s="432"/>
    </row>
    <row r="1017" ht="25.15" customHeight="true" x14ac:dyDescent="0.2">
      <c r="C1017" s="432"/>
      <c r="D1017" s="432"/>
      <c r="E1017" s="432"/>
      <c r="F1017" s="432"/>
      <c r="G1017" s="432"/>
      <c r="H1017" s="432"/>
      <c r="I1017" s="432"/>
      <c r="J1017" s="432"/>
      <c r="K1017" s="432"/>
      <c r="L1017" s="432"/>
      <c r="M1017" s="432"/>
      <c r="N1017" s="432"/>
      <c r="O1017" s="432"/>
      <c r="P1017" s="432"/>
      <c r="Q1017" s="432"/>
    </row>
    <row r="1018" ht="25.15" customHeight="true" x14ac:dyDescent="0.2">
      <c r="C1018" s="432"/>
      <c r="D1018" s="432"/>
      <c r="E1018" s="432"/>
      <c r="F1018" s="432"/>
      <c r="G1018" s="432"/>
      <c r="H1018" s="432"/>
      <c r="I1018" s="432"/>
      <c r="J1018" s="432"/>
      <c r="K1018" s="432"/>
      <c r="L1018" s="432"/>
      <c r="M1018" s="432"/>
      <c r="N1018" s="432"/>
      <c r="O1018" s="432"/>
      <c r="P1018" s="432"/>
      <c r="Q1018" s="432"/>
    </row>
    <row r="1019" ht="25.15" customHeight="true" x14ac:dyDescent="0.2">
      <c r="C1019" s="432"/>
      <c r="D1019" s="432"/>
      <c r="E1019" s="432"/>
      <c r="F1019" s="432"/>
      <c r="G1019" s="432"/>
      <c r="H1019" s="432"/>
      <c r="I1019" s="432"/>
      <c r="J1019" s="432"/>
      <c r="K1019" s="432"/>
      <c r="L1019" s="432"/>
      <c r="M1019" s="432"/>
      <c r="N1019" s="432"/>
      <c r="O1019" s="432"/>
      <c r="P1019" s="432"/>
      <c r="Q1019" s="432"/>
    </row>
    <row r="1020" ht="25.15" customHeight="true" x14ac:dyDescent="0.2">
      <c r="C1020" s="432"/>
      <c r="D1020" s="432"/>
      <c r="E1020" s="432"/>
      <c r="F1020" s="432"/>
      <c r="G1020" s="432"/>
      <c r="H1020" s="432"/>
      <c r="I1020" s="432"/>
      <c r="J1020" s="432"/>
      <c r="K1020" s="432"/>
      <c r="L1020" s="432"/>
      <c r="M1020" s="432"/>
      <c r="N1020" s="432"/>
      <c r="O1020" s="432"/>
      <c r="P1020" s="432"/>
      <c r="Q1020" s="432"/>
    </row>
    <row r="1021" ht="25.15" customHeight="true" x14ac:dyDescent="0.2">
      <c r="C1021" s="432"/>
      <c r="D1021" s="432"/>
      <c r="E1021" s="432"/>
      <c r="F1021" s="432"/>
      <c r="G1021" s="432"/>
      <c r="H1021" s="432"/>
      <c r="I1021" s="432"/>
      <c r="J1021" s="432"/>
      <c r="K1021" s="432"/>
      <c r="L1021" s="432"/>
      <c r="M1021" s="432"/>
      <c r="N1021" s="432"/>
      <c r="O1021" s="432"/>
      <c r="P1021" s="432"/>
      <c r="Q1021" s="432"/>
    </row>
    <row r="1022" ht="25.15" customHeight="true" x14ac:dyDescent="0.2">
      <c r="C1022" s="432"/>
      <c r="D1022" s="432"/>
      <c r="E1022" s="432"/>
      <c r="F1022" s="432"/>
      <c r="G1022" s="432"/>
      <c r="H1022" s="432"/>
      <c r="I1022" s="432"/>
      <c r="J1022" s="432"/>
      <c r="K1022" s="432"/>
      <c r="L1022" s="432"/>
      <c r="M1022" s="432"/>
      <c r="N1022" s="432"/>
      <c r="O1022" s="432"/>
      <c r="P1022" s="432"/>
      <c r="Q1022" s="432"/>
    </row>
    <row r="1023" ht="25.15" customHeight="true" x14ac:dyDescent="0.2">
      <c r="C1023" s="432"/>
      <c r="D1023" s="432"/>
      <c r="E1023" s="432"/>
      <c r="F1023" s="432"/>
      <c r="G1023" s="432"/>
      <c r="H1023" s="432"/>
      <c r="I1023" s="432"/>
      <c r="J1023" s="432"/>
      <c r="K1023" s="432"/>
      <c r="L1023" s="432"/>
      <c r="M1023" s="432"/>
      <c r="N1023" s="432"/>
      <c r="O1023" s="432"/>
      <c r="P1023" s="432"/>
      <c r="Q1023" s="432"/>
    </row>
    <row r="1024" ht="25.15" customHeight="true" x14ac:dyDescent="0.2">
      <c r="C1024" s="432"/>
      <c r="D1024" s="432"/>
      <c r="E1024" s="432"/>
      <c r="F1024" s="432"/>
      <c r="G1024" s="432"/>
      <c r="H1024" s="432"/>
      <c r="I1024" s="432"/>
      <c r="J1024" s="432"/>
      <c r="K1024" s="432"/>
      <c r="L1024" s="432"/>
      <c r="M1024" s="432"/>
      <c r="N1024" s="432"/>
      <c r="O1024" s="432"/>
      <c r="P1024" s="432"/>
      <c r="Q1024" s="432"/>
    </row>
    <row r="1025" s="210" customFormat="true" ht="21" customHeight="true" x14ac:dyDescent="0.2">
      <c r="A1025" s="1824" t="s">
        <v>247</v>
      </c>
      <c r="B1025" s="1825"/>
      <c r="C1025" s="1826"/>
      <c r="Y1025" s="203"/>
      <c r="Z1025" s="203"/>
      <c r="AA1025" s="203"/>
      <c r="AB1025" s="203"/>
      <c r="AC1025" s="203"/>
      <c r="AD1025" s="203"/>
      <c r="AE1025" s="203"/>
      <c r="AF1025" s="203"/>
      <c r="AG1025" s="203"/>
      <c r="AH1025" s="203"/>
      <c r="AI1025" s="203"/>
      <c r="AJ1025" s="203"/>
      <c r="AK1025" s="203"/>
      <c r="AL1025" s="203"/>
      <c r="AM1025" s="203"/>
      <c r="AN1025" s="203"/>
      <c r="AO1025" s="203"/>
      <c r="AP1025" s="203"/>
      <c r="AQ1025" s="203"/>
      <c r="AR1025" s="203"/>
      <c r="AS1025" s="203"/>
      <c r="AT1025" s="203"/>
      <c r="AU1025" s="203"/>
      <c r="AV1025" s="203"/>
      <c r="AW1025" s="203"/>
      <c r="AX1025" s="203"/>
      <c r="AY1025" s="203"/>
      <c r="AZ1025" s="203"/>
      <c r="BA1025" s="215"/>
      <c r="BB1025" s="283"/>
      <c r="BC1025"/>
      <c r="BD1025"/>
      <c r="BE1025"/>
      <c r="BF1025"/>
      <c r="BG1025"/>
      <c r="BH1025"/>
      <c r="BI1025"/>
      <c r="BJ1025"/>
      <c r="BK1025"/>
      <c r="BL1025"/>
      <c r="BM1025"/>
      <c r="BN1025"/>
      <c r="BO1025"/>
      <c r="BP1025"/>
      <c r="BQ1025"/>
      <c r="BR1025"/>
      <c r="BS1025"/>
      <c r="BT1025"/>
      <c r="BU1025"/>
      <c r="BV1025"/>
      <c r="BW1025"/>
      <c r="BX1025" s="215"/>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210" customFormat="true" ht="15.95" customHeight="true" x14ac:dyDescent="0.2">
      <c r="A1026" s="1827" t="s">
        <v>173</v>
      </c>
      <c r="B1026" s="1828"/>
      <c r="C1026" s="395" t="s">
        <v>174</v>
      </c>
      <c r="Y1026" s="203"/>
      <c r="Z1026" s="203"/>
      <c r="AA1026" s="203"/>
      <c r="AB1026" s="203"/>
      <c r="AC1026" s="203"/>
      <c r="AD1026" s="203"/>
      <c r="AE1026" s="203"/>
      <c r="AF1026" s="203"/>
      <c r="AG1026" s="203"/>
      <c r="AH1026" s="203"/>
      <c r="AI1026" s="203"/>
      <c r="AJ1026" s="203"/>
      <c r="AK1026" s="203"/>
      <c r="AL1026" s="203"/>
      <c r="AM1026" s="203"/>
      <c r="AN1026" s="203"/>
      <c r="AO1026" s="203"/>
      <c r="AP1026" s="203"/>
      <c r="AQ1026" s="203"/>
      <c r="AR1026" s="203"/>
      <c r="AS1026" s="203"/>
      <c r="AT1026" s="203"/>
      <c r="AU1026" s="203"/>
      <c r="AV1026" s="203"/>
      <c r="AW1026" s="203"/>
      <c r="AX1026" s="203"/>
      <c r="AY1026" s="203"/>
      <c r="AZ1026" s="203"/>
      <c r="BA1026" s="215"/>
      <c r="BB1026" s="283"/>
      <c r="BC1026"/>
      <c r="BD1026"/>
      <c r="BE1026"/>
      <c r="BF1026"/>
      <c r="BG1026"/>
      <c r="BH1026"/>
      <c r="BI1026"/>
      <c r="BJ1026"/>
      <c r="BK1026"/>
      <c r="BL1026"/>
      <c r="BM1026"/>
      <c r="BN1026"/>
      <c r="BO1026"/>
      <c r="BP1026"/>
      <c r="BQ1026"/>
      <c r="BR1026"/>
      <c r="BS1026"/>
      <c r="BT1026"/>
      <c r="BU1026"/>
      <c r="BV1026"/>
      <c r="BW1026"/>
      <c r="BX1026" s="215"/>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210" customFormat="true" ht="17.1" hidden="true" customHeight="true" x14ac:dyDescent="0.2">
      <c r="A1027" s="396" t="s">
        <v>175</v>
      </c>
      <c r="B1027" s="397" t="s">
        <v>176</v>
      </c>
      <c r="C1027" s="398">
        <v>8284</v>
      </c>
      <c r="Y1027" s="203"/>
      <c r="Z1027" s="203"/>
      <c r="AA1027" s="203"/>
      <c r="AB1027" s="203"/>
      <c r="AC1027" s="203"/>
      <c r="AD1027" s="203"/>
      <c r="AE1027" s="203"/>
      <c r="AF1027" s="203"/>
      <c r="AG1027" s="203"/>
      <c r="AH1027" s="203"/>
      <c r="AI1027" s="203"/>
      <c r="AJ1027" s="203"/>
      <c r="AK1027" s="203"/>
      <c r="AL1027" s="203"/>
      <c r="AM1027" s="203"/>
      <c r="AN1027" s="203"/>
      <c r="AO1027" s="203"/>
      <c r="AP1027" s="203"/>
      <c r="AQ1027" s="203"/>
      <c r="AR1027" s="203"/>
      <c r="AS1027" s="203"/>
      <c r="AT1027" s="203"/>
      <c r="AU1027" s="203"/>
      <c r="AV1027" s="203"/>
      <c r="AW1027" s="203"/>
      <c r="AX1027" s="203"/>
      <c r="AY1027" s="203"/>
      <c r="AZ1027" s="203"/>
      <c r="BA1027" s="215"/>
      <c r="BB1027" s="283"/>
      <c r="BC1027"/>
      <c r="BD1027"/>
      <c r="BE1027"/>
      <c r="BF1027"/>
      <c r="BG1027"/>
      <c r="BH1027"/>
      <c r="BI1027"/>
      <c r="BJ1027"/>
      <c r="BK1027"/>
      <c r="BL1027"/>
      <c r="BM1027"/>
      <c r="BN1027"/>
      <c r="BO1027"/>
      <c r="BP1027"/>
      <c r="BQ1027"/>
      <c r="BR1027"/>
      <c r="BS1027"/>
      <c r="BT1027"/>
      <c r="BU1027"/>
      <c r="BV1027"/>
      <c r="BW1027"/>
      <c r="BX1027" s="215"/>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210" customFormat="true" ht="17.1" hidden="true" customHeight="true" x14ac:dyDescent="0.2">
      <c r="A1028" s="399" t="s">
        <v>177</v>
      </c>
      <c r="B1028" s="400" t="s">
        <v>176</v>
      </c>
      <c r="C1028" s="401">
        <v>8284</v>
      </c>
      <c r="Y1028" s="203"/>
      <c r="Z1028" s="203"/>
      <c r="AA1028" s="203"/>
      <c r="AB1028" s="203"/>
      <c r="AC1028" s="203"/>
      <c r="AD1028" s="203"/>
      <c r="AE1028" s="203"/>
      <c r="AF1028" s="203"/>
      <c r="AG1028" s="203"/>
      <c r="AH1028" s="203"/>
      <c r="AI1028" s="203"/>
      <c r="AJ1028" s="203"/>
      <c r="AK1028" s="203"/>
      <c r="AL1028" s="203"/>
      <c r="AM1028" s="203"/>
      <c r="AN1028" s="203"/>
      <c r="AO1028" s="203"/>
      <c r="AP1028" s="203"/>
      <c r="AQ1028" s="203"/>
      <c r="AR1028" s="203"/>
      <c r="AS1028" s="203"/>
      <c r="AT1028" s="203"/>
      <c r="AU1028" s="203"/>
      <c r="AV1028" s="203"/>
      <c r="AW1028" s="203"/>
      <c r="AX1028" s="203"/>
      <c r="AY1028" s="203"/>
      <c r="AZ1028" s="203"/>
      <c r="BA1028" s="215"/>
      <c r="BB1028" s="283"/>
      <c r="BC1028"/>
      <c r="BD1028"/>
      <c r="BE1028"/>
      <c r="BF1028"/>
      <c r="BG1028"/>
      <c r="BH1028"/>
      <c r="BI1028"/>
      <c r="BJ1028"/>
      <c r="BK1028"/>
      <c r="BL1028"/>
      <c r="BM1028"/>
      <c r="BN1028"/>
      <c r="BO1028"/>
      <c r="BP1028"/>
      <c r="BQ1028"/>
      <c r="BR1028"/>
      <c r="BS1028"/>
      <c r="BT1028"/>
      <c r="BU1028"/>
      <c r="BV1028"/>
      <c r="BW1028"/>
      <c r="BX1028" s="215"/>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210" customFormat="true" ht="17.1" hidden="true" customHeight="true" x14ac:dyDescent="0.2">
      <c r="A1029" s="399" t="s">
        <v>178</v>
      </c>
      <c r="B1029" s="400" t="s">
        <v>176</v>
      </c>
      <c r="C1029" s="401">
        <v>8284</v>
      </c>
      <c r="Y1029" s="203"/>
      <c r="Z1029" s="203"/>
      <c r="AA1029" s="203"/>
      <c r="AB1029" s="203"/>
      <c r="AC1029" s="203"/>
      <c r="AD1029" s="203"/>
      <c r="AE1029" s="203"/>
      <c r="AF1029" s="203"/>
      <c r="AG1029" s="203"/>
      <c r="AH1029" s="203"/>
      <c r="AI1029" s="203"/>
      <c r="AJ1029" s="203"/>
      <c r="AK1029" s="203"/>
      <c r="AL1029" s="203"/>
      <c r="AM1029" s="203"/>
      <c r="AN1029" s="203"/>
      <c r="AO1029" s="203"/>
      <c r="AP1029" s="203"/>
      <c r="AQ1029" s="203"/>
      <c r="AR1029" s="203"/>
      <c r="AS1029" s="203"/>
      <c r="AT1029" s="203"/>
      <c r="AU1029" s="203"/>
      <c r="AV1029" s="203"/>
      <c r="AW1029" s="203"/>
      <c r="AX1029" s="203"/>
      <c r="AY1029" s="203"/>
      <c r="AZ1029" s="203"/>
      <c r="BA1029" s="215"/>
      <c r="BB1029" s="283"/>
      <c r="BC1029"/>
      <c r="BD1029"/>
      <c r="BE1029"/>
      <c r="BF1029"/>
      <c r="BG1029"/>
      <c r="BH1029"/>
      <c r="BI1029"/>
      <c r="BJ1029"/>
      <c r="BK1029"/>
      <c r="BL1029"/>
      <c r="BM1029"/>
      <c r="BN1029"/>
      <c r="BO1029"/>
      <c r="BP1029"/>
      <c r="BQ1029"/>
      <c r="BR1029"/>
      <c r="BS1029"/>
      <c r="BT1029"/>
      <c r="BU1029"/>
      <c r="BV1029"/>
      <c r="BW1029"/>
      <c r="BX1029" s="215"/>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210" customFormat="true" ht="17.1" hidden="true" customHeight="true" x14ac:dyDescent="0.2">
      <c r="A1030" s="399" t="s">
        <v>179</v>
      </c>
      <c r="B1030" s="400" t="s">
        <v>176</v>
      </c>
      <c r="C1030" s="401">
        <v>8284</v>
      </c>
      <c r="Y1030" s="203"/>
      <c r="Z1030" s="203"/>
      <c r="AA1030" s="203"/>
      <c r="AB1030" s="203"/>
      <c r="AC1030" s="203"/>
      <c r="AD1030" s="203"/>
      <c r="AE1030" s="203"/>
      <c r="AF1030" s="203"/>
      <c r="AG1030" s="203"/>
      <c r="AH1030" s="203"/>
      <c r="AI1030" s="203"/>
      <c r="AJ1030" s="203"/>
      <c r="AK1030" s="203"/>
      <c r="AL1030" s="203"/>
      <c r="AM1030" s="203"/>
      <c r="AN1030" s="203"/>
      <c r="AO1030" s="203"/>
      <c r="AP1030" s="203"/>
      <c r="AQ1030" s="203"/>
      <c r="AR1030" s="203"/>
      <c r="AS1030" s="203"/>
      <c r="AT1030" s="203"/>
      <c r="AU1030" s="203"/>
      <c r="AV1030" s="203"/>
      <c r="AW1030" s="203"/>
      <c r="AX1030" s="203"/>
      <c r="AY1030" s="203"/>
      <c r="AZ1030" s="203"/>
      <c r="BA1030" s="215"/>
      <c r="BB1030" s="283"/>
      <c r="BC1030"/>
      <c r="BD1030"/>
      <c r="BE1030"/>
      <c r="BF1030"/>
      <c r="BG1030"/>
      <c r="BH1030"/>
      <c r="BI1030"/>
      <c r="BJ1030"/>
      <c r="BK1030"/>
      <c r="BL1030"/>
      <c r="BM1030"/>
      <c r="BN1030"/>
      <c r="BO1030"/>
      <c r="BP1030"/>
      <c r="BQ1030"/>
      <c r="BR1030"/>
      <c r="BS1030"/>
      <c r="BT1030"/>
      <c r="BU1030"/>
      <c r="BV1030"/>
      <c r="BW1030"/>
      <c r="BX1030" s="215"/>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210" customFormat="true" ht="17.1" customHeight="true" x14ac:dyDescent="0.2">
      <c r="A1031" s="1802" t="s">
        <v>180</v>
      </c>
      <c r="B1031" s="400" t="s">
        <v>181</v>
      </c>
      <c r="C1031" s="401">
        <v>5971</v>
      </c>
      <c r="Y1031" s="203"/>
      <c r="Z1031" s="203"/>
      <c r="AA1031" s="203"/>
      <c r="AB1031" s="203"/>
      <c r="AC1031" s="203"/>
      <c r="AD1031" s="203"/>
      <c r="AE1031" s="203"/>
      <c r="AF1031" s="203"/>
      <c r="AG1031" s="203"/>
      <c r="AH1031" s="203"/>
      <c r="AI1031" s="203"/>
      <c r="AJ1031" s="203"/>
      <c r="AK1031" s="203"/>
      <c r="AL1031" s="203"/>
      <c r="AM1031" s="203"/>
      <c r="AN1031" s="203"/>
      <c r="AO1031" s="203"/>
      <c r="AP1031" s="203"/>
      <c r="AQ1031" s="203"/>
      <c r="AR1031" s="203"/>
      <c r="AS1031" s="203"/>
      <c r="AT1031" s="203"/>
      <c r="AU1031" s="203"/>
      <c r="AV1031" s="203"/>
      <c r="AW1031" s="203"/>
      <c r="AX1031" s="203"/>
      <c r="AY1031" s="203"/>
      <c r="AZ1031" s="203"/>
      <c r="BA1031" s="215"/>
      <c r="BB1031" s="283"/>
      <c r="BC1031"/>
      <c r="BD1031"/>
      <c r="BE1031"/>
      <c r="BF1031"/>
      <c r="BG1031"/>
      <c r="BH1031"/>
      <c r="BI1031"/>
      <c r="BJ1031"/>
      <c r="BK1031"/>
      <c r="BL1031"/>
      <c r="BM1031"/>
      <c r="BN1031"/>
      <c r="BO1031"/>
      <c r="BP1031"/>
      <c r="BQ1031"/>
      <c r="BR1031"/>
      <c r="BS1031"/>
      <c r="BT1031"/>
      <c r="BU1031"/>
      <c r="BV1031"/>
      <c r="BW1031"/>
      <c r="BX1031" s="215"/>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210" customFormat="true" ht="17.1" customHeight="true" x14ac:dyDescent="0.2">
      <c r="A1032" s="1802"/>
      <c r="B1032" s="400" t="s">
        <v>182</v>
      </c>
      <c r="C1032" s="401">
        <v>2313</v>
      </c>
      <c r="Y1032" s="203"/>
      <c r="Z1032" s="203"/>
      <c r="AA1032" s="203"/>
      <c r="AB1032" s="203"/>
      <c r="AC1032" s="203"/>
      <c r="AD1032" s="203"/>
      <c r="AE1032" s="203"/>
      <c r="AF1032" s="203"/>
      <c r="AG1032" s="203"/>
      <c r="AH1032" s="203"/>
      <c r="AI1032" s="203"/>
      <c r="AJ1032" s="203"/>
      <c r="AK1032" s="203"/>
      <c r="AL1032" s="203"/>
      <c r="AM1032" s="203"/>
      <c r="AN1032" s="203"/>
      <c r="AO1032" s="203"/>
      <c r="AP1032" s="203"/>
      <c r="AQ1032" s="203"/>
      <c r="AR1032" s="203"/>
      <c r="AS1032" s="203"/>
      <c r="AT1032" s="203"/>
      <c r="AU1032" s="203"/>
      <c r="AV1032" s="203"/>
      <c r="AW1032" s="203"/>
      <c r="AX1032" s="203"/>
      <c r="AY1032" s="203"/>
      <c r="AZ1032" s="203"/>
      <c r="BA1032" s="215"/>
      <c r="BB1032" s="283"/>
      <c r="BC1032"/>
      <c r="BD1032"/>
      <c r="BE1032"/>
      <c r="BF1032"/>
      <c r="BG1032"/>
      <c r="BH1032"/>
      <c r="BI1032"/>
      <c r="BJ1032"/>
      <c r="BK1032"/>
      <c r="BL1032"/>
      <c r="BM1032"/>
      <c r="BN1032"/>
      <c r="BO1032"/>
      <c r="BP1032"/>
      <c r="BQ1032"/>
      <c r="BR1032"/>
      <c r="BS1032"/>
      <c r="BT1032"/>
      <c r="BU1032"/>
      <c r="BV1032"/>
      <c r="BW1032"/>
      <c r="BX1032" s="215"/>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210" customFormat="true" ht="17.1" customHeight="true" x14ac:dyDescent="0.2">
      <c r="A1033" s="1803"/>
      <c r="B1033" s="402" t="s">
        <v>183</v>
      </c>
      <c r="C1033" s="403">
        <v>0</v>
      </c>
      <c r="Y1033" s="203"/>
      <c r="Z1033" s="203"/>
      <c r="AA1033" s="203"/>
      <c r="AB1033" s="203"/>
      <c r="AC1033" s="203"/>
      <c r="AD1033" s="203"/>
      <c r="AE1033" s="203"/>
      <c r="AF1033" s="203"/>
      <c r="AG1033" s="203"/>
      <c r="AH1033" s="203"/>
      <c r="AI1033" s="203"/>
      <c r="AJ1033" s="203"/>
      <c r="AK1033" s="203"/>
      <c r="AL1033" s="203"/>
      <c r="AM1033" s="203"/>
      <c r="AN1033" s="203"/>
      <c r="AO1033" s="203"/>
      <c r="AP1033" s="203"/>
      <c r="AQ1033" s="203"/>
      <c r="AR1033" s="203"/>
      <c r="AS1033" s="203"/>
      <c r="AT1033" s="203"/>
      <c r="AU1033" s="203"/>
      <c r="AV1033" s="203"/>
      <c r="AW1033" s="203"/>
      <c r="AX1033" s="203"/>
      <c r="AY1033" s="203"/>
      <c r="AZ1033" s="203"/>
      <c r="BA1033" s="388"/>
      <c r="BB1033" s="136"/>
      <c r="BC1033" s="388"/>
      <c r="BD1033" s="388"/>
      <c r="BE1033" s="388"/>
      <c r="BF1033" s="388"/>
      <c r="BG1033" s="388"/>
      <c r="BH1033" s="388"/>
      <c r="BI1033" s="388"/>
      <c r="BJ1033" s="388"/>
      <c r="BK1033" s="388"/>
      <c r="BL1033" s="388"/>
      <c r="BM1033" s="388"/>
      <c r="BN1033" s="388"/>
      <c r="BO1033" s="388"/>
      <c r="BP1033" s="388"/>
      <c r="BQ1033" s="388"/>
      <c r="BR1033" s="388"/>
      <c r="BS1033" s="388"/>
      <c r="BT1033" s="388"/>
      <c r="BU1033" s="388"/>
      <c r="BV1033" s="388"/>
      <c r="BW1033" s="388"/>
      <c r="BX1033" s="388"/>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210" customFormat="true" ht="12.95" customHeight="true" x14ac:dyDescent="0.2">
      <c r="A1034" s="1804" t="s">
        <v>248</v>
      </c>
      <c r="B1034" s="1805"/>
      <c r="C1034" s="1806"/>
      <c r="Y1034" s="203"/>
      <c r="Z1034" s="203"/>
      <c r="AA1034" s="203"/>
      <c r="AB1034" s="203"/>
      <c r="AC1034" s="203"/>
      <c r="AD1034" s="203"/>
      <c r="AE1034" s="203"/>
      <c r="AF1034" s="203"/>
      <c r="AG1034" s="203"/>
      <c r="AH1034" s="203"/>
      <c r="AI1034" s="203"/>
      <c r="AJ1034" s="203"/>
      <c r="AK1034" s="203"/>
      <c r="AL1034" s="203"/>
      <c r="AM1034" s="203"/>
      <c r="AN1034" s="203"/>
      <c r="AO1034" s="203"/>
      <c r="AP1034" s="203"/>
      <c r="AQ1034" s="203"/>
      <c r="AR1034" s="203"/>
      <c r="AS1034" s="203"/>
      <c r="AT1034" s="203"/>
      <c r="AU1034" s="203"/>
      <c r="AV1034" s="203"/>
      <c r="AW1034" s="203"/>
      <c r="AX1034" s="203"/>
      <c r="AY1034" s="203"/>
      <c r="AZ1034" s="203"/>
      <c r="BA1034" s="215"/>
      <c r="BB1034" s="283"/>
      <c r="BC1034"/>
      <c r="BD1034"/>
      <c r="BE1034"/>
      <c r="BF1034"/>
      <c r="BG1034"/>
      <c r="BH1034"/>
      <c r="BI1034"/>
      <c r="BJ1034"/>
      <c r="BK1034"/>
      <c r="BL1034"/>
      <c r="BM1034"/>
      <c r="BN1034"/>
      <c r="BO1034"/>
      <c r="BP1034"/>
      <c r="BQ1034"/>
      <c r="BR1034"/>
      <c r="BS1034"/>
      <c r="BT1034"/>
      <c r="BU1034"/>
      <c r="BV1034"/>
      <c r="BW1034"/>
      <c r="BX1034" s="215"/>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67"/>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2"/>
      <c r="BB1035" s="230"/>
      <c r="BC1035" s="362"/>
      <c r="BD1035" s="362"/>
      <c r="BE1035" s="362"/>
      <c r="BF1035" s="362"/>
      <c r="BG1035" s="362"/>
      <c r="BH1035" s="362"/>
      <c r="BI1035" s="362"/>
      <c r="BJ1035" s="362"/>
      <c r="BK1035" s="362"/>
      <c r="BL1035" s="362"/>
      <c r="BM1035" s="362"/>
      <c r="BN1035" s="362"/>
      <c r="BO1035" s="362"/>
      <c r="BP1035" s="362"/>
      <c r="BQ1035" s="362"/>
      <c r="BR1035" s="362"/>
      <c r="BS1035" s="362"/>
      <c r="BT1035" s="362"/>
      <c r="BU1035" s="362"/>
      <c r="BV1035" s="362"/>
      <c r="BW1035" s="362"/>
      <c r="BX1035" s="362"/>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120</v>
      </c>
      <c r="B1036" s="118" t="s">
        <v>121</v>
      </c>
    </row>
    <row r="1037" ht="15" customHeight="true" x14ac:dyDescent="0.2">
      <c r="A1037" s="285" t="str">
        <f>R15</f>
        <v>Brest region</v>
      </c>
      <c r="B1037" s="285">
        <f>BR122+BR123</f>
        <v>3119.7075900188133</v>
      </c>
    </row>
    <row r="1038" ht="15" customHeight="true" x14ac:dyDescent="0.2">
      <c r="A1038" s="285" t="str">
        <f>S15</f>
        <v>Gomel region</v>
      </c>
      <c r="B1038" s="285">
        <f>BS122+BS123</f>
        <v>3073.2180125524428</v>
      </c>
    </row>
    <row r="1039" ht="15" customHeight="true" x14ac:dyDescent="0.2">
      <c r="A1039" s="285" t="str">
        <f>T15</f>
        <v>Grodno region</v>
      </c>
      <c r="B1039" s="285">
        <f>BT122+BT123</f>
        <v>2270.6080841690041</v>
      </c>
    </row>
    <row r="1040" ht="15" customHeight="true" x14ac:dyDescent="0.2">
      <c r="A1040" s="285" t="str">
        <f>U15</f>
        <v>Minsk city</v>
      </c>
      <c r="B1040" s="285">
        <f>BU122+BU123</f>
        <v>3720.1317772510456</v>
      </c>
    </row>
    <row r="1041" ht="15" customHeight="true" x14ac:dyDescent="0.2">
      <c r="A1041" s="285" t="str">
        <f>V15</f>
        <v>Minsk region</v>
      </c>
      <c r="B1041" s="285">
        <f>BV122+BV123</f>
        <v>3145.7376216477155</v>
      </c>
    </row>
    <row r="1042" ht="15" customHeight="true" x14ac:dyDescent="0.2">
      <c r="A1042" s="285" t="str">
        <f>W15</f>
        <v>Mogilev region</v>
      </c>
      <c r="B1042" s="285">
        <f>BW122+BW123</f>
        <v>2354.9599840141254</v>
      </c>
    </row>
    <row r="1043" ht="15" customHeight="true" x14ac:dyDescent="0.2">
      <c r="A1043" s="285" t="str">
        <f>X15</f>
        <v>Vitebsk region</v>
      </c>
      <c r="B1043" s="285">
        <f>BX122+XR123</f>
        <v>2667.3231510831611</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7</v>
      </c>
      <c r="B1072" s="230" t="s">
        <v>136</v>
      </c>
    </row>
    <row r="1100" s="203" customFormat="true" ht="17.1" customHeight="true" x14ac:dyDescent="0.2">
      <c r="A1100" s="528"/>
      <c r="B1100" s="521"/>
      <c r="BA1100" s="362"/>
      <c r="BB1100" s="230"/>
      <c r="BC1100" s="362"/>
      <c r="BD1100" s="362"/>
      <c r="BE1100" s="362"/>
      <c r="BF1100" s="362"/>
      <c r="BG1100" s="362"/>
      <c r="BH1100" s="362"/>
      <c r="BI1100" s="362"/>
      <c r="BJ1100" s="362"/>
      <c r="BK1100" s="362"/>
      <c r="BL1100" s="362"/>
      <c r="BM1100" s="362"/>
      <c r="BN1100" s="362"/>
      <c r="BO1100" s="362"/>
      <c r="BP1100" s="362"/>
      <c r="BQ1100" s="362"/>
      <c r="BR1100" s="362"/>
      <c r="BS1100" s="362"/>
      <c r="BT1100" s="362"/>
      <c r="BU1100" s="362"/>
      <c r="BV1100" s="362"/>
      <c r="BW1100" s="362"/>
      <c r="BX1100" s="362"/>
    </row>
    <row r="1101" s="203" customFormat="true" ht="17.1" customHeight="true" x14ac:dyDescent="0.2">
      <c r="A1101" s="529"/>
      <c r="B1101" s="522"/>
      <c r="BA1101" s="362"/>
      <c r="BB1101" s="230"/>
      <c r="BC1101" s="362"/>
      <c r="BD1101" s="362"/>
      <c r="BE1101" s="362"/>
      <c r="BF1101" s="362"/>
      <c r="BG1101" s="362"/>
      <c r="BH1101" s="362"/>
      <c r="BI1101" s="362"/>
      <c r="BJ1101" s="362"/>
      <c r="BK1101" s="362"/>
      <c r="BL1101" s="362"/>
      <c r="BM1101" s="362"/>
      <c r="BN1101" s="362"/>
      <c r="BO1101" s="362"/>
      <c r="BP1101" s="362"/>
      <c r="BQ1101" s="362"/>
      <c r="BR1101" s="362"/>
      <c r="BS1101" s="362"/>
      <c r="BT1101" s="362"/>
      <c r="BU1101" s="362"/>
      <c r="BV1101" s="362"/>
      <c r="BW1101" s="362"/>
      <c r="BX1101" s="362"/>
    </row>
    <row r="1102" s="203" customFormat="true" ht="15" customHeight="true" x14ac:dyDescent="0.2">
      <c r="BA1102" s="362"/>
      <c r="BB1102" s="230"/>
      <c r="BC1102" s="362"/>
      <c r="BD1102" s="362"/>
      <c r="BE1102" s="362"/>
      <c r="BF1102" s="362"/>
      <c r="BG1102" s="362"/>
      <c r="BH1102" s="362"/>
      <c r="BI1102" s="362"/>
      <c r="BJ1102" s="362"/>
      <c r="BK1102" s="362"/>
      <c r="BL1102" s="362"/>
      <c r="BM1102" s="362"/>
      <c r="BN1102" s="362"/>
      <c r="BO1102" s="362"/>
      <c r="BP1102" s="362"/>
      <c r="BQ1102" s="362"/>
      <c r="BR1102" s="362"/>
      <c r="BS1102" s="362"/>
      <c r="BT1102" s="362"/>
      <c r="BU1102" s="362"/>
      <c r="BV1102" s="362"/>
      <c r="BW1102" s="362"/>
      <c r="BX1102" s="362"/>
    </row>
    <row r="1103" s="203" customFormat="true" ht="15" customHeight="true" x14ac:dyDescent="0.2">
      <c r="BA1103" s="362"/>
      <c r="BB1103" s="230"/>
      <c r="BC1103" s="362"/>
      <c r="BD1103" s="362"/>
      <c r="BE1103" s="362"/>
      <c r="BF1103" s="362"/>
      <c r="BG1103" s="362"/>
      <c r="BH1103" s="362"/>
      <c r="BI1103" s="362"/>
      <c r="BJ1103" s="362"/>
      <c r="BK1103" s="362"/>
      <c r="BL1103" s="362"/>
      <c r="BM1103" s="362"/>
      <c r="BN1103" s="362"/>
      <c r="BO1103" s="362"/>
      <c r="BP1103" s="362"/>
      <c r="BQ1103" s="362"/>
      <c r="BR1103" s="362"/>
      <c r="BS1103" s="362"/>
      <c r="BT1103" s="362"/>
      <c r="BU1103" s="362"/>
      <c r="BV1103" s="362"/>
      <c r="BW1103" s="362"/>
      <c r="BX1103" s="362"/>
    </row>
    <row r="1104" s="203" customFormat="true" ht="15" customHeight="true" x14ac:dyDescent="0.2">
      <c r="BA1104" s="362"/>
      <c r="BB1104" s="230"/>
      <c r="BC1104" s="362"/>
      <c r="BD1104" s="362"/>
      <c r="BE1104" s="362"/>
      <c r="BF1104" s="362"/>
      <c r="BG1104" s="362"/>
      <c r="BH1104" s="362"/>
      <c r="BI1104" s="362"/>
      <c r="BJ1104" s="362"/>
      <c r="BK1104" s="362"/>
      <c r="BL1104" s="362"/>
      <c r="BM1104" s="362"/>
      <c r="BN1104" s="362"/>
      <c r="BO1104" s="362"/>
      <c r="BP1104" s="362"/>
      <c r="BQ1104" s="362"/>
      <c r="BR1104" s="362"/>
      <c r="BS1104" s="362"/>
      <c r="BT1104" s="362"/>
      <c r="BU1104" s="362"/>
      <c r="BV1104" s="362"/>
      <c r="BW1104" s="362"/>
      <c r="BX1104" s="362"/>
    </row>
    <row r="1105" s="203" customFormat="true" ht="15" customHeight="true" x14ac:dyDescent="0.2">
      <c r="BA1105" s="362"/>
      <c r="BB1105" s="230"/>
      <c r="BC1105" s="362"/>
      <c r="BD1105" s="362"/>
      <c r="BE1105" s="362"/>
      <c r="BF1105" s="362"/>
      <c r="BG1105" s="362"/>
      <c r="BH1105" s="362"/>
      <c r="BI1105" s="362"/>
      <c r="BJ1105" s="362"/>
      <c r="BK1105" s="362"/>
      <c r="BL1105" s="362"/>
      <c r="BM1105" s="362"/>
      <c r="BN1105" s="362"/>
      <c r="BO1105" s="362"/>
      <c r="BP1105" s="362"/>
      <c r="BQ1105" s="362"/>
      <c r="BR1105" s="362"/>
      <c r="BS1105" s="362"/>
      <c r="BT1105" s="362"/>
      <c r="BU1105" s="362"/>
      <c r="BV1105" s="362"/>
      <c r="BW1105" s="362"/>
      <c r="BX1105" s="362"/>
    </row>
    <row r="1106" s="203" customFormat="true" ht="15" customHeight="true" x14ac:dyDescent="0.2">
      <c r="BA1106" s="362"/>
      <c r="BB1106" s="230"/>
      <c r="BC1106" s="362"/>
      <c r="BD1106" s="362"/>
      <c r="BE1106" s="362"/>
      <c r="BF1106" s="362"/>
      <c r="BG1106" s="362"/>
      <c r="BH1106" s="362"/>
      <c r="BI1106" s="362"/>
      <c r="BJ1106" s="362"/>
      <c r="BK1106" s="362"/>
      <c r="BL1106" s="362"/>
      <c r="BM1106" s="362"/>
      <c r="BN1106" s="362"/>
      <c r="BO1106" s="362"/>
      <c r="BP1106" s="362"/>
      <c r="BQ1106" s="362"/>
      <c r="BR1106" s="362"/>
      <c r="BS1106" s="362"/>
      <c r="BT1106" s="362"/>
      <c r="BU1106" s="362"/>
      <c r="BV1106" s="362"/>
      <c r="BW1106" s="362"/>
      <c r="BX1106" s="362"/>
    </row>
    <row r="1107" s="203" customFormat="true" ht="15" customHeight="true" x14ac:dyDescent="0.2">
      <c r="BA1107" s="362"/>
      <c r="BB1107" s="230"/>
      <c r="BC1107" s="362"/>
      <c r="BD1107" s="362"/>
      <c r="BE1107" s="362"/>
      <c r="BF1107" s="362"/>
      <c r="BG1107" s="362"/>
      <c r="BH1107" s="362"/>
      <c r="BI1107" s="362"/>
      <c r="BJ1107" s="362"/>
      <c r="BK1107" s="362"/>
      <c r="BL1107" s="362"/>
      <c r="BM1107" s="362"/>
      <c r="BN1107" s="362"/>
      <c r="BO1107" s="362"/>
      <c r="BP1107" s="362"/>
      <c r="BQ1107" s="362"/>
      <c r="BR1107" s="362"/>
      <c r="BS1107" s="362"/>
      <c r="BT1107" s="362"/>
      <c r="BU1107" s="362"/>
      <c r="BV1107" s="362"/>
      <c r="BW1107" s="362"/>
      <c r="BX1107" s="362"/>
    </row>
    <row r="1108" s="203" customFormat="true" ht="15" customHeight="true" x14ac:dyDescent="0.2">
      <c r="BA1108" s="362"/>
      <c r="BB1108" s="230"/>
      <c r="BC1108" s="362"/>
      <c r="BD1108" s="362"/>
      <c r="BE1108" s="362"/>
      <c r="BF1108" s="362"/>
      <c r="BG1108" s="362"/>
      <c r="BH1108" s="362"/>
      <c r="BI1108" s="362"/>
      <c r="BJ1108" s="362"/>
      <c r="BK1108" s="362"/>
      <c r="BL1108" s="362"/>
      <c r="BM1108" s="362"/>
      <c r="BN1108" s="362"/>
      <c r="BO1108" s="362"/>
      <c r="BP1108" s="362"/>
      <c r="BQ1108" s="362"/>
      <c r="BR1108" s="362"/>
      <c r="BS1108" s="362"/>
      <c r="BT1108" s="362"/>
      <c r="BU1108" s="362"/>
      <c r="BV1108" s="362"/>
      <c r="BW1108" s="362"/>
      <c r="BX1108" s="362"/>
    </row>
    <row r="1109" s="203" customFormat="true" ht="15" customHeight="true" x14ac:dyDescent="0.2">
      <c r="BA1109" s="362"/>
      <c r="BB1109" s="230"/>
      <c r="BC1109" s="362"/>
      <c r="BD1109" s="362"/>
      <c r="BE1109" s="362"/>
      <c r="BF1109" s="362"/>
      <c r="BG1109" s="362"/>
      <c r="BH1109" s="362"/>
      <c r="BI1109" s="362"/>
      <c r="BJ1109" s="362"/>
      <c r="BK1109" s="362"/>
      <c r="BL1109" s="362"/>
      <c r="BM1109" s="362"/>
      <c r="BN1109" s="362"/>
      <c r="BO1109" s="362"/>
      <c r="BP1109" s="362"/>
      <c r="BQ1109" s="362"/>
      <c r="BR1109" s="362"/>
      <c r="BS1109" s="362"/>
      <c r="BT1109" s="362"/>
      <c r="BU1109" s="362"/>
      <c r="BV1109" s="362"/>
      <c r="BW1109" s="362"/>
      <c r="BX1109" s="362"/>
    </row>
    <row r="1110" s="203" customFormat="true" ht="15" customHeight="true" x14ac:dyDescent="0.2">
      <c r="BA1110" s="362"/>
      <c r="BB1110" s="230"/>
      <c r="BC1110" s="362"/>
      <c r="BD1110" s="362"/>
      <c r="BE1110" s="362"/>
      <c r="BF1110" s="362"/>
      <c r="BG1110" s="362"/>
      <c r="BH1110" s="362"/>
      <c r="BI1110" s="362"/>
      <c r="BJ1110" s="362"/>
      <c r="BK1110" s="362"/>
      <c r="BL1110" s="362"/>
      <c r="BM1110" s="362"/>
      <c r="BN1110" s="362"/>
      <c r="BO1110" s="362"/>
      <c r="BP1110" s="362"/>
      <c r="BQ1110" s="362"/>
      <c r="BR1110" s="362"/>
      <c r="BS1110" s="362"/>
      <c r="BT1110" s="362"/>
      <c r="BU1110" s="362"/>
      <c r="BV1110" s="362"/>
      <c r="BW1110" s="362"/>
      <c r="BX1110" s="362"/>
    </row>
    <row r="1111" s="203" customFormat="true" ht="15" customHeight="true" x14ac:dyDescent="0.2">
      <c r="BA1111" s="362"/>
      <c r="BB1111" s="230"/>
      <c r="BC1111" s="362"/>
      <c r="BD1111" s="362"/>
      <c r="BE1111" s="362"/>
      <c r="BF1111" s="362"/>
      <c r="BG1111" s="362"/>
      <c r="BH1111" s="362"/>
      <c r="BI1111" s="362"/>
      <c r="BJ1111" s="362"/>
      <c r="BK1111" s="362"/>
      <c r="BL1111" s="362"/>
      <c r="BM1111" s="362"/>
      <c r="BN1111" s="362"/>
      <c r="BO1111" s="362"/>
      <c r="BP1111" s="362"/>
      <c r="BQ1111" s="362"/>
      <c r="BR1111" s="362"/>
      <c r="BS1111" s="362"/>
      <c r="BT1111" s="362"/>
      <c r="BU1111" s="362"/>
      <c r="BV1111" s="362"/>
      <c r="BW1111" s="362"/>
      <c r="BX1111" s="362"/>
    </row>
    <row r="1112" s="203" customFormat="true" ht="15" customHeight="true" x14ac:dyDescent="0.2">
      <c r="BA1112" s="362"/>
      <c r="BB1112" s="230"/>
      <c r="BC1112" s="362"/>
      <c r="BD1112" s="362"/>
      <c r="BE1112" s="362"/>
      <c r="BF1112" s="362"/>
      <c r="BG1112" s="362"/>
      <c r="BH1112" s="362"/>
      <c r="BI1112" s="362"/>
      <c r="BJ1112" s="362"/>
      <c r="BK1112" s="362"/>
      <c r="BL1112" s="362"/>
      <c r="BM1112" s="362"/>
      <c r="BN1112" s="362"/>
      <c r="BO1112" s="362"/>
      <c r="BP1112" s="362"/>
      <c r="BQ1112" s="362"/>
      <c r="BR1112" s="362"/>
      <c r="BS1112" s="362"/>
      <c r="BT1112" s="362"/>
      <c r="BU1112" s="362"/>
      <c r="BV1112" s="362"/>
      <c r="BW1112" s="362"/>
      <c r="BX1112" s="362"/>
    </row>
    <row r="1113" s="203" customFormat="true" ht="15" customHeight="true" x14ac:dyDescent="0.2">
      <c r="BA1113" s="362"/>
      <c r="BB1113" s="230"/>
      <c r="BC1113" s="362"/>
      <c r="BD1113" s="362"/>
      <c r="BE1113" s="362"/>
      <c r="BF1113" s="362"/>
      <c r="BG1113" s="362"/>
      <c r="BH1113" s="362"/>
      <c r="BI1113" s="362"/>
      <c r="BJ1113" s="362"/>
      <c r="BK1113" s="362"/>
      <c r="BL1113" s="362"/>
      <c r="BM1113" s="362"/>
      <c r="BN1113" s="362"/>
      <c r="BO1113" s="362"/>
      <c r="BP1113" s="362"/>
      <c r="BQ1113" s="362"/>
      <c r="BR1113" s="362"/>
      <c r="BS1113" s="362"/>
      <c r="BT1113" s="362"/>
      <c r="BU1113" s="362"/>
      <c r="BV1113" s="362"/>
      <c r="BW1113" s="362"/>
      <c r="BX1113" s="362"/>
    </row>
    <row r="1114" s="203" customFormat="true" ht="17.1" customHeight="true" x14ac:dyDescent="0.2">
      <c r="A1114" s="529"/>
      <c r="B1114" s="522"/>
      <c r="C1114" s="510"/>
      <c r="D1114" s="523"/>
      <c r="E1114" s="523"/>
      <c r="F1114" s="523"/>
      <c r="G1114" s="524"/>
      <c r="H1114" s="523"/>
      <c r="I1114" s="523"/>
      <c r="J1114" s="523"/>
      <c r="K1114" s="523"/>
      <c r="L1114" s="524"/>
      <c r="M1114" s="523"/>
      <c r="N1114" s="523"/>
      <c r="O1114" s="523"/>
      <c r="P1114" s="523"/>
      <c r="Q1114" s="524"/>
      <c r="R1114" s="523"/>
      <c r="S1114" s="523"/>
      <c r="T1114" s="523"/>
      <c r="U1114" s="523"/>
      <c r="V1114" s="523"/>
      <c r="W1114" s="523"/>
      <c r="X1114" s="523"/>
      <c r="BA1114" s="362"/>
      <c r="BB1114" s="230"/>
      <c r="BC1114" s="362"/>
      <c r="BD1114" s="362"/>
      <c r="BE1114" s="362"/>
      <c r="BF1114" s="362"/>
      <c r="BG1114" s="362"/>
      <c r="BH1114" s="362"/>
      <c r="BI1114" s="362"/>
      <c r="BJ1114" s="362"/>
      <c r="BK1114" s="362"/>
      <c r="BL1114" s="362"/>
      <c r="BM1114" s="362"/>
      <c r="BN1114" s="362"/>
      <c r="BO1114" s="362"/>
      <c r="BP1114" s="362"/>
      <c r="BQ1114" s="362"/>
      <c r="BR1114" s="362"/>
      <c r="BS1114" s="362"/>
      <c r="BT1114" s="362"/>
      <c r="BU1114" s="362"/>
      <c r="BV1114" s="362"/>
      <c r="BW1114" s="362"/>
      <c r="BX1114" s="362"/>
    </row>
    <row r="1115" s="203" customFormat="true" ht="17.1" customHeight="true" x14ac:dyDescent="0.2">
      <c r="A1115" s="529"/>
      <c r="B1115" s="522"/>
      <c r="C1115" s="510"/>
      <c r="D1115" s="523"/>
      <c r="E1115" s="523"/>
      <c r="F1115" s="523"/>
      <c r="G1115" s="524"/>
      <c r="H1115" s="523"/>
      <c r="I1115" s="523"/>
      <c r="J1115" s="523"/>
      <c r="K1115" s="523"/>
      <c r="L1115" s="524"/>
      <c r="M1115" s="523"/>
      <c r="N1115" s="523"/>
      <c r="O1115" s="523"/>
      <c r="P1115" s="523"/>
      <c r="Q1115" s="524"/>
      <c r="R1115" s="523"/>
      <c r="S1115" s="523"/>
      <c r="T1115" s="523"/>
      <c r="U1115" s="523"/>
      <c r="V1115" s="523"/>
      <c r="W1115" s="523"/>
      <c r="X1115" s="523"/>
      <c r="BA1115" s="362"/>
      <c r="BB1115" s="230"/>
      <c r="BC1115" s="362"/>
      <c r="BD1115" s="362"/>
      <c r="BE1115" s="362"/>
      <c r="BF1115" s="362"/>
      <c r="BG1115" s="362"/>
      <c r="BH1115" s="362"/>
      <c r="BI1115" s="362"/>
      <c r="BJ1115" s="362"/>
      <c r="BK1115" s="362"/>
      <c r="BL1115" s="362"/>
      <c r="BM1115" s="362"/>
      <c r="BN1115" s="362"/>
      <c r="BO1115" s="362"/>
      <c r="BP1115" s="362"/>
      <c r="BQ1115" s="362"/>
      <c r="BR1115" s="362"/>
      <c r="BS1115" s="362"/>
      <c r="BT1115" s="362"/>
      <c r="BU1115" s="362"/>
      <c r="BV1115" s="362"/>
      <c r="BW1115" s="362"/>
      <c r="BX1115" s="362"/>
    </row>
    <row r="1116" s="203" customFormat="true" ht="17.1" customHeight="true" x14ac:dyDescent="0.2">
      <c r="A1116" s="529"/>
      <c r="B1116" s="522"/>
      <c r="C1116" s="510"/>
      <c r="D1116" s="523"/>
      <c r="E1116" s="523"/>
      <c r="F1116" s="523"/>
      <c r="G1116" s="524"/>
      <c r="H1116" s="523"/>
      <c r="I1116" s="523"/>
      <c r="J1116" s="523"/>
      <c r="K1116" s="523"/>
      <c r="L1116" s="524"/>
      <c r="M1116" s="523"/>
      <c r="N1116" s="523"/>
      <c r="O1116" s="523"/>
      <c r="P1116" s="523"/>
      <c r="Q1116" s="524"/>
      <c r="R1116" s="523"/>
      <c r="S1116" s="523"/>
      <c r="T1116" s="523"/>
      <c r="U1116" s="523"/>
      <c r="V1116" s="523"/>
      <c r="W1116" s="523"/>
      <c r="X1116" s="523"/>
      <c r="BA1116" s="362"/>
      <c r="BB1116" s="230"/>
      <c r="BC1116" s="362"/>
      <c r="BD1116" s="362"/>
      <c r="BE1116" s="362"/>
      <c r="BF1116" s="362"/>
      <c r="BG1116" s="362"/>
      <c r="BH1116" s="362"/>
      <c r="BI1116" s="362"/>
      <c r="BJ1116" s="362"/>
      <c r="BK1116" s="362"/>
      <c r="BL1116" s="362"/>
      <c r="BM1116" s="362"/>
      <c r="BN1116" s="362"/>
      <c r="BO1116" s="362"/>
      <c r="BP1116" s="362"/>
      <c r="BQ1116" s="362"/>
      <c r="BR1116" s="362"/>
      <c r="BS1116" s="362"/>
      <c r="BT1116" s="362"/>
      <c r="BU1116" s="362"/>
      <c r="BV1116" s="362"/>
      <c r="BW1116" s="362"/>
      <c r="BX1116" s="362"/>
    </row>
    <row r="1117" s="203" customFormat="true" ht="17.1" customHeight="true" x14ac:dyDescent="0.2">
      <c r="A1117" s="530"/>
      <c r="B1117" s="525"/>
      <c r="C1117" s="512"/>
      <c r="D1117" s="526"/>
      <c r="E1117" s="526"/>
      <c r="F1117" s="526"/>
      <c r="G1117" s="527"/>
      <c r="H1117" s="526"/>
      <c r="I1117" s="526"/>
      <c r="J1117" s="526"/>
      <c r="K1117" s="526"/>
      <c r="L1117" s="527"/>
      <c r="M1117" s="526"/>
      <c r="N1117" s="526"/>
      <c r="O1117" s="526"/>
      <c r="P1117" s="526"/>
      <c r="Q1117" s="527"/>
      <c r="R1117" s="526"/>
      <c r="S1117" s="526"/>
      <c r="T1117" s="526"/>
      <c r="U1117" s="526"/>
      <c r="V1117" s="526"/>
      <c r="W1117" s="526"/>
      <c r="X1117" s="526"/>
      <c r="BA1117" s="362"/>
      <c r="BB1117" s="230"/>
      <c r="BC1117" s="362"/>
      <c r="BD1117" s="362"/>
      <c r="BE1117" s="362"/>
      <c r="BF1117" s="362"/>
      <c r="BG1117" s="362"/>
      <c r="BH1117" s="362"/>
      <c r="BI1117" s="362"/>
      <c r="BJ1117" s="362"/>
      <c r="BK1117" s="362"/>
      <c r="BL1117" s="362"/>
      <c r="BM1117" s="362"/>
      <c r="BN1117" s="362"/>
      <c r="BO1117" s="362"/>
      <c r="BP1117" s="362"/>
      <c r="BQ1117" s="362"/>
      <c r="BR1117" s="362"/>
      <c r="BS1117" s="362"/>
      <c r="BT1117" s="362"/>
      <c r="BU1117" s="362"/>
      <c r="BV1117" s="362"/>
      <c r="BW1117" s="362"/>
      <c r="BX1117" s="362"/>
    </row>
    <row r="1118" s="203" customFormat="true" ht="15" customHeight="true" x14ac:dyDescent="0.2">
      <c r="BA1118" s="362"/>
      <c r="BB1118" s="230"/>
      <c r="BC1118" s="362"/>
      <c r="BD1118" s="362"/>
      <c r="BE1118" s="362"/>
      <c r="BF1118" s="362"/>
      <c r="BG1118" s="362"/>
      <c r="BH1118" s="362"/>
      <c r="BI1118" s="362"/>
      <c r="BJ1118" s="362"/>
      <c r="BK1118" s="362"/>
      <c r="BL1118" s="362"/>
      <c r="BM1118" s="362"/>
      <c r="BN1118" s="362"/>
      <c r="BO1118" s="362"/>
      <c r="BP1118" s="362"/>
      <c r="BQ1118" s="362"/>
      <c r="BR1118" s="362"/>
      <c r="BS1118" s="362"/>
      <c r="BT1118" s="362"/>
      <c r="BU1118" s="362"/>
      <c r="BV1118" s="362"/>
      <c r="BW1118" s="362"/>
      <c r="BX1118" s="362"/>
    </row>
    <row r="1119" s="203" customFormat="true" ht="15" customHeight="true" x14ac:dyDescent="0.2">
      <c r="BA1119" s="362"/>
      <c r="BB1119" s="230"/>
      <c r="BC1119" s="362"/>
      <c r="BD1119" s="362"/>
      <c r="BE1119" s="362"/>
      <c r="BF1119" s="362"/>
      <c r="BG1119" s="362"/>
      <c r="BH1119" s="362"/>
      <c r="BI1119" s="362"/>
      <c r="BJ1119" s="362"/>
      <c r="BK1119" s="362"/>
      <c r="BL1119" s="362"/>
      <c r="BM1119" s="362"/>
      <c r="BN1119" s="362"/>
      <c r="BO1119" s="362"/>
      <c r="BP1119" s="362"/>
      <c r="BQ1119" s="362"/>
      <c r="BR1119" s="362"/>
      <c r="BS1119" s="362"/>
      <c r="BT1119" s="362"/>
      <c r="BU1119" s="362"/>
      <c r="BV1119" s="362"/>
      <c r="BW1119" s="362"/>
      <c r="BX1119" s="362"/>
    </row>
    <row r="1120" s="203" customFormat="true" ht="15" customHeight="true" x14ac:dyDescent="0.2">
      <c r="BA1120" s="362"/>
      <c r="BB1120" s="230"/>
      <c r="BC1120" s="362"/>
      <c r="BD1120" s="362"/>
      <c r="BE1120" s="362"/>
      <c r="BF1120" s="362"/>
      <c r="BG1120" s="362"/>
      <c r="BH1120" s="362"/>
      <c r="BI1120" s="362"/>
      <c r="BJ1120" s="362"/>
      <c r="BK1120" s="362"/>
      <c r="BL1120" s="362"/>
      <c r="BM1120" s="362"/>
      <c r="BN1120" s="362"/>
      <c r="BO1120" s="362"/>
      <c r="BP1120" s="362"/>
      <c r="BQ1120" s="362"/>
      <c r="BR1120" s="362"/>
      <c r="BS1120" s="362"/>
      <c r="BT1120" s="362"/>
      <c r="BU1120" s="362"/>
      <c r="BV1120" s="362"/>
      <c r="BW1120" s="362"/>
      <c r="BX1120" s="362"/>
    </row>
    <row r="1121" s="203" customFormat="true" ht="15" customHeight="true" x14ac:dyDescent="0.2">
      <c r="BA1121" s="362"/>
      <c r="BB1121" s="230"/>
      <c r="BC1121" s="362"/>
      <c r="BD1121" s="362"/>
      <c r="BE1121" s="362"/>
      <c r="BF1121" s="362"/>
      <c r="BG1121" s="362"/>
      <c r="BH1121" s="362"/>
      <c r="BI1121" s="362"/>
      <c r="BJ1121" s="362"/>
      <c r="BK1121" s="362"/>
      <c r="BL1121" s="362"/>
      <c r="BM1121" s="362"/>
      <c r="BN1121" s="362"/>
      <c r="BO1121" s="362"/>
      <c r="BP1121" s="362"/>
      <c r="BQ1121" s="362"/>
      <c r="BR1121" s="362"/>
      <c r="BS1121" s="362"/>
      <c r="BT1121" s="362"/>
      <c r="BU1121" s="362"/>
      <c r="BV1121" s="362"/>
      <c r="BW1121" s="362"/>
      <c r="BX1121" s="362"/>
    </row>
    <row r="1122" s="203" customFormat="true" ht="15" customHeight="true" x14ac:dyDescent="0.2">
      <c r="BA1122" s="362"/>
      <c r="BB1122" s="230"/>
      <c r="BC1122" s="362"/>
      <c r="BD1122" s="362"/>
      <c r="BE1122" s="362"/>
      <c r="BF1122" s="362"/>
      <c r="BG1122" s="362"/>
      <c r="BH1122" s="362"/>
      <c r="BI1122" s="362"/>
      <c r="BJ1122" s="362"/>
      <c r="BK1122" s="362"/>
      <c r="BL1122" s="362"/>
      <c r="BM1122" s="362"/>
      <c r="BN1122" s="362"/>
      <c r="BO1122" s="362"/>
      <c r="BP1122" s="362"/>
      <c r="BQ1122" s="362"/>
      <c r="BR1122" s="362"/>
      <c r="BS1122" s="362"/>
      <c r="BT1122" s="362"/>
      <c r="BU1122" s="362"/>
      <c r="BV1122" s="362"/>
      <c r="BW1122" s="362"/>
      <c r="BX1122" s="362"/>
    </row>
    <row r="1123" s="203" customFormat="true" ht="15" customHeight="true" x14ac:dyDescent="0.2">
      <c r="BA1123" s="362"/>
      <c r="BB1123" s="230"/>
      <c r="BC1123" s="362"/>
      <c r="BD1123" s="362"/>
      <c r="BE1123" s="362"/>
      <c r="BF1123" s="362"/>
      <c r="BG1123" s="362"/>
      <c r="BH1123" s="362"/>
      <c r="BI1123" s="362"/>
      <c r="BJ1123" s="362"/>
      <c r="BK1123" s="362"/>
      <c r="BL1123" s="362"/>
      <c r="BM1123" s="362"/>
      <c r="BN1123" s="362"/>
      <c r="BO1123" s="362"/>
      <c r="BP1123" s="362"/>
      <c r="BQ1123" s="362"/>
      <c r="BR1123" s="362"/>
      <c r="BS1123" s="362"/>
      <c r="BT1123" s="362"/>
      <c r="BU1123" s="362"/>
      <c r="BV1123" s="362"/>
      <c r="BW1123" s="362"/>
      <c r="BX1123" s="362"/>
    </row>
    <row r="1124" s="203" customFormat="true" ht="15" customHeight="true" x14ac:dyDescent="0.2">
      <c r="BA1124" s="362"/>
      <c r="BB1124" s="230"/>
      <c r="BC1124" s="362"/>
      <c r="BD1124" s="362"/>
      <c r="BE1124" s="362"/>
      <c r="BF1124" s="362"/>
      <c r="BG1124" s="362"/>
      <c r="BH1124" s="362"/>
      <c r="BI1124" s="362"/>
      <c r="BJ1124" s="362"/>
      <c r="BK1124" s="362"/>
      <c r="BL1124" s="362"/>
      <c r="BM1124" s="362"/>
      <c r="BN1124" s="362"/>
      <c r="BO1124" s="362"/>
      <c r="BP1124" s="362"/>
      <c r="BQ1124" s="362"/>
      <c r="BR1124" s="362"/>
      <c r="BS1124" s="362"/>
      <c r="BT1124" s="362"/>
      <c r="BU1124" s="362"/>
      <c r="BV1124" s="362"/>
      <c r="BW1124" s="362"/>
      <c r="BX1124" s="362"/>
    </row>
    <row r="1125" s="203" customFormat="true" ht="15" customHeight="true" x14ac:dyDescent="0.2">
      <c r="BA1125" s="362"/>
      <c r="BB1125" s="230"/>
      <c r="BC1125" s="362"/>
      <c r="BD1125" s="362"/>
      <c r="BE1125" s="362"/>
      <c r="BF1125" s="362"/>
      <c r="BG1125" s="362"/>
      <c r="BH1125" s="362"/>
      <c r="BI1125" s="362"/>
      <c r="BJ1125" s="362"/>
      <c r="BK1125" s="362"/>
      <c r="BL1125" s="362"/>
      <c r="BM1125" s="362"/>
      <c r="BN1125" s="362"/>
      <c r="BO1125" s="362"/>
      <c r="BP1125" s="362"/>
      <c r="BQ1125" s="362"/>
      <c r="BR1125" s="362"/>
      <c r="BS1125" s="362"/>
      <c r="BT1125" s="362"/>
      <c r="BU1125" s="362"/>
      <c r="BV1125" s="362"/>
      <c r="BW1125" s="362"/>
      <c r="BX1125" s="362"/>
    </row>
    <row r="1126" s="203" customFormat="true" ht="15" customHeight="true" x14ac:dyDescent="0.2">
      <c r="BA1126" s="362"/>
      <c r="BB1126" s="230"/>
      <c r="BC1126" s="362"/>
      <c r="BD1126" s="362"/>
      <c r="BE1126" s="362"/>
      <c r="BF1126" s="362"/>
      <c r="BG1126" s="362"/>
      <c r="BH1126" s="362"/>
      <c r="BI1126" s="362"/>
      <c r="BJ1126" s="362"/>
      <c r="BK1126" s="362"/>
      <c r="BL1126" s="362"/>
      <c r="BM1126" s="362"/>
      <c r="BN1126" s="362"/>
      <c r="BO1126" s="362"/>
      <c r="BP1126" s="362"/>
      <c r="BQ1126" s="362"/>
      <c r="BR1126" s="362"/>
      <c r="BS1126" s="362"/>
      <c r="BT1126" s="362"/>
      <c r="BU1126" s="362"/>
      <c r="BV1126" s="362"/>
      <c r="BW1126" s="362"/>
      <c r="BX1126" s="362"/>
    </row>
    <row r="1127" s="203" customFormat="true" ht="15" customHeight="true" x14ac:dyDescent="0.2">
      <c r="BA1127" s="362"/>
      <c r="BB1127" s="230"/>
      <c r="BC1127" s="362"/>
      <c r="BD1127" s="362"/>
      <c r="BE1127" s="362"/>
      <c r="BF1127" s="362"/>
      <c r="BG1127" s="362"/>
      <c r="BH1127" s="362"/>
      <c r="BI1127" s="362"/>
      <c r="BJ1127" s="362"/>
      <c r="BK1127" s="362"/>
      <c r="BL1127" s="362"/>
      <c r="BM1127" s="362"/>
      <c r="BN1127" s="362"/>
      <c r="BO1127" s="362"/>
      <c r="BP1127" s="362"/>
      <c r="BQ1127" s="362"/>
      <c r="BR1127" s="362"/>
      <c r="BS1127" s="362"/>
      <c r="BT1127" s="362"/>
      <c r="BU1127" s="362"/>
      <c r="BV1127" s="362"/>
      <c r="BW1127" s="362"/>
      <c r="BX1127" s="362"/>
    </row>
    <row r="1128" s="203" customFormat="true" ht="15" customHeight="true" x14ac:dyDescent="0.2">
      <c r="BA1128" s="362"/>
      <c r="BB1128" s="230"/>
      <c r="BC1128" s="362"/>
      <c r="BD1128" s="362"/>
      <c r="BE1128" s="362"/>
      <c r="BF1128" s="362"/>
      <c r="BG1128" s="362"/>
      <c r="BH1128" s="362"/>
      <c r="BI1128" s="362"/>
      <c r="BJ1128" s="362"/>
      <c r="BK1128" s="362"/>
      <c r="BL1128" s="362"/>
      <c r="BM1128" s="362"/>
      <c r="BN1128" s="362"/>
      <c r="BO1128" s="362"/>
      <c r="BP1128" s="362"/>
      <c r="BQ1128" s="362"/>
      <c r="BR1128" s="362"/>
      <c r="BS1128" s="362"/>
      <c r="BT1128" s="362"/>
      <c r="BU1128" s="362"/>
      <c r="BV1128" s="362"/>
      <c r="BW1128" s="362"/>
      <c r="BX1128" s="362"/>
    </row>
    <row r="1129" s="203" customFormat="true" ht="15" customHeight="true" x14ac:dyDescent="0.2">
      <c r="BA1129" s="362"/>
      <c r="BB1129" s="230"/>
      <c r="BC1129" s="362"/>
      <c r="BD1129" s="362"/>
      <c r="BE1129" s="362"/>
      <c r="BF1129" s="362"/>
      <c r="BG1129" s="362"/>
      <c r="BH1129" s="362"/>
      <c r="BI1129" s="362"/>
      <c r="BJ1129" s="362"/>
      <c r="BK1129" s="362"/>
      <c r="BL1129" s="362"/>
      <c r="BM1129" s="362"/>
      <c r="BN1129" s="362"/>
      <c r="BO1129" s="362"/>
      <c r="BP1129" s="362"/>
      <c r="BQ1129" s="362"/>
      <c r="BR1129" s="362"/>
      <c r="BS1129" s="362"/>
      <c r="BT1129" s="362"/>
      <c r="BU1129" s="362"/>
      <c r="BV1129" s="362"/>
      <c r="BW1129" s="362"/>
      <c r="BX1129" s="362"/>
    </row>
    <row r="1130" s="203" customFormat="true" ht="15" customHeight="true" x14ac:dyDescent="0.2">
      <c r="BA1130" s="362"/>
      <c r="BB1130" s="230"/>
      <c r="BC1130" s="362"/>
      <c r="BD1130" s="362"/>
      <c r="BE1130" s="362"/>
      <c r="BF1130" s="362"/>
      <c r="BG1130" s="362"/>
      <c r="BH1130" s="362"/>
      <c r="BI1130" s="362"/>
      <c r="BJ1130" s="362"/>
      <c r="BK1130" s="362"/>
      <c r="BL1130" s="362"/>
      <c r="BM1130" s="362"/>
      <c r="BN1130" s="362"/>
      <c r="BO1130" s="362"/>
      <c r="BP1130" s="362"/>
      <c r="BQ1130" s="362"/>
      <c r="BR1130" s="362"/>
      <c r="BS1130" s="362"/>
      <c r="BT1130" s="362"/>
      <c r="BU1130" s="362"/>
      <c r="BV1130" s="362"/>
      <c r="BW1130" s="362"/>
      <c r="BX1130" s="362"/>
    </row>
    <row r="1131" s="203" customFormat="true" ht="15" customHeight="true" x14ac:dyDescent="0.2">
      <c r="BA1131" s="362"/>
      <c r="BB1131" s="230"/>
      <c r="BC1131" s="362"/>
      <c r="BD1131" s="362"/>
      <c r="BE1131" s="362"/>
      <c r="BF1131" s="362"/>
      <c r="BG1131" s="362"/>
      <c r="BH1131" s="362"/>
      <c r="BI1131" s="362"/>
      <c r="BJ1131" s="362"/>
      <c r="BK1131" s="362"/>
      <c r="BL1131" s="362"/>
      <c r="BM1131" s="362"/>
      <c r="BN1131" s="362"/>
      <c r="BO1131" s="362"/>
      <c r="BP1131" s="362"/>
      <c r="BQ1131" s="362"/>
      <c r="BR1131" s="362"/>
      <c r="BS1131" s="362"/>
      <c r="BT1131" s="362"/>
      <c r="BU1131" s="362"/>
      <c r="BV1131" s="362"/>
      <c r="BW1131" s="362"/>
      <c r="BX1131" s="362"/>
    </row>
    <row r="1132" s="203" customFormat="true" ht="15" customHeight="true" x14ac:dyDescent="0.2">
      <c r="BA1132" s="362"/>
      <c r="BB1132" s="230"/>
      <c r="BC1132" s="362"/>
      <c r="BD1132" s="362"/>
      <c r="BE1132" s="362"/>
      <c r="BF1132" s="362"/>
      <c r="BG1132" s="362"/>
      <c r="BH1132" s="362"/>
      <c r="BI1132" s="362"/>
      <c r="BJ1132" s="362"/>
      <c r="BK1132" s="362"/>
      <c r="BL1132" s="362"/>
      <c r="BM1132" s="362"/>
      <c r="BN1132" s="362"/>
      <c r="BO1132" s="362"/>
      <c r="BP1132" s="362"/>
      <c r="BQ1132" s="362"/>
      <c r="BR1132" s="362"/>
      <c r="BS1132" s="362"/>
      <c r="BT1132" s="362"/>
      <c r="BU1132" s="362"/>
      <c r="BV1132" s="362"/>
      <c r="BW1132" s="362"/>
      <c r="BX1132" s="362"/>
    </row>
    <row r="1133" s="203" customFormat="true" ht="15" customHeight="true" x14ac:dyDescent="0.2">
      <c r="BA1133" s="362"/>
      <c r="BB1133" s="230"/>
      <c r="BC1133" s="362"/>
      <c r="BD1133" s="362"/>
      <c r="BE1133" s="362"/>
      <c r="BF1133" s="362"/>
      <c r="BG1133" s="362"/>
      <c r="BH1133" s="362"/>
      <c r="BI1133" s="362"/>
      <c r="BJ1133" s="362"/>
      <c r="BK1133" s="362"/>
      <c r="BL1133" s="362"/>
      <c r="BM1133" s="362"/>
      <c r="BN1133" s="362"/>
      <c r="BO1133" s="362"/>
      <c r="BP1133" s="362"/>
      <c r="BQ1133" s="362"/>
      <c r="BR1133" s="362"/>
      <c r="BS1133" s="362"/>
      <c r="BT1133" s="362"/>
      <c r="BU1133" s="362"/>
      <c r="BV1133" s="362"/>
      <c r="BW1133" s="362"/>
      <c r="BX1133" s="362"/>
    </row>
    <row r="1134" s="203" customFormat="true" ht="15" customHeight="true" x14ac:dyDescent="0.2">
      <c r="BA1134" s="362"/>
      <c r="BB1134" s="230"/>
      <c r="BC1134" s="362"/>
      <c r="BD1134" s="362"/>
      <c r="BE1134" s="362"/>
      <c r="BF1134" s="362"/>
      <c r="BG1134" s="362"/>
      <c r="BH1134" s="362"/>
      <c r="BI1134" s="362"/>
      <c r="BJ1134" s="362"/>
      <c r="BK1134" s="362"/>
      <c r="BL1134" s="362"/>
      <c r="BM1134" s="362"/>
      <c r="BN1134" s="362"/>
      <c r="BO1134" s="362"/>
      <c r="BP1134" s="362"/>
      <c r="BQ1134" s="362"/>
      <c r="BR1134" s="362"/>
      <c r="BS1134" s="362"/>
      <c r="BT1134" s="362"/>
      <c r="BU1134" s="362"/>
      <c r="BV1134" s="362"/>
      <c r="BW1134" s="362"/>
      <c r="BX1134" s="362"/>
    </row>
    <row r="1135" s="203" customFormat="true" ht="15" customHeight="true" x14ac:dyDescent="0.2">
      <c r="BA1135" s="362"/>
      <c r="BB1135" s="230"/>
      <c r="BC1135" s="362"/>
      <c r="BD1135" s="362"/>
      <c r="BE1135" s="362"/>
      <c r="BF1135" s="362"/>
      <c r="BG1135" s="362"/>
      <c r="BH1135" s="362"/>
      <c r="BI1135" s="362"/>
      <c r="BJ1135" s="362"/>
      <c r="BK1135" s="362"/>
      <c r="BL1135" s="362"/>
      <c r="BM1135" s="362"/>
      <c r="BN1135" s="362"/>
      <c r="BO1135" s="362"/>
      <c r="BP1135" s="362"/>
      <c r="BQ1135" s="362"/>
      <c r="BR1135" s="362"/>
      <c r="BS1135" s="362"/>
      <c r="BT1135" s="362"/>
      <c r="BU1135" s="362"/>
      <c r="BV1135" s="362"/>
      <c r="BW1135" s="362"/>
      <c r="BX1135" s="362"/>
    </row>
    <row r="1136" s="203" customFormat="true" ht="15" customHeight="true" x14ac:dyDescent="0.2">
      <c r="BA1136" s="362"/>
      <c r="BB1136" s="230"/>
      <c r="BC1136" s="362"/>
      <c r="BD1136" s="362"/>
      <c r="BE1136" s="362"/>
      <c r="BF1136" s="362"/>
      <c r="BG1136" s="362"/>
      <c r="BH1136" s="362"/>
      <c r="BI1136" s="362"/>
      <c r="BJ1136" s="362"/>
      <c r="BK1136" s="362"/>
      <c r="BL1136" s="362"/>
      <c r="BM1136" s="362"/>
      <c r="BN1136" s="362"/>
      <c r="BO1136" s="362"/>
      <c r="BP1136" s="362"/>
      <c r="BQ1136" s="362"/>
      <c r="BR1136" s="362"/>
      <c r="BS1136" s="362"/>
      <c r="BT1136" s="362"/>
      <c r="BU1136" s="362"/>
      <c r="BV1136" s="362"/>
      <c r="BW1136" s="362"/>
      <c r="BX1136" s="362"/>
    </row>
    <row r="1137" s="203" customFormat="true" ht="15" customHeight="true" x14ac:dyDescent="0.2">
      <c r="BA1137" s="362"/>
      <c r="BB1137" s="230"/>
      <c r="BC1137" s="362"/>
      <c r="BD1137" s="362"/>
      <c r="BE1137" s="362"/>
      <c r="BF1137" s="362"/>
      <c r="BG1137" s="362"/>
      <c r="BH1137" s="362"/>
      <c r="BI1137" s="362"/>
      <c r="BJ1137" s="362"/>
      <c r="BK1137" s="362"/>
      <c r="BL1137" s="362"/>
      <c r="BM1137" s="362"/>
      <c r="BN1137" s="362"/>
      <c r="BO1137" s="362"/>
      <c r="BP1137" s="362"/>
      <c r="BQ1137" s="362"/>
      <c r="BR1137" s="362"/>
      <c r="BS1137" s="362"/>
      <c r="BT1137" s="362"/>
      <c r="BU1137" s="362"/>
      <c r="BV1137" s="362"/>
      <c r="BW1137" s="362"/>
      <c r="BX1137" s="362"/>
    </row>
    <row r="1138" s="203" customFormat="true" ht="15" customHeight="true" x14ac:dyDescent="0.2">
      <c r="BA1138" s="362"/>
      <c r="BB1138" s="230"/>
      <c r="BC1138" s="362"/>
      <c r="BD1138" s="362"/>
      <c r="BE1138" s="362"/>
      <c r="BF1138" s="362"/>
      <c r="BG1138" s="362"/>
      <c r="BH1138" s="362"/>
      <c r="BI1138" s="362"/>
      <c r="BJ1138" s="362"/>
      <c r="BK1138" s="362"/>
      <c r="BL1138" s="362"/>
      <c r="BM1138" s="362"/>
      <c r="BN1138" s="362"/>
      <c r="BO1138" s="362"/>
      <c r="BP1138" s="362"/>
      <c r="BQ1138" s="362"/>
      <c r="BR1138" s="362"/>
      <c r="BS1138" s="362"/>
      <c r="BT1138" s="362"/>
      <c r="BU1138" s="362"/>
      <c r="BV1138" s="362"/>
      <c r="BW1138" s="362"/>
      <c r="BX1138" s="362"/>
    </row>
    <row r="1139" s="203" customFormat="true" ht="15" customHeight="true" x14ac:dyDescent="0.2">
      <c r="BA1139" s="362"/>
      <c r="BB1139" s="230"/>
      <c r="BC1139" s="362"/>
      <c r="BD1139" s="362"/>
      <c r="BE1139" s="362"/>
      <c r="BF1139" s="362"/>
      <c r="BG1139" s="362"/>
      <c r="BH1139" s="362"/>
      <c r="BI1139" s="362"/>
      <c r="BJ1139" s="362"/>
      <c r="BK1139" s="362"/>
      <c r="BL1139" s="362"/>
      <c r="BM1139" s="362"/>
      <c r="BN1139" s="362"/>
      <c r="BO1139" s="362"/>
      <c r="BP1139" s="362"/>
      <c r="BQ1139" s="362"/>
      <c r="BR1139" s="362"/>
      <c r="BS1139" s="362"/>
      <c r="BT1139" s="362"/>
      <c r="BU1139" s="362"/>
      <c r="BV1139" s="362"/>
      <c r="BW1139" s="362"/>
      <c r="BX1139" s="362"/>
    </row>
    <row r="1140" s="203" customFormat="true" ht="15" customHeight="true" x14ac:dyDescent="0.2">
      <c r="BA1140" s="362"/>
      <c r="BB1140" s="230"/>
      <c r="BC1140" s="362"/>
      <c r="BD1140" s="362"/>
      <c r="BE1140" s="362"/>
      <c r="BF1140" s="362"/>
      <c r="BG1140" s="362"/>
      <c r="BH1140" s="362"/>
      <c r="BI1140" s="362"/>
      <c r="BJ1140" s="362"/>
      <c r="BK1140" s="362"/>
      <c r="BL1140" s="362"/>
      <c r="BM1140" s="362"/>
      <c r="BN1140" s="362"/>
      <c r="BO1140" s="362"/>
      <c r="BP1140" s="362"/>
      <c r="BQ1140" s="362"/>
      <c r="BR1140" s="362"/>
      <c r="BS1140" s="362"/>
      <c r="BT1140" s="362"/>
      <c r="BU1140" s="362"/>
      <c r="BV1140" s="362"/>
      <c r="BW1140" s="362"/>
      <c r="BX1140" s="362"/>
    </row>
    <row r="1141" s="203" customFormat="true" ht="15" customHeight="true" x14ac:dyDescent="0.2">
      <c r="BA1141" s="362"/>
      <c r="BB1141" s="230"/>
      <c r="BC1141" s="362"/>
      <c r="BD1141" s="362"/>
      <c r="BE1141" s="362"/>
      <c r="BF1141" s="362"/>
      <c r="BG1141" s="362"/>
      <c r="BH1141" s="362"/>
      <c r="BI1141" s="362"/>
      <c r="BJ1141" s="362"/>
      <c r="BK1141" s="362"/>
      <c r="BL1141" s="362"/>
      <c r="BM1141" s="362"/>
      <c r="BN1141" s="362"/>
      <c r="BO1141" s="362"/>
      <c r="BP1141" s="362"/>
      <c r="BQ1141" s="362"/>
      <c r="BR1141" s="362"/>
      <c r="BS1141" s="362"/>
      <c r="BT1141" s="362"/>
      <c r="BU1141" s="362"/>
      <c r="BV1141" s="362"/>
      <c r="BW1141" s="362"/>
      <c r="BX1141" s="362"/>
    </row>
    <row r="1142" s="203" customFormat="true" ht="15" customHeight="true" x14ac:dyDescent="0.2">
      <c r="BA1142" s="362"/>
      <c r="BB1142" s="230"/>
      <c r="BC1142" s="362"/>
      <c r="BD1142" s="362"/>
      <c r="BE1142" s="362"/>
      <c r="BF1142" s="362"/>
      <c r="BG1142" s="362"/>
      <c r="BH1142" s="362"/>
      <c r="BI1142" s="362"/>
      <c r="BJ1142" s="362"/>
      <c r="BK1142" s="362"/>
      <c r="BL1142" s="362"/>
      <c r="BM1142" s="362"/>
      <c r="BN1142" s="362"/>
      <c r="BO1142" s="362"/>
      <c r="BP1142" s="362"/>
      <c r="BQ1142" s="362"/>
      <c r="BR1142" s="362"/>
      <c r="BS1142" s="362"/>
      <c r="BT1142" s="362"/>
      <c r="BU1142" s="362"/>
      <c r="BV1142" s="362"/>
      <c r="BW1142" s="362"/>
      <c r="BX1142" s="362"/>
    </row>
    <row r="1143" s="203" customFormat="true" ht="15" customHeight="true" x14ac:dyDescent="0.2">
      <c r="BA1143" s="362"/>
      <c r="BB1143" s="230"/>
      <c r="BC1143" s="362"/>
      <c r="BD1143" s="362"/>
      <c r="BE1143" s="362"/>
      <c r="BF1143" s="362"/>
      <c r="BG1143" s="362"/>
      <c r="BH1143" s="362"/>
      <c r="BI1143" s="362"/>
      <c r="BJ1143" s="362"/>
      <c r="BK1143" s="362"/>
      <c r="BL1143" s="362"/>
      <c r="BM1143" s="362"/>
      <c r="BN1143" s="362"/>
      <c r="BO1143" s="362"/>
      <c r="BP1143" s="362"/>
      <c r="BQ1143" s="362"/>
      <c r="BR1143" s="362"/>
      <c r="BS1143" s="362"/>
      <c r="BT1143" s="362"/>
      <c r="BU1143" s="362"/>
      <c r="BV1143" s="362"/>
      <c r="BW1143" s="362"/>
      <c r="BX1143" s="362"/>
    </row>
    <row r="1144" s="203" customFormat="true" ht="15" customHeight="true" x14ac:dyDescent="0.2">
      <c r="BA1144" s="362"/>
      <c r="BB1144" s="230"/>
      <c r="BC1144" s="362"/>
      <c r="BD1144" s="362"/>
      <c r="BE1144" s="362"/>
      <c r="BF1144" s="362"/>
      <c r="BG1144" s="362"/>
      <c r="BH1144" s="362"/>
      <c r="BI1144" s="362"/>
      <c r="BJ1144" s="362"/>
      <c r="BK1144" s="362"/>
      <c r="BL1144" s="362"/>
      <c r="BM1144" s="362"/>
      <c r="BN1144" s="362"/>
      <c r="BO1144" s="362"/>
      <c r="BP1144" s="362"/>
      <c r="BQ1144" s="362"/>
      <c r="BR1144" s="362"/>
      <c r="BS1144" s="362"/>
      <c r="BT1144" s="362"/>
      <c r="BU1144" s="362"/>
      <c r="BV1144" s="362"/>
      <c r="BW1144" s="362"/>
      <c r="BX1144" s="362"/>
    </row>
    <row r="1145" s="203" customFormat="true" ht="15" customHeight="true" x14ac:dyDescent="0.2">
      <c r="BA1145" s="362"/>
      <c r="BB1145" s="230"/>
      <c r="BC1145" s="362"/>
      <c r="BD1145" s="362"/>
      <c r="BE1145" s="362"/>
      <c r="BF1145" s="362"/>
      <c r="BG1145" s="362"/>
      <c r="BH1145" s="362"/>
      <c r="BI1145" s="362"/>
      <c r="BJ1145" s="362"/>
      <c r="BK1145" s="362"/>
      <c r="BL1145" s="362"/>
      <c r="BM1145" s="362"/>
      <c r="BN1145" s="362"/>
      <c r="BO1145" s="362"/>
      <c r="BP1145" s="362"/>
      <c r="BQ1145" s="362"/>
      <c r="BR1145" s="362"/>
      <c r="BS1145" s="362"/>
      <c r="BT1145" s="362"/>
      <c r="BU1145" s="362"/>
      <c r="BV1145" s="362"/>
      <c r="BW1145" s="362"/>
      <c r="BX1145" s="362"/>
    </row>
    <row r="1146" s="203" customFormat="true" ht="15" customHeight="true" x14ac:dyDescent="0.2">
      <c r="BA1146" s="362"/>
      <c r="BB1146" s="230"/>
      <c r="BC1146" s="362"/>
      <c r="BD1146" s="362"/>
      <c r="BE1146" s="362"/>
      <c r="BF1146" s="362"/>
      <c r="BG1146" s="362"/>
      <c r="BH1146" s="362"/>
      <c r="BI1146" s="362"/>
      <c r="BJ1146" s="362"/>
      <c r="BK1146" s="362"/>
      <c r="BL1146" s="362"/>
      <c r="BM1146" s="362"/>
      <c r="BN1146" s="362"/>
      <c r="BO1146" s="362"/>
      <c r="BP1146" s="362"/>
      <c r="BQ1146" s="362"/>
      <c r="BR1146" s="362"/>
      <c r="BS1146" s="362"/>
      <c r="BT1146" s="362"/>
      <c r="BU1146" s="362"/>
      <c r="BV1146" s="362"/>
      <c r="BW1146" s="362"/>
      <c r="BX1146" s="362"/>
    </row>
    <row r="1147" s="203" customFormat="true" ht="15" customHeight="true" x14ac:dyDescent="0.2">
      <c r="BA1147" s="362"/>
      <c r="BB1147" s="230"/>
      <c r="BC1147" s="362"/>
      <c r="BD1147" s="362"/>
      <c r="BE1147" s="362"/>
      <c r="BF1147" s="362"/>
      <c r="BG1147" s="362"/>
      <c r="BH1147" s="362"/>
      <c r="BI1147" s="362"/>
      <c r="BJ1147" s="362"/>
      <c r="BK1147" s="362"/>
      <c r="BL1147" s="362"/>
      <c r="BM1147" s="362"/>
      <c r="BN1147" s="362"/>
      <c r="BO1147" s="362"/>
      <c r="BP1147" s="362"/>
      <c r="BQ1147" s="362"/>
      <c r="BR1147" s="362"/>
      <c r="BS1147" s="362"/>
      <c r="BT1147" s="362"/>
      <c r="BU1147" s="362"/>
      <c r="BV1147" s="362"/>
      <c r="BW1147" s="362"/>
      <c r="BX1147" s="362"/>
    </row>
    <row r="1148" s="203" customFormat="true" ht="15" customHeight="true" x14ac:dyDescent="0.2">
      <c r="BA1148" s="362"/>
      <c r="BB1148" s="230"/>
      <c r="BC1148" s="362"/>
      <c r="BD1148" s="362"/>
      <c r="BE1148" s="362"/>
      <c r="BF1148" s="362"/>
      <c r="BG1148" s="362"/>
      <c r="BH1148" s="362"/>
      <c r="BI1148" s="362"/>
      <c r="BJ1148" s="362"/>
      <c r="BK1148" s="362"/>
      <c r="BL1148" s="362"/>
      <c r="BM1148" s="362"/>
      <c r="BN1148" s="362"/>
      <c r="BO1148" s="362"/>
      <c r="BP1148" s="362"/>
      <c r="BQ1148" s="362"/>
      <c r="BR1148" s="362"/>
      <c r="BS1148" s="362"/>
      <c r="BT1148" s="362"/>
      <c r="BU1148" s="362"/>
      <c r="BV1148" s="362"/>
      <c r="BW1148" s="362"/>
      <c r="BX1148" s="362"/>
    </row>
    <row r="1149" s="203" customFormat="true" ht="15" customHeight="true" x14ac:dyDescent="0.2">
      <c r="BA1149" s="362"/>
      <c r="BB1149" s="230"/>
      <c r="BC1149" s="362"/>
      <c r="BD1149" s="362"/>
      <c r="BE1149" s="362"/>
      <c r="BF1149" s="362"/>
      <c r="BG1149" s="362"/>
      <c r="BH1149" s="362"/>
      <c r="BI1149" s="362"/>
      <c r="BJ1149" s="362"/>
      <c r="BK1149" s="362"/>
      <c r="BL1149" s="362"/>
      <c r="BM1149" s="362"/>
      <c r="BN1149" s="362"/>
      <c r="BO1149" s="362"/>
      <c r="BP1149" s="362"/>
      <c r="BQ1149" s="362"/>
      <c r="BR1149" s="362"/>
      <c r="BS1149" s="362"/>
      <c r="BT1149" s="362"/>
      <c r="BU1149" s="362"/>
      <c r="BV1149" s="362"/>
      <c r="BW1149" s="362"/>
      <c r="BX1149" s="362"/>
    </row>
    <row r="1150" s="203" customFormat="true" ht="15" customHeight="true" x14ac:dyDescent="0.2">
      <c r="BA1150" s="362"/>
      <c r="BB1150" s="230"/>
      <c r="BC1150" s="362"/>
      <c r="BD1150" s="362"/>
      <c r="BE1150" s="362"/>
      <c r="BF1150" s="362"/>
      <c r="BG1150" s="362"/>
      <c r="BH1150" s="362"/>
      <c r="BI1150" s="362"/>
      <c r="BJ1150" s="362"/>
      <c r="BK1150" s="362"/>
      <c r="BL1150" s="362"/>
      <c r="BM1150" s="362"/>
      <c r="BN1150" s="362"/>
      <c r="BO1150" s="362"/>
      <c r="BP1150" s="362"/>
      <c r="BQ1150" s="362"/>
      <c r="BR1150" s="362"/>
      <c r="BS1150" s="362"/>
      <c r="BT1150" s="362"/>
      <c r="BU1150" s="362"/>
      <c r="BV1150" s="362"/>
      <c r="BW1150" s="362"/>
      <c r="BX1150" s="362"/>
    </row>
    <row r="1151" s="203" customFormat="true" ht="15" customHeight="true" x14ac:dyDescent="0.2">
      <c r="BA1151" s="362"/>
      <c r="BB1151" s="230"/>
      <c r="BC1151" s="362"/>
      <c r="BD1151" s="362"/>
      <c r="BE1151" s="362"/>
      <c r="BF1151" s="362"/>
      <c r="BG1151" s="362"/>
      <c r="BH1151" s="362"/>
      <c r="BI1151" s="362"/>
      <c r="BJ1151" s="362"/>
      <c r="BK1151" s="362"/>
      <c r="BL1151" s="362"/>
      <c r="BM1151" s="362"/>
      <c r="BN1151" s="362"/>
      <c r="BO1151" s="362"/>
      <c r="BP1151" s="362"/>
      <c r="BQ1151" s="362"/>
      <c r="BR1151" s="362"/>
      <c r="BS1151" s="362"/>
      <c r="BT1151" s="362"/>
      <c r="BU1151" s="362"/>
      <c r="BV1151" s="362"/>
      <c r="BW1151" s="362"/>
      <c r="BX1151" s="362"/>
    </row>
    <row r="1152" s="203" customFormat="true" ht="15" customHeight="true" x14ac:dyDescent="0.2">
      <c r="BA1152" s="362"/>
      <c r="BB1152" s="230"/>
      <c r="BC1152" s="362"/>
      <c r="BD1152" s="362"/>
      <c r="BE1152" s="362"/>
      <c r="BF1152" s="362"/>
      <c r="BG1152" s="362"/>
      <c r="BH1152" s="362"/>
      <c r="BI1152" s="362"/>
      <c r="BJ1152" s="362"/>
      <c r="BK1152" s="362"/>
      <c r="BL1152" s="362"/>
      <c r="BM1152" s="362"/>
      <c r="BN1152" s="362"/>
      <c r="BO1152" s="362"/>
      <c r="BP1152" s="362"/>
      <c r="BQ1152" s="362"/>
      <c r="BR1152" s="362"/>
      <c r="BS1152" s="362"/>
      <c r="BT1152" s="362"/>
      <c r="BU1152" s="362"/>
      <c r="BV1152" s="362"/>
      <c r="BW1152" s="362"/>
      <c r="BX1152" s="362"/>
    </row>
    <row r="1153" s="203" customFormat="true" ht="15" customHeight="true" x14ac:dyDescent="0.2">
      <c r="BA1153" s="362"/>
      <c r="BB1153" s="230"/>
      <c r="BC1153" s="362"/>
      <c r="BD1153" s="362"/>
      <c r="BE1153" s="362"/>
      <c r="BF1153" s="362"/>
      <c r="BG1153" s="362"/>
      <c r="BH1153" s="362"/>
      <c r="BI1153" s="362"/>
      <c r="BJ1153" s="362"/>
      <c r="BK1153" s="362"/>
      <c r="BL1153" s="362"/>
      <c r="BM1153" s="362"/>
      <c r="BN1153" s="362"/>
      <c r="BO1153" s="362"/>
      <c r="BP1153" s="362"/>
      <c r="BQ1153" s="362"/>
      <c r="BR1153" s="362"/>
      <c r="BS1153" s="362"/>
      <c r="BT1153" s="362"/>
      <c r="BU1153" s="362"/>
      <c r="BV1153" s="362"/>
      <c r="BW1153" s="362"/>
      <c r="BX1153" s="362"/>
    </row>
    <row r="1154" s="203" customFormat="true" ht="15" customHeight="true" x14ac:dyDescent="0.2">
      <c r="BA1154" s="362"/>
      <c r="BB1154" s="230"/>
      <c r="BC1154" s="362"/>
      <c r="BD1154" s="362"/>
      <c r="BE1154" s="362"/>
      <c r="BF1154" s="362"/>
      <c r="BG1154" s="362"/>
      <c r="BH1154" s="362"/>
      <c r="BI1154" s="362"/>
      <c r="BJ1154" s="362"/>
      <c r="BK1154" s="362"/>
      <c r="BL1154" s="362"/>
      <c r="BM1154" s="362"/>
      <c r="BN1154" s="362"/>
      <c r="BO1154" s="362"/>
      <c r="BP1154" s="362"/>
      <c r="BQ1154" s="362"/>
      <c r="BR1154" s="362"/>
      <c r="BS1154" s="362"/>
      <c r="BT1154" s="362"/>
      <c r="BU1154" s="362"/>
      <c r="BV1154" s="362"/>
      <c r="BW1154" s="362"/>
      <c r="BX1154" s="362"/>
    </row>
    <row r="1155" s="203" customFormat="true" ht="15" customHeight="true" x14ac:dyDescent="0.2">
      <c r="BA1155" s="362"/>
      <c r="BB1155" s="230"/>
      <c r="BC1155" s="362"/>
      <c r="BD1155" s="362"/>
      <c r="BE1155" s="362"/>
      <c r="BF1155" s="362"/>
      <c r="BG1155" s="362"/>
      <c r="BH1155" s="362"/>
      <c r="BI1155" s="362"/>
      <c r="BJ1155" s="362"/>
      <c r="BK1155" s="362"/>
      <c r="BL1155" s="362"/>
      <c r="BM1155" s="362"/>
      <c r="BN1155" s="362"/>
      <c r="BO1155" s="362"/>
      <c r="BP1155" s="362"/>
      <c r="BQ1155" s="362"/>
      <c r="BR1155" s="362"/>
      <c r="BS1155" s="362"/>
      <c r="BT1155" s="362"/>
      <c r="BU1155" s="362"/>
      <c r="BV1155" s="362"/>
      <c r="BW1155" s="362"/>
      <c r="BX1155" s="362"/>
    </row>
    <row r="1156" s="203" customFormat="true" ht="15" customHeight="true" x14ac:dyDescent="0.2">
      <c r="BA1156" s="362"/>
      <c r="BB1156" s="230"/>
      <c r="BC1156" s="362"/>
      <c r="BD1156" s="362"/>
      <c r="BE1156" s="362"/>
      <c r="BF1156" s="362"/>
      <c r="BG1156" s="362"/>
      <c r="BH1156" s="362"/>
      <c r="BI1156" s="362"/>
      <c r="BJ1156" s="362"/>
      <c r="BK1156" s="362"/>
      <c r="BL1156" s="362"/>
      <c r="BM1156" s="362"/>
      <c r="BN1156" s="362"/>
      <c r="BO1156" s="362"/>
      <c r="BP1156" s="362"/>
      <c r="BQ1156" s="362"/>
      <c r="BR1156" s="362"/>
      <c r="BS1156" s="362"/>
      <c r="BT1156" s="362"/>
      <c r="BU1156" s="362"/>
      <c r="BV1156" s="362"/>
      <c r="BW1156" s="362"/>
      <c r="BX1156" s="362"/>
    </row>
    <row r="1157" s="203" customFormat="true" ht="15" customHeight="true" x14ac:dyDescent="0.2">
      <c r="BA1157" s="362"/>
      <c r="BB1157" s="230"/>
      <c r="BC1157" s="362"/>
      <c r="BD1157" s="362"/>
      <c r="BE1157" s="362"/>
      <c r="BF1157" s="362"/>
      <c r="BG1157" s="362"/>
      <c r="BH1157" s="362"/>
      <c r="BI1157" s="362"/>
      <c r="BJ1157" s="362"/>
      <c r="BK1157" s="362"/>
      <c r="BL1157" s="362"/>
      <c r="BM1157" s="362"/>
      <c r="BN1157" s="362"/>
      <c r="BO1157" s="362"/>
      <c r="BP1157" s="362"/>
      <c r="BQ1157" s="362"/>
      <c r="BR1157" s="362"/>
      <c r="BS1157" s="362"/>
      <c r="BT1157" s="362"/>
      <c r="BU1157" s="362"/>
      <c r="BV1157" s="362"/>
      <c r="BW1157" s="362"/>
      <c r="BX1157" s="362"/>
    </row>
    <row r="1158" s="203" customFormat="true" ht="15" customHeight="true" x14ac:dyDescent="0.2">
      <c r="BA1158" s="362"/>
      <c r="BB1158" s="230"/>
      <c r="BC1158" s="362"/>
      <c r="BD1158" s="362"/>
      <c r="BE1158" s="362"/>
      <c r="BF1158" s="362"/>
      <c r="BG1158" s="362"/>
      <c r="BH1158" s="362"/>
      <c r="BI1158" s="362"/>
      <c r="BJ1158" s="362"/>
      <c r="BK1158" s="362"/>
      <c r="BL1158" s="362"/>
      <c r="BM1158" s="362"/>
      <c r="BN1158" s="362"/>
      <c r="BO1158" s="362"/>
      <c r="BP1158" s="362"/>
      <c r="BQ1158" s="362"/>
      <c r="BR1158" s="362"/>
      <c r="BS1158" s="362"/>
      <c r="BT1158" s="362"/>
      <c r="BU1158" s="362"/>
      <c r="BV1158" s="362"/>
      <c r="BW1158" s="362"/>
      <c r="BX1158" s="362"/>
    </row>
    <row r="1159" s="203" customFormat="true" ht="15" customHeight="true" x14ac:dyDescent="0.2">
      <c r="BA1159" s="362"/>
      <c r="BB1159" s="230"/>
      <c r="BC1159" s="362"/>
      <c r="BD1159" s="362"/>
      <c r="BE1159" s="362"/>
      <c r="BF1159" s="362"/>
      <c r="BG1159" s="362"/>
      <c r="BH1159" s="362"/>
      <c r="BI1159" s="362"/>
      <c r="BJ1159" s="362"/>
      <c r="BK1159" s="362"/>
      <c r="BL1159" s="362"/>
      <c r="BM1159" s="362"/>
      <c r="BN1159" s="362"/>
      <c r="BO1159" s="362"/>
      <c r="BP1159" s="362"/>
      <c r="BQ1159" s="362"/>
      <c r="BR1159" s="362"/>
      <c r="BS1159" s="362"/>
      <c r="BT1159" s="362"/>
      <c r="BU1159" s="362"/>
      <c r="BV1159" s="362"/>
      <c r="BW1159" s="362"/>
      <c r="BX1159" s="362"/>
    </row>
    <row r="1160" s="203" customFormat="true" ht="15" customHeight="true" x14ac:dyDescent="0.2">
      <c r="BA1160" s="362"/>
      <c r="BB1160" s="230"/>
      <c r="BC1160" s="362"/>
      <c r="BD1160" s="362"/>
      <c r="BE1160" s="362"/>
      <c r="BF1160" s="362"/>
      <c r="BG1160" s="362"/>
      <c r="BH1160" s="362"/>
      <c r="BI1160" s="362"/>
      <c r="BJ1160" s="362"/>
      <c r="BK1160" s="362"/>
      <c r="BL1160" s="362"/>
      <c r="BM1160" s="362"/>
      <c r="BN1160" s="362"/>
      <c r="BO1160" s="362"/>
      <c r="BP1160" s="362"/>
      <c r="BQ1160" s="362"/>
      <c r="BR1160" s="362"/>
      <c r="BS1160" s="362"/>
      <c r="BT1160" s="362"/>
      <c r="BU1160" s="362"/>
      <c r="BV1160" s="362"/>
      <c r="BW1160" s="362"/>
      <c r="BX1160" s="362"/>
    </row>
    <row r="1161" s="203" customFormat="true" ht="15" customHeight="true" x14ac:dyDescent="0.2">
      <c r="BA1161" s="362"/>
      <c r="BB1161" s="230"/>
      <c r="BC1161" s="362"/>
      <c r="BD1161" s="362"/>
      <c r="BE1161" s="362"/>
      <c r="BF1161" s="362"/>
      <c r="BG1161" s="362"/>
      <c r="BH1161" s="362"/>
      <c r="BI1161" s="362"/>
      <c r="BJ1161" s="362"/>
      <c r="BK1161" s="362"/>
      <c r="BL1161" s="362"/>
      <c r="BM1161" s="362"/>
      <c r="BN1161" s="362"/>
      <c r="BO1161" s="362"/>
      <c r="BP1161" s="362"/>
      <c r="BQ1161" s="362"/>
      <c r="BR1161" s="362"/>
      <c r="BS1161" s="362"/>
      <c r="BT1161" s="362"/>
      <c r="BU1161" s="362"/>
      <c r="BV1161" s="362"/>
      <c r="BW1161" s="362"/>
      <c r="BX1161" s="362"/>
    </row>
    <row r="1162" s="203" customFormat="true" ht="15" customHeight="true" x14ac:dyDescent="0.2">
      <c r="BA1162" s="362"/>
      <c r="BB1162" s="230"/>
      <c r="BC1162" s="362"/>
      <c r="BD1162" s="362"/>
      <c r="BE1162" s="362"/>
      <c r="BF1162" s="362"/>
      <c r="BG1162" s="362"/>
      <c r="BH1162" s="362"/>
      <c r="BI1162" s="362"/>
      <c r="BJ1162" s="362"/>
      <c r="BK1162" s="362"/>
      <c r="BL1162" s="362"/>
      <c r="BM1162" s="362"/>
      <c r="BN1162" s="362"/>
      <c r="BO1162" s="362"/>
      <c r="BP1162" s="362"/>
      <c r="BQ1162" s="362"/>
      <c r="BR1162" s="362"/>
      <c r="BS1162" s="362"/>
      <c r="BT1162" s="362"/>
      <c r="BU1162" s="362"/>
      <c r="BV1162" s="362"/>
      <c r="BW1162" s="362"/>
      <c r="BX1162" s="362"/>
    </row>
    <row r="1163" s="203" customFormat="true" ht="15" customHeight="true" x14ac:dyDescent="0.2">
      <c r="BA1163" s="362"/>
      <c r="BB1163" s="230"/>
      <c r="BC1163" s="362"/>
      <c r="BD1163" s="362"/>
      <c r="BE1163" s="362"/>
      <c r="BF1163" s="362"/>
      <c r="BG1163" s="362"/>
      <c r="BH1163" s="362"/>
      <c r="BI1163" s="362"/>
      <c r="BJ1163" s="362"/>
      <c r="BK1163" s="362"/>
      <c r="BL1163" s="362"/>
      <c r="BM1163" s="362"/>
      <c r="BN1163" s="362"/>
      <c r="BO1163" s="362"/>
      <c r="BP1163" s="362"/>
      <c r="BQ1163" s="362"/>
      <c r="BR1163" s="362"/>
      <c r="BS1163" s="362"/>
      <c r="BT1163" s="362"/>
      <c r="BU1163" s="362"/>
      <c r="BV1163" s="362"/>
      <c r="BW1163" s="362"/>
      <c r="BX1163" s="362"/>
    </row>
    <row r="1164" s="203" customFormat="true" ht="15" customHeight="true" x14ac:dyDescent="0.2">
      <c r="BA1164" s="362"/>
      <c r="BB1164" s="230"/>
      <c r="BC1164" s="362"/>
      <c r="BD1164" s="362"/>
      <c r="BE1164" s="362"/>
      <c r="BF1164" s="362"/>
      <c r="BG1164" s="362"/>
      <c r="BH1164" s="362"/>
      <c r="BI1164" s="362"/>
      <c r="BJ1164" s="362"/>
      <c r="BK1164" s="362"/>
      <c r="BL1164" s="362"/>
      <c r="BM1164" s="362"/>
      <c r="BN1164" s="362"/>
      <c r="BO1164" s="362"/>
      <c r="BP1164" s="362"/>
      <c r="BQ1164" s="362"/>
      <c r="BR1164" s="362"/>
      <c r="BS1164" s="362"/>
      <c r="BT1164" s="362"/>
      <c r="BU1164" s="362"/>
      <c r="BV1164" s="362"/>
      <c r="BW1164" s="362"/>
      <c r="BX1164" s="362"/>
    </row>
    <row r="1165" s="203" customFormat="true" ht="15" customHeight="true" x14ac:dyDescent="0.2">
      <c r="BA1165" s="362"/>
      <c r="BB1165" s="230"/>
      <c r="BC1165" s="362"/>
      <c r="BD1165" s="362"/>
      <c r="BE1165" s="362"/>
      <c r="BF1165" s="362"/>
      <c r="BG1165" s="362"/>
      <c r="BH1165" s="362"/>
      <c r="BI1165" s="362"/>
      <c r="BJ1165" s="362"/>
      <c r="BK1165" s="362"/>
      <c r="BL1165" s="362"/>
      <c r="BM1165" s="362"/>
      <c r="BN1165" s="362"/>
      <c r="BO1165" s="362"/>
      <c r="BP1165" s="362"/>
      <c r="BQ1165" s="362"/>
      <c r="BR1165" s="362"/>
      <c r="BS1165" s="362"/>
      <c r="BT1165" s="362"/>
      <c r="BU1165" s="362"/>
      <c r="BV1165" s="362"/>
      <c r="BW1165" s="362"/>
      <c r="BX1165" s="362"/>
    </row>
    <row r="1166" s="203" customFormat="true" ht="15" customHeight="true" x14ac:dyDescent="0.2">
      <c r="BA1166" s="362"/>
      <c r="BB1166" s="230"/>
      <c r="BC1166" s="362"/>
      <c r="BD1166" s="362"/>
      <c r="BE1166" s="362"/>
      <c r="BF1166" s="362"/>
      <c r="BG1166" s="362"/>
      <c r="BH1166" s="362"/>
      <c r="BI1166" s="362"/>
      <c r="BJ1166" s="362"/>
      <c r="BK1166" s="362"/>
      <c r="BL1166" s="362"/>
      <c r="BM1166" s="362"/>
      <c r="BN1166" s="362"/>
      <c r="BO1166" s="362"/>
      <c r="BP1166" s="362"/>
      <c r="BQ1166" s="362"/>
      <c r="BR1166" s="362"/>
      <c r="BS1166" s="362"/>
      <c r="BT1166" s="362"/>
      <c r="BU1166" s="362"/>
      <c r="BV1166" s="362"/>
      <c r="BW1166" s="362"/>
      <c r="BX1166" s="362"/>
    </row>
    <row r="1167" s="203" customFormat="true" ht="15" customHeight="true" x14ac:dyDescent="0.2">
      <c r="BA1167" s="362"/>
      <c r="BB1167" s="230"/>
      <c r="BC1167" s="362"/>
      <c r="BD1167" s="362"/>
      <c r="BE1167" s="362"/>
      <c r="BF1167" s="362"/>
      <c r="BG1167" s="362"/>
      <c r="BH1167" s="362"/>
      <c r="BI1167" s="362"/>
      <c r="BJ1167" s="362"/>
      <c r="BK1167" s="362"/>
      <c r="BL1167" s="362"/>
      <c r="BM1167" s="362"/>
      <c r="BN1167" s="362"/>
      <c r="BO1167" s="362"/>
      <c r="BP1167" s="362"/>
      <c r="BQ1167" s="362"/>
      <c r="BR1167" s="362"/>
      <c r="BS1167" s="362"/>
      <c r="BT1167" s="362"/>
      <c r="BU1167" s="362"/>
      <c r="BV1167" s="362"/>
      <c r="BW1167" s="362"/>
      <c r="BX1167" s="362"/>
    </row>
    <row r="1168" s="203" customFormat="true" ht="15" customHeight="true" x14ac:dyDescent="0.2">
      <c r="BA1168" s="362"/>
      <c r="BB1168" s="230"/>
      <c r="BC1168" s="362"/>
      <c r="BD1168" s="362"/>
      <c r="BE1168" s="362"/>
      <c r="BF1168" s="362"/>
      <c r="BG1168" s="362"/>
      <c r="BH1168" s="362"/>
      <c r="BI1168" s="362"/>
      <c r="BJ1168" s="362"/>
      <c r="BK1168" s="362"/>
      <c r="BL1168" s="362"/>
      <c r="BM1168" s="362"/>
      <c r="BN1168" s="362"/>
      <c r="BO1168" s="362"/>
      <c r="BP1168" s="362"/>
      <c r="BQ1168" s="362"/>
      <c r="BR1168" s="362"/>
      <c r="BS1168" s="362"/>
      <c r="BT1168" s="362"/>
      <c r="BU1168" s="362"/>
      <c r="BV1168" s="362"/>
      <c r="BW1168" s="362"/>
      <c r="BX1168" s="362"/>
    </row>
    <row r="1169" s="203" customFormat="true" ht="15" customHeight="true" x14ac:dyDescent="0.2">
      <c r="BA1169" s="362"/>
      <c r="BB1169" s="230"/>
      <c r="BC1169" s="362"/>
      <c r="BD1169" s="362"/>
      <c r="BE1169" s="362"/>
      <c r="BF1169" s="362"/>
      <c r="BG1169" s="362"/>
      <c r="BH1169" s="362"/>
      <c r="BI1169" s="362"/>
      <c r="BJ1169" s="362"/>
      <c r="BK1169" s="362"/>
      <c r="BL1169" s="362"/>
      <c r="BM1169" s="362"/>
      <c r="BN1169" s="362"/>
      <c r="BO1169" s="362"/>
      <c r="BP1169" s="362"/>
      <c r="BQ1169" s="362"/>
      <c r="BR1169" s="362"/>
      <c r="BS1169" s="362"/>
      <c r="BT1169" s="362"/>
      <c r="BU1169" s="362"/>
      <c r="BV1169" s="362"/>
      <c r="BW1169" s="362"/>
      <c r="BX1169" s="362"/>
    </row>
    <row r="1170" s="203" customFormat="true" ht="15" customHeight="true" x14ac:dyDescent="0.2">
      <c r="A1170" s="298"/>
      <c r="B1170" s="513"/>
      <c r="C1170" s="514"/>
      <c r="D1170" s="514"/>
      <c r="E1170" s="514"/>
      <c r="F1170" s="514"/>
      <c r="G1170" s="514"/>
      <c r="H1170" s="514"/>
      <c r="I1170" s="514"/>
      <c r="J1170" s="514"/>
      <c r="K1170" s="514"/>
      <c r="L1170" s="514"/>
      <c r="M1170" s="514"/>
      <c r="N1170" s="514"/>
      <c r="O1170" s="514"/>
      <c r="P1170" s="514"/>
      <c r="Q1170" s="514"/>
      <c r="R1170" s="514"/>
      <c r="S1170" s="514"/>
      <c r="T1170" s="514"/>
      <c r="U1170" s="514"/>
      <c r="V1170" s="514"/>
      <c r="W1170" s="514"/>
      <c r="X1170" s="514"/>
      <c r="BA1170" s="362"/>
      <c r="BB1170" s="230"/>
      <c r="BC1170" s="362"/>
      <c r="BD1170" s="362"/>
      <c r="BE1170" s="362"/>
      <c r="BF1170" s="362"/>
      <c r="BG1170" s="362"/>
      <c r="BH1170" s="362"/>
      <c r="BI1170" s="362"/>
      <c r="BJ1170" s="362"/>
      <c r="BK1170" s="362"/>
      <c r="BL1170" s="362"/>
      <c r="BM1170" s="362"/>
      <c r="BN1170" s="362"/>
      <c r="BO1170" s="362"/>
      <c r="BP1170" s="362"/>
      <c r="BQ1170" s="362"/>
      <c r="BR1170" s="362"/>
      <c r="BS1170" s="362"/>
      <c r="BT1170" s="362"/>
      <c r="BU1170" s="362"/>
      <c r="BV1170" s="362"/>
      <c r="BW1170" s="362"/>
      <c r="BX1170" s="362"/>
    </row>
    <row r="1171" s="203" customFormat="true" ht="15" customHeight="true" x14ac:dyDescent="0.2">
      <c r="A1171" s="298"/>
      <c r="B1171" s="513"/>
      <c r="C1171" s="514"/>
      <c r="D1171" s="514"/>
      <c r="E1171" s="514"/>
      <c r="F1171" s="514"/>
      <c r="G1171" s="514"/>
      <c r="H1171" s="514"/>
      <c r="I1171" s="514"/>
      <c r="J1171" s="514"/>
      <c r="K1171" s="514"/>
      <c r="L1171" s="514"/>
      <c r="M1171" s="514"/>
      <c r="N1171" s="514"/>
      <c r="O1171" s="514"/>
      <c r="P1171" s="514"/>
      <c r="Q1171" s="514"/>
      <c r="R1171" s="514"/>
      <c r="S1171" s="514"/>
      <c r="T1171" s="514"/>
      <c r="U1171" s="514"/>
      <c r="V1171" s="514"/>
      <c r="W1171" s="514"/>
      <c r="X1171" s="514"/>
      <c r="BA1171" s="362"/>
      <c r="BB1171" s="230"/>
      <c r="BC1171" s="362"/>
      <c r="BD1171" s="362"/>
      <c r="BE1171" s="362"/>
      <c r="BF1171" s="362"/>
      <c r="BG1171" s="362"/>
      <c r="BH1171" s="362"/>
      <c r="BI1171" s="362"/>
      <c r="BJ1171" s="362"/>
      <c r="BK1171" s="362"/>
      <c r="BL1171" s="362"/>
      <c r="BM1171" s="362"/>
      <c r="BN1171" s="362"/>
      <c r="BO1171" s="362"/>
      <c r="BP1171" s="362"/>
      <c r="BQ1171" s="362"/>
      <c r="BR1171" s="362"/>
      <c r="BS1171" s="362"/>
      <c r="BT1171" s="362"/>
      <c r="BU1171" s="362"/>
      <c r="BV1171" s="362"/>
      <c r="BW1171" s="362"/>
      <c r="BX1171" s="362"/>
    </row>
    <row r="1172" s="203" customFormat="true" ht="15" customHeight="true" x14ac:dyDescent="0.2">
      <c r="A1172" s="298"/>
      <c r="B1172" s="513"/>
      <c r="C1172" s="514"/>
      <c r="D1172" s="514"/>
      <c r="E1172" s="514"/>
      <c r="F1172" s="514"/>
      <c r="G1172" s="514"/>
      <c r="H1172" s="514"/>
      <c r="I1172" s="514"/>
      <c r="J1172" s="514"/>
      <c r="K1172" s="514"/>
      <c r="L1172" s="514"/>
      <c r="M1172" s="514"/>
      <c r="N1172" s="514"/>
      <c r="O1172" s="514"/>
      <c r="P1172" s="514"/>
      <c r="Q1172" s="514"/>
      <c r="R1172" s="514"/>
      <c r="S1172" s="514"/>
      <c r="T1172" s="514"/>
      <c r="U1172" s="514"/>
      <c r="V1172" s="514"/>
      <c r="W1172" s="514"/>
      <c r="X1172" s="514"/>
      <c r="BA1172" s="362"/>
      <c r="BB1172" s="230"/>
      <c r="BC1172" s="362"/>
      <c r="BD1172" s="362"/>
      <c r="BE1172" s="362"/>
      <c r="BF1172" s="362"/>
      <c r="BG1172" s="362"/>
      <c r="BH1172" s="362"/>
      <c r="BI1172" s="362"/>
      <c r="BJ1172" s="362"/>
      <c r="BK1172" s="362"/>
      <c r="BL1172" s="362"/>
      <c r="BM1172" s="362"/>
      <c r="BN1172" s="362"/>
      <c r="BO1172" s="362"/>
      <c r="BP1172" s="362"/>
      <c r="BQ1172" s="362"/>
      <c r="BR1172" s="362"/>
      <c r="BS1172" s="362"/>
      <c r="BT1172" s="362"/>
      <c r="BU1172" s="362"/>
      <c r="BV1172" s="362"/>
      <c r="BW1172" s="362"/>
      <c r="BX1172" s="362"/>
    </row>
    <row r="1173" s="203" customFormat="true" ht="15" customHeight="true" x14ac:dyDescent="0.2">
      <c r="A1173" s="298"/>
      <c r="B1173" s="513"/>
      <c r="C1173" s="514"/>
      <c r="D1173" s="514"/>
      <c r="E1173" s="514"/>
      <c r="F1173" s="514"/>
      <c r="G1173" s="514"/>
      <c r="H1173" s="514"/>
      <c r="I1173" s="514"/>
      <c r="J1173" s="514"/>
      <c r="K1173" s="514"/>
      <c r="L1173" s="514"/>
      <c r="M1173" s="514"/>
      <c r="N1173" s="514"/>
      <c r="O1173" s="514"/>
      <c r="P1173" s="514"/>
      <c r="Q1173" s="514"/>
      <c r="R1173" s="514"/>
      <c r="S1173" s="514"/>
      <c r="T1173" s="514"/>
      <c r="U1173" s="514"/>
      <c r="V1173" s="514"/>
      <c r="W1173" s="514"/>
      <c r="X1173" s="514"/>
      <c r="BA1173" s="362"/>
      <c r="BB1173" s="230"/>
      <c r="BC1173" s="362"/>
      <c r="BD1173" s="362"/>
      <c r="BE1173" s="362"/>
      <c r="BF1173" s="362"/>
      <c r="BG1173" s="362"/>
      <c r="BH1173" s="362"/>
      <c r="BI1173" s="362"/>
      <c r="BJ1173" s="362"/>
      <c r="BK1173" s="362"/>
      <c r="BL1173" s="362"/>
      <c r="BM1173" s="362"/>
      <c r="BN1173" s="362"/>
      <c r="BO1173" s="362"/>
      <c r="BP1173" s="362"/>
      <c r="BQ1173" s="362"/>
      <c r="BR1173" s="362"/>
      <c r="BS1173" s="362"/>
      <c r="BT1173" s="362"/>
      <c r="BU1173" s="362"/>
      <c r="BV1173" s="362"/>
      <c r="BW1173" s="362"/>
      <c r="BX1173" s="362"/>
    </row>
    <row r="1174" s="203" customFormat="true" ht="15" customHeight="true" x14ac:dyDescent="0.2">
      <c r="A1174" s="298"/>
      <c r="B1174" s="513"/>
      <c r="C1174" s="514"/>
      <c r="D1174" s="514"/>
      <c r="E1174" s="514"/>
      <c r="F1174" s="514"/>
      <c r="G1174" s="514"/>
      <c r="H1174" s="514"/>
      <c r="I1174" s="514"/>
      <c r="J1174" s="514"/>
      <c r="K1174" s="514"/>
      <c r="L1174" s="514"/>
      <c r="M1174" s="514"/>
      <c r="N1174" s="514"/>
      <c r="O1174" s="514"/>
      <c r="P1174" s="514"/>
      <c r="Q1174" s="514"/>
      <c r="R1174" s="514"/>
      <c r="S1174" s="514"/>
      <c r="T1174" s="514"/>
      <c r="U1174" s="514"/>
      <c r="V1174" s="514"/>
      <c r="W1174" s="514"/>
      <c r="X1174" s="514"/>
      <c r="BA1174" s="362"/>
      <c r="BB1174" s="230"/>
      <c r="BC1174" s="362"/>
      <c r="BD1174" s="362"/>
      <c r="BE1174" s="362"/>
      <c r="BF1174" s="362"/>
      <c r="BG1174" s="362"/>
      <c r="BH1174" s="362"/>
      <c r="BI1174" s="362"/>
      <c r="BJ1174" s="362"/>
      <c r="BK1174" s="362"/>
      <c r="BL1174" s="362"/>
      <c r="BM1174" s="362"/>
      <c r="BN1174" s="362"/>
      <c r="BO1174" s="362"/>
      <c r="BP1174" s="362"/>
      <c r="BQ1174" s="362"/>
      <c r="BR1174" s="362"/>
      <c r="BS1174" s="362"/>
      <c r="BT1174" s="362"/>
      <c r="BU1174" s="362"/>
      <c r="BV1174" s="362"/>
      <c r="BW1174" s="362"/>
      <c r="BX1174" s="362"/>
    </row>
    <row r="1175" s="203" customFormat="true" ht="15" customHeight="true" x14ac:dyDescent="0.2">
      <c r="A1175" s="298"/>
      <c r="B1175" s="513"/>
      <c r="C1175" s="514"/>
      <c r="D1175" s="514"/>
      <c r="E1175" s="514"/>
      <c r="F1175" s="514"/>
      <c r="G1175" s="514"/>
      <c r="H1175" s="514"/>
      <c r="I1175" s="514"/>
      <c r="J1175" s="514"/>
      <c r="K1175" s="514"/>
      <c r="L1175" s="514"/>
      <c r="M1175" s="514"/>
      <c r="N1175" s="514"/>
      <c r="O1175" s="514"/>
      <c r="P1175" s="514"/>
      <c r="Q1175" s="514"/>
      <c r="R1175" s="514"/>
      <c r="S1175" s="514"/>
      <c r="T1175" s="514"/>
      <c r="U1175" s="514"/>
      <c r="V1175" s="514"/>
      <c r="W1175" s="514"/>
      <c r="X1175" s="514"/>
      <c r="BA1175" s="362"/>
      <c r="BB1175" s="230"/>
      <c r="BC1175" s="362"/>
      <c r="BD1175" s="362"/>
      <c r="BE1175" s="362"/>
      <c r="BF1175" s="362"/>
      <c r="BG1175" s="362"/>
      <c r="BH1175" s="362"/>
      <c r="BI1175" s="362"/>
      <c r="BJ1175" s="362"/>
      <c r="BK1175" s="362"/>
      <c r="BL1175" s="362"/>
      <c r="BM1175" s="362"/>
      <c r="BN1175" s="362"/>
      <c r="BO1175" s="362"/>
      <c r="BP1175" s="362"/>
      <c r="BQ1175" s="362"/>
      <c r="BR1175" s="362"/>
      <c r="BS1175" s="362"/>
      <c r="BT1175" s="362"/>
      <c r="BU1175" s="362"/>
      <c r="BV1175" s="362"/>
      <c r="BW1175" s="362"/>
      <c r="BX1175" s="362"/>
    </row>
    <row r="1176" s="203" customFormat="true" ht="15" customHeight="true" x14ac:dyDescent="0.2">
      <c r="A1176" s="515"/>
      <c r="B1176" s="298"/>
      <c r="C1176" s="516"/>
      <c r="D1176" s="517"/>
      <c r="E1176" s="517"/>
      <c r="F1176" s="517"/>
      <c r="G1176" s="517"/>
      <c r="H1176" s="516"/>
      <c r="I1176" s="517"/>
      <c r="J1176" s="517"/>
      <c r="K1176" s="517"/>
      <c r="L1176" s="517"/>
      <c r="M1176" s="516"/>
      <c r="N1176" s="517"/>
      <c r="O1176" s="517"/>
      <c r="P1176" s="517"/>
      <c r="Q1176" s="517"/>
      <c r="R1176" s="516"/>
      <c r="S1176" s="517"/>
      <c r="T1176" s="517"/>
      <c r="U1176" s="517"/>
      <c r="BA1176" s="362"/>
      <c r="BB1176" s="230"/>
      <c r="BC1176" s="362"/>
      <c r="BD1176" s="362"/>
      <c r="BE1176" s="362"/>
      <c r="BF1176" s="362"/>
      <c r="BG1176" s="362"/>
      <c r="BH1176" s="362"/>
      <c r="BI1176" s="362"/>
      <c r="BJ1176" s="362"/>
      <c r="BK1176" s="362"/>
      <c r="BL1176" s="362"/>
      <c r="BM1176" s="362"/>
      <c r="BN1176" s="362"/>
      <c r="BO1176" s="362"/>
      <c r="BP1176" s="362"/>
      <c r="BQ1176" s="362"/>
      <c r="BR1176" s="362"/>
      <c r="BS1176" s="362"/>
      <c r="BT1176" s="362"/>
      <c r="BU1176" s="362"/>
      <c r="BV1176" s="362"/>
      <c r="BW1176" s="362"/>
      <c r="BX1176" s="362"/>
    </row>
    <row r="1177" s="203" customFormat="true" ht="15" customHeight="true" x14ac:dyDescent="0.2">
      <c r="A1177" s="517"/>
      <c r="B1177" s="517"/>
      <c r="C1177" s="516"/>
      <c r="D1177" s="516"/>
      <c r="E1177" s="516"/>
      <c r="F1177" s="516"/>
      <c r="G1177" s="516"/>
      <c r="H1177" s="516"/>
      <c r="I1177" s="516"/>
      <c r="J1177" s="516"/>
      <c r="K1177" s="516"/>
      <c r="L1177" s="516"/>
      <c r="M1177" s="516"/>
      <c r="N1177" s="516"/>
      <c r="O1177" s="516"/>
      <c r="P1177" s="516"/>
      <c r="Q1177" s="516"/>
      <c r="R1177" s="516"/>
      <c r="S1177" s="516"/>
      <c r="T1177" s="516"/>
      <c r="U1177" s="516"/>
      <c r="BA1177" s="362"/>
      <c r="BB1177" s="230"/>
      <c r="BC1177" s="362"/>
      <c r="BD1177" s="362"/>
      <c r="BE1177" s="362"/>
      <c r="BF1177" s="362"/>
      <c r="BG1177" s="362"/>
      <c r="BH1177" s="362"/>
      <c r="BI1177" s="362"/>
      <c r="BJ1177" s="362"/>
      <c r="BK1177" s="362"/>
      <c r="BL1177" s="362"/>
      <c r="BM1177" s="362"/>
      <c r="BN1177" s="362"/>
      <c r="BO1177" s="362"/>
      <c r="BP1177" s="362"/>
      <c r="BQ1177" s="362"/>
      <c r="BR1177" s="362"/>
      <c r="BS1177" s="362"/>
      <c r="BT1177" s="362"/>
      <c r="BU1177" s="362"/>
      <c r="BV1177" s="362"/>
      <c r="BW1177" s="362"/>
      <c r="BX1177" s="362"/>
    </row>
    <row r="1178" s="203" customFormat="true" ht="15" customHeight="true" x14ac:dyDescent="0.2">
      <c r="BA1178" s="362"/>
      <c r="BB1178" s="230"/>
      <c r="BC1178" s="362"/>
      <c r="BD1178" s="362"/>
      <c r="BE1178" s="362"/>
      <c r="BF1178" s="362"/>
      <c r="BG1178" s="362"/>
      <c r="BH1178" s="362"/>
      <c r="BI1178" s="362"/>
      <c r="BJ1178" s="362"/>
      <c r="BK1178" s="362"/>
      <c r="BL1178" s="362"/>
      <c r="BM1178" s="362"/>
      <c r="BN1178" s="362"/>
      <c r="BO1178" s="362"/>
      <c r="BP1178" s="362"/>
      <c r="BQ1178" s="362"/>
      <c r="BR1178" s="362"/>
      <c r="BS1178" s="362"/>
      <c r="BT1178" s="362"/>
      <c r="BU1178" s="362"/>
      <c r="BV1178" s="362"/>
      <c r="BW1178" s="362"/>
      <c r="BX1178" s="362"/>
    </row>
    <row r="1179" s="203" customFormat="true" ht="15" customHeight="true" x14ac:dyDescent="0.2">
      <c r="BA1179" s="362"/>
      <c r="BB1179" s="230"/>
      <c r="BC1179" s="362"/>
      <c r="BD1179" s="362"/>
      <c r="BE1179" s="362"/>
      <c r="BF1179" s="362"/>
      <c r="BG1179" s="362"/>
      <c r="BH1179" s="362"/>
      <c r="BI1179" s="362"/>
      <c r="BJ1179" s="362"/>
      <c r="BK1179" s="362"/>
      <c r="BL1179" s="362"/>
      <c r="BM1179" s="362"/>
      <c r="BN1179" s="362"/>
      <c r="BO1179" s="362"/>
      <c r="BP1179" s="362"/>
      <c r="BQ1179" s="362"/>
      <c r="BR1179" s="362"/>
      <c r="BS1179" s="362"/>
      <c r="BT1179" s="362"/>
      <c r="BU1179" s="362"/>
      <c r="BV1179" s="362"/>
      <c r="BW1179" s="362"/>
      <c r="BX1179" s="362"/>
    </row>
    <row r="1180" s="203" customFormat="true" ht="15" customHeight="true" x14ac:dyDescent="0.2">
      <c r="BA1180" s="362"/>
      <c r="BB1180" s="230"/>
      <c r="BC1180" s="362"/>
      <c r="BD1180" s="362"/>
      <c r="BE1180" s="362"/>
      <c r="BF1180" s="362"/>
      <c r="BG1180" s="362"/>
      <c r="BH1180" s="362"/>
      <c r="BI1180" s="362"/>
      <c r="BJ1180" s="362"/>
      <c r="BK1180" s="362"/>
      <c r="BL1180" s="362"/>
      <c r="BM1180" s="362"/>
      <c r="BN1180" s="362"/>
      <c r="BO1180" s="362"/>
      <c r="BP1180" s="362"/>
      <c r="BQ1180" s="362"/>
      <c r="BR1180" s="362"/>
      <c r="BS1180" s="362"/>
      <c r="BT1180" s="362"/>
      <c r="BU1180" s="362"/>
      <c r="BV1180" s="362"/>
      <c r="BW1180" s="362"/>
      <c r="BX1180" s="362"/>
    </row>
    <row r="1181" s="203" customFormat="true" ht="15" customHeight="true" x14ac:dyDescent="0.2">
      <c r="BA1181" s="362"/>
      <c r="BB1181" s="230"/>
      <c r="BC1181" s="362"/>
      <c r="BD1181" s="362"/>
      <c r="BE1181" s="362"/>
      <c r="BF1181" s="362"/>
      <c r="BG1181" s="362"/>
      <c r="BH1181" s="362"/>
      <c r="BI1181" s="362"/>
      <c r="BJ1181" s="362"/>
      <c r="BK1181" s="362"/>
      <c r="BL1181" s="362"/>
      <c r="BM1181" s="362"/>
      <c r="BN1181" s="362"/>
      <c r="BO1181" s="362"/>
      <c r="BP1181" s="362"/>
      <c r="BQ1181" s="362"/>
      <c r="BR1181" s="362"/>
      <c r="BS1181" s="362"/>
      <c r="BT1181" s="362"/>
      <c r="BU1181" s="362"/>
      <c r="BV1181" s="362"/>
      <c r="BW1181" s="362"/>
      <c r="BX1181" s="362"/>
    </row>
    <row r="1182" s="203" customFormat="true" ht="15" customHeight="true" x14ac:dyDescent="0.2">
      <c r="BA1182" s="362"/>
      <c r="BB1182" s="230"/>
      <c r="BC1182" s="362"/>
      <c r="BD1182" s="362"/>
      <c r="BE1182" s="362"/>
      <c r="BF1182" s="362"/>
      <c r="BG1182" s="362"/>
      <c r="BH1182" s="362"/>
      <c r="BI1182" s="362"/>
      <c r="BJ1182" s="362"/>
      <c r="BK1182" s="362"/>
      <c r="BL1182" s="362"/>
      <c r="BM1182" s="362"/>
      <c r="BN1182" s="362"/>
      <c r="BO1182" s="362"/>
      <c r="BP1182" s="362"/>
      <c r="BQ1182" s="362"/>
      <c r="BR1182" s="362"/>
      <c r="BS1182" s="362"/>
      <c r="BT1182" s="362"/>
      <c r="BU1182" s="362"/>
      <c r="BV1182" s="362"/>
      <c r="BW1182" s="362"/>
      <c r="BX1182" s="362"/>
    </row>
    <row r="1183" s="203" customFormat="true" ht="15" customHeight="true" x14ac:dyDescent="0.2">
      <c r="BA1183" s="362"/>
      <c r="BB1183" s="230"/>
      <c r="BC1183" s="362"/>
      <c r="BD1183" s="362"/>
      <c r="BE1183" s="362"/>
      <c r="BF1183" s="362"/>
      <c r="BG1183" s="362"/>
      <c r="BH1183" s="362"/>
      <c r="BI1183" s="362"/>
      <c r="BJ1183" s="362"/>
      <c r="BK1183" s="362"/>
      <c r="BL1183" s="362"/>
      <c r="BM1183" s="362"/>
      <c r="BN1183" s="362"/>
      <c r="BO1183" s="362"/>
      <c r="BP1183" s="362"/>
      <c r="BQ1183" s="362"/>
      <c r="BR1183" s="362"/>
      <c r="BS1183" s="362"/>
      <c r="BT1183" s="362"/>
      <c r="BU1183" s="362"/>
      <c r="BV1183" s="362"/>
      <c r="BW1183" s="362"/>
      <c r="BX1183" s="362"/>
    </row>
    <row r="1184" s="203" customFormat="true" ht="15" customHeight="true" x14ac:dyDescent="0.2">
      <c r="BA1184" s="362"/>
      <c r="BB1184" s="230"/>
      <c r="BC1184" s="362"/>
      <c r="BD1184" s="362"/>
      <c r="BE1184" s="362"/>
      <c r="BF1184" s="362"/>
      <c r="BG1184" s="362"/>
      <c r="BH1184" s="362"/>
      <c r="BI1184" s="362"/>
      <c r="BJ1184" s="362"/>
      <c r="BK1184" s="362"/>
      <c r="BL1184" s="362"/>
      <c r="BM1184" s="362"/>
      <c r="BN1184" s="362"/>
      <c r="BO1184" s="362"/>
      <c r="BP1184" s="362"/>
      <c r="BQ1184" s="362"/>
      <c r="BR1184" s="362"/>
      <c r="BS1184" s="362"/>
      <c r="BT1184" s="362"/>
      <c r="BU1184" s="362"/>
      <c r="BV1184" s="362"/>
      <c r="BW1184" s="362"/>
      <c r="BX1184" s="362"/>
    </row>
    <row r="1185" s="203" customFormat="true" ht="15" customHeight="true" x14ac:dyDescent="0.2">
      <c r="BA1185" s="362"/>
      <c r="BB1185" s="230"/>
      <c r="BC1185" s="362"/>
      <c r="BD1185" s="362"/>
      <c r="BE1185" s="362"/>
      <c r="BF1185" s="362"/>
      <c r="BG1185" s="362"/>
      <c r="BH1185" s="362"/>
      <c r="BI1185" s="362"/>
      <c r="BJ1185" s="362"/>
      <c r="BK1185" s="362"/>
      <c r="BL1185" s="362"/>
      <c r="BM1185" s="362"/>
      <c r="BN1185" s="362"/>
      <c r="BO1185" s="362"/>
      <c r="BP1185" s="362"/>
      <c r="BQ1185" s="362"/>
      <c r="BR1185" s="362"/>
      <c r="BS1185" s="362"/>
      <c r="BT1185" s="362"/>
      <c r="BU1185" s="362"/>
      <c r="BV1185" s="362"/>
      <c r="BW1185" s="362"/>
      <c r="BX1185" s="362"/>
    </row>
    <row r="1186" s="203" customFormat="true" ht="15" customHeight="true" x14ac:dyDescent="0.2">
      <c r="BA1186" s="362"/>
      <c r="BB1186" s="230"/>
      <c r="BC1186" s="362"/>
      <c r="BD1186" s="362"/>
      <c r="BE1186" s="362"/>
      <c r="BF1186" s="362"/>
      <c r="BG1186" s="362"/>
      <c r="BH1186" s="362"/>
      <c r="BI1186" s="362"/>
      <c r="BJ1186" s="362"/>
      <c r="BK1186" s="362"/>
      <c r="BL1186" s="362"/>
      <c r="BM1186" s="362"/>
      <c r="BN1186" s="362"/>
      <c r="BO1186" s="362"/>
      <c r="BP1186" s="362"/>
      <c r="BQ1186" s="362"/>
      <c r="BR1186" s="362"/>
      <c r="BS1186" s="362"/>
      <c r="BT1186" s="362"/>
      <c r="BU1186" s="362"/>
      <c r="BV1186" s="362"/>
      <c r="BW1186" s="362"/>
      <c r="BX1186" s="362"/>
    </row>
    <row r="1187" s="203" customFormat="true" ht="15" customHeight="true" x14ac:dyDescent="0.2">
      <c r="BA1187" s="362"/>
      <c r="BB1187" s="230"/>
      <c r="BC1187" s="362"/>
      <c r="BD1187" s="362"/>
      <c r="BE1187" s="362"/>
      <c r="BF1187" s="362"/>
      <c r="BG1187" s="362"/>
      <c r="BH1187" s="362"/>
      <c r="BI1187" s="362"/>
      <c r="BJ1187" s="362"/>
      <c r="BK1187" s="362"/>
      <c r="BL1187" s="362"/>
      <c r="BM1187" s="362"/>
      <c r="BN1187" s="362"/>
      <c r="BO1187" s="362"/>
      <c r="BP1187" s="362"/>
      <c r="BQ1187" s="362"/>
      <c r="BR1187" s="362"/>
      <c r="BS1187" s="362"/>
      <c r="BT1187" s="362"/>
      <c r="BU1187" s="362"/>
      <c r="BV1187" s="362"/>
      <c r="BW1187" s="362"/>
      <c r="BX1187" s="362"/>
    </row>
    <row r="1188" s="203" customFormat="true" ht="15" customHeight="true" x14ac:dyDescent="0.2">
      <c r="BA1188" s="362"/>
      <c r="BB1188" s="230"/>
      <c r="BC1188" s="362"/>
      <c r="BD1188" s="362"/>
      <c r="BE1188" s="362"/>
      <c r="BF1188" s="362"/>
      <c r="BG1188" s="362"/>
      <c r="BH1188" s="362"/>
      <c r="BI1188" s="362"/>
      <c r="BJ1188" s="362"/>
      <c r="BK1188" s="362"/>
      <c r="BL1188" s="362"/>
      <c r="BM1188" s="362"/>
      <c r="BN1188" s="362"/>
      <c r="BO1188" s="362"/>
      <c r="BP1188" s="362"/>
      <c r="BQ1188" s="362"/>
      <c r="BR1188" s="362"/>
      <c r="BS1188" s="362"/>
      <c r="BT1188" s="362"/>
      <c r="BU1188" s="362"/>
      <c r="BV1188" s="362"/>
      <c r="BW1188" s="362"/>
      <c r="BX1188" s="362"/>
    </row>
    <row r="1189" s="203" customFormat="true" ht="15" customHeight="true" x14ac:dyDescent="0.2">
      <c r="BA1189" s="362"/>
      <c r="BB1189" s="230"/>
      <c r="BC1189" s="362"/>
      <c r="BD1189" s="362"/>
      <c r="BE1189" s="362"/>
      <c r="BF1189" s="362"/>
      <c r="BG1189" s="362"/>
      <c r="BH1189" s="362"/>
      <c r="BI1189" s="362"/>
      <c r="BJ1189" s="362"/>
      <c r="BK1189" s="362"/>
      <c r="BL1189" s="362"/>
      <c r="BM1189" s="362"/>
      <c r="BN1189" s="362"/>
      <c r="BO1189" s="362"/>
      <c r="BP1189" s="362"/>
      <c r="BQ1189" s="362"/>
      <c r="BR1189" s="362"/>
      <c r="BS1189" s="362"/>
      <c r="BT1189" s="362"/>
      <c r="BU1189" s="362"/>
      <c r="BV1189" s="362"/>
      <c r="BW1189" s="362"/>
      <c r="BX1189" s="362"/>
    </row>
    <row r="1190" s="203" customFormat="true" ht="15" customHeight="true" x14ac:dyDescent="0.2">
      <c r="BA1190" s="362"/>
      <c r="BB1190" s="230"/>
      <c r="BC1190" s="362"/>
      <c r="BD1190" s="362"/>
      <c r="BE1190" s="362"/>
      <c r="BF1190" s="362"/>
      <c r="BG1190" s="362"/>
      <c r="BH1190" s="362"/>
      <c r="BI1190" s="362"/>
      <c r="BJ1190" s="362"/>
      <c r="BK1190" s="362"/>
      <c r="BL1190" s="362"/>
      <c r="BM1190" s="362"/>
      <c r="BN1190" s="362"/>
      <c r="BO1190" s="362"/>
      <c r="BP1190" s="362"/>
      <c r="BQ1190" s="362"/>
      <c r="BR1190" s="362"/>
      <c r="BS1190" s="362"/>
      <c r="BT1190" s="362"/>
      <c r="BU1190" s="362"/>
      <c r="BV1190" s="362"/>
      <c r="BW1190" s="362"/>
      <c r="BX1190" s="362"/>
    </row>
    <row r="1191" s="203" customFormat="true" ht="15" customHeight="true" x14ac:dyDescent="0.2">
      <c r="BA1191" s="362"/>
      <c r="BB1191" s="230"/>
      <c r="BC1191" s="362"/>
      <c r="BD1191" s="362"/>
      <c r="BE1191" s="362"/>
      <c r="BF1191" s="362"/>
      <c r="BG1191" s="362"/>
      <c r="BH1191" s="362"/>
      <c r="BI1191" s="362"/>
      <c r="BJ1191" s="362"/>
      <c r="BK1191" s="362"/>
      <c r="BL1191" s="362"/>
      <c r="BM1191" s="362"/>
      <c r="BN1191" s="362"/>
      <c r="BO1191" s="362"/>
      <c r="BP1191" s="362"/>
      <c r="BQ1191" s="362"/>
      <c r="BR1191" s="362"/>
      <c r="BS1191" s="362"/>
      <c r="BT1191" s="362"/>
      <c r="BU1191" s="362"/>
      <c r="BV1191" s="362"/>
      <c r="BW1191" s="362"/>
      <c r="BX1191" s="362"/>
    </row>
    <row r="1192" s="203" customFormat="true" ht="15" customHeight="true" x14ac:dyDescent="0.2">
      <c r="BA1192" s="362"/>
      <c r="BB1192" s="230"/>
      <c r="BC1192" s="362"/>
      <c r="BD1192" s="362"/>
      <c r="BE1192" s="362"/>
      <c r="BF1192" s="362"/>
      <c r="BG1192" s="362"/>
      <c r="BH1192" s="362"/>
      <c r="BI1192" s="362"/>
      <c r="BJ1192" s="362"/>
      <c r="BK1192" s="362"/>
      <c r="BL1192" s="362"/>
      <c r="BM1192" s="362"/>
      <c r="BN1192" s="362"/>
      <c r="BO1192" s="362"/>
      <c r="BP1192" s="362"/>
      <c r="BQ1192" s="362"/>
      <c r="BR1192" s="362"/>
      <c r="BS1192" s="362"/>
      <c r="BT1192" s="362"/>
      <c r="BU1192" s="362"/>
      <c r="BV1192" s="362"/>
      <c r="BW1192" s="362"/>
      <c r="BX1192" s="362"/>
    </row>
    <row r="1193" s="203" customFormat="true" ht="15" customHeight="true" x14ac:dyDescent="0.2">
      <c r="BA1193" s="362"/>
      <c r="BB1193" s="230"/>
      <c r="BC1193" s="362"/>
      <c r="BD1193" s="362"/>
      <c r="BE1193" s="362"/>
      <c r="BF1193" s="362"/>
      <c r="BG1193" s="362"/>
      <c r="BH1193" s="362"/>
      <c r="BI1193" s="362"/>
      <c r="BJ1193" s="362"/>
      <c r="BK1193" s="362"/>
      <c r="BL1193" s="362"/>
      <c r="BM1193" s="362"/>
      <c r="BN1193" s="362"/>
      <c r="BO1193" s="362"/>
      <c r="BP1193" s="362"/>
      <c r="BQ1193" s="362"/>
      <c r="BR1193" s="362"/>
      <c r="BS1193" s="362"/>
      <c r="BT1193" s="362"/>
      <c r="BU1193" s="362"/>
      <c r="BV1193" s="362"/>
      <c r="BW1193" s="362"/>
      <c r="BX1193" s="362"/>
    </row>
    <row r="1194" s="203" customFormat="true" ht="15" customHeight="true" x14ac:dyDescent="0.2">
      <c r="BA1194" s="362"/>
      <c r="BB1194" s="230"/>
      <c r="BC1194" s="362"/>
      <c r="BD1194" s="362"/>
      <c r="BE1194" s="362"/>
      <c r="BF1194" s="362"/>
      <c r="BG1194" s="362"/>
      <c r="BH1194" s="362"/>
      <c r="BI1194" s="362"/>
      <c r="BJ1194" s="362"/>
      <c r="BK1194" s="362"/>
      <c r="BL1194" s="362"/>
      <c r="BM1194" s="362"/>
      <c r="BN1194" s="362"/>
      <c r="BO1194" s="362"/>
      <c r="BP1194" s="362"/>
      <c r="BQ1194" s="362"/>
      <c r="BR1194" s="362"/>
      <c r="BS1194" s="362"/>
      <c r="BT1194" s="362"/>
      <c r="BU1194" s="362"/>
      <c r="BV1194" s="362"/>
      <c r="BW1194" s="362"/>
      <c r="BX1194" s="362"/>
    </row>
    <row r="1195" s="203" customFormat="true" ht="15" customHeight="true" x14ac:dyDescent="0.2">
      <c r="BA1195" s="362"/>
      <c r="BB1195" s="230"/>
      <c r="BC1195" s="362"/>
      <c r="BD1195" s="362"/>
      <c r="BE1195" s="362"/>
      <c r="BF1195" s="362"/>
      <c r="BG1195" s="362"/>
      <c r="BH1195" s="362"/>
      <c r="BI1195" s="362"/>
      <c r="BJ1195" s="362"/>
      <c r="BK1195" s="362"/>
      <c r="BL1195" s="362"/>
      <c r="BM1195" s="362"/>
      <c r="BN1195" s="362"/>
      <c r="BO1195" s="362"/>
      <c r="BP1195" s="362"/>
      <c r="BQ1195" s="362"/>
      <c r="BR1195" s="362"/>
      <c r="BS1195" s="362"/>
      <c r="BT1195" s="362"/>
      <c r="BU1195" s="362"/>
      <c r="BV1195" s="362"/>
      <c r="BW1195" s="362"/>
      <c r="BX1195" s="362"/>
    </row>
    <row r="1196" s="203" customFormat="true" ht="15" customHeight="true" x14ac:dyDescent="0.2">
      <c r="BA1196" s="362"/>
      <c r="BB1196" s="230"/>
      <c r="BC1196" s="362"/>
      <c r="BD1196" s="362"/>
      <c r="BE1196" s="362"/>
      <c r="BF1196" s="362"/>
      <c r="BG1196" s="362"/>
      <c r="BH1196" s="362"/>
      <c r="BI1196" s="362"/>
      <c r="BJ1196" s="362"/>
      <c r="BK1196" s="362"/>
      <c r="BL1196" s="362"/>
      <c r="BM1196" s="362"/>
      <c r="BN1196" s="362"/>
      <c r="BO1196" s="362"/>
      <c r="BP1196" s="362"/>
      <c r="BQ1196" s="362"/>
      <c r="BR1196" s="362"/>
      <c r="BS1196" s="362"/>
      <c r="BT1196" s="362"/>
      <c r="BU1196" s="362"/>
      <c r="BV1196" s="362"/>
      <c r="BW1196" s="362"/>
      <c r="BX1196" s="362"/>
    </row>
    <row r="1197" s="203" customFormat="true" ht="15" customHeight="true" x14ac:dyDescent="0.2">
      <c r="BA1197" s="362"/>
      <c r="BB1197" s="230"/>
      <c r="BC1197" s="362"/>
      <c r="BD1197" s="362"/>
      <c r="BE1197" s="362"/>
      <c r="BF1197" s="362"/>
      <c r="BG1197" s="362"/>
      <c r="BH1197" s="362"/>
      <c r="BI1197" s="362"/>
      <c r="BJ1197" s="362"/>
      <c r="BK1197" s="362"/>
      <c r="BL1197" s="362"/>
      <c r="BM1197" s="362"/>
      <c r="BN1197" s="362"/>
      <c r="BO1197" s="362"/>
      <c r="BP1197" s="362"/>
      <c r="BQ1197" s="362"/>
      <c r="BR1197" s="362"/>
      <c r="BS1197" s="362"/>
      <c r="BT1197" s="362"/>
      <c r="BU1197" s="362"/>
      <c r="BV1197" s="362"/>
      <c r="BW1197" s="362"/>
      <c r="BX1197" s="362"/>
    </row>
    <row r="1198" s="203" customFormat="true" ht="15" customHeight="true" x14ac:dyDescent="0.2">
      <c r="BA1198" s="362"/>
      <c r="BB1198" s="230"/>
      <c r="BC1198" s="362"/>
      <c r="BD1198" s="362"/>
      <c r="BE1198" s="362"/>
      <c r="BF1198" s="362"/>
      <c r="BG1198" s="362"/>
      <c r="BH1198" s="362"/>
      <c r="BI1198" s="362"/>
      <c r="BJ1198" s="362"/>
      <c r="BK1198" s="362"/>
      <c r="BL1198" s="362"/>
      <c r="BM1198" s="362"/>
      <c r="BN1198" s="362"/>
      <c r="BO1198" s="362"/>
      <c r="BP1198" s="362"/>
      <c r="BQ1198" s="362"/>
      <c r="BR1198" s="362"/>
      <c r="BS1198" s="362"/>
      <c r="BT1198" s="362"/>
      <c r="BU1198" s="362"/>
      <c r="BV1198" s="362"/>
      <c r="BW1198" s="362"/>
      <c r="BX1198" s="362"/>
    </row>
    <row r="1199" s="203" customFormat="true" ht="15" customHeight="true" x14ac:dyDescent="0.2">
      <c r="BA1199" s="362"/>
      <c r="BB1199" s="230"/>
      <c r="BC1199" s="362"/>
      <c r="BD1199" s="362"/>
      <c r="BE1199" s="362"/>
      <c r="BF1199" s="362"/>
      <c r="BG1199" s="362"/>
      <c r="BH1199" s="362"/>
      <c r="BI1199" s="362"/>
      <c r="BJ1199" s="362"/>
      <c r="BK1199" s="362"/>
      <c r="BL1199" s="362"/>
      <c r="BM1199" s="362"/>
      <c r="BN1199" s="362"/>
      <c r="BO1199" s="362"/>
      <c r="BP1199" s="362"/>
      <c r="BQ1199" s="362"/>
      <c r="BR1199" s="362"/>
      <c r="BS1199" s="362"/>
      <c r="BT1199" s="362"/>
      <c r="BU1199" s="362"/>
      <c r="BV1199" s="362"/>
      <c r="BW1199" s="362"/>
      <c r="BX1199" s="362"/>
    </row>
    <row r="1200" s="203" customFormat="true" ht="15" customHeight="true" x14ac:dyDescent="0.2">
      <c r="BA1200" s="362"/>
      <c r="BB1200" s="230"/>
      <c r="BC1200" s="362"/>
      <c r="BD1200" s="362"/>
      <c r="BE1200" s="362"/>
      <c r="BF1200" s="362"/>
      <c r="BG1200" s="362"/>
      <c r="BH1200" s="362"/>
      <c r="BI1200" s="362"/>
      <c r="BJ1200" s="362"/>
      <c r="BK1200" s="362"/>
      <c r="BL1200" s="362"/>
      <c r="BM1200" s="362"/>
      <c r="BN1200" s="362"/>
      <c r="BO1200" s="362"/>
      <c r="BP1200" s="362"/>
      <c r="BQ1200" s="362"/>
      <c r="BR1200" s="362"/>
      <c r="BS1200" s="362"/>
      <c r="BT1200" s="362"/>
      <c r="BU1200" s="362"/>
      <c r="BV1200" s="362"/>
      <c r="BW1200" s="362"/>
      <c r="BX1200" s="362"/>
    </row>
  </sheetData>
  <mergeCells count="993">
    <mergeCell ref="BA347:BA348"/>
    <mergeCell ref="BA349:BA350"/>
    <mergeCell ref="BA351:BA352"/>
    <mergeCell ref="BA353:BA354"/>
    <mergeCell ref="BA153:BA160"/>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65"/>
    <mergeCell ref="M133:Q133"/>
    <mergeCell ref="A135:A139"/>
    <mergeCell ref="M120:Q120"/>
    <mergeCell ref="A122:A123"/>
    <mergeCell ref="A124:A127"/>
    <mergeCell ref="A128:A129"/>
    <mergeCell ref="A130:A132"/>
    <mergeCell ref="A153:A159"/>
    <mergeCell ref="C133:G133"/>
    <mergeCell ref="H133:L133"/>
    <mergeCell ref="C220:G220"/>
    <mergeCell ref="H220:L220"/>
    <mergeCell ref="M220:Q220"/>
    <mergeCell ref="A208:B208"/>
    <mergeCell ref="A1025:C1025"/>
    <mergeCell ref="A1026:B1026"/>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E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J456"/>
    <mergeCell ref="M456:O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0:G490"/>
    <mergeCell ref="H490:I490"/>
    <mergeCell ref="M490:N490"/>
    <mergeCell ref="C491:D492"/>
    <mergeCell ref="E491:G491"/>
    <mergeCell ref="H491:I491"/>
    <mergeCell ref="M491:N491"/>
    <mergeCell ref="H492:I492"/>
    <mergeCell ref="M492:N492"/>
    <mergeCell ref="C495:D495"/>
    <mergeCell ref="H495:I495"/>
    <mergeCell ref="M495:N495"/>
    <mergeCell ref="C496:E496"/>
    <mergeCell ref="H496:I496"/>
    <mergeCell ref="M496:N496"/>
    <mergeCell ref="C493:D493"/>
    <mergeCell ref="H493:I493"/>
    <mergeCell ref="M493:N493"/>
    <mergeCell ref="C494:D494"/>
    <mergeCell ref="H494:I494"/>
    <mergeCell ref="M494:N494"/>
    <mergeCell ref="C500:D500"/>
    <mergeCell ref="H500:I500"/>
    <mergeCell ref="M500:N500"/>
    <mergeCell ref="C501:D501"/>
    <mergeCell ref="H501:I501"/>
    <mergeCell ref="M501:N501"/>
    <mergeCell ref="C497:D498"/>
    <mergeCell ref="H497:I497"/>
    <mergeCell ref="M497:N497"/>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0:D510"/>
    <mergeCell ref="H510:L510"/>
    <mergeCell ref="M510:Q510"/>
    <mergeCell ref="C511:D511"/>
    <mergeCell ref="H511:I512"/>
    <mergeCell ref="J511:L511"/>
    <mergeCell ref="M511:N512"/>
    <mergeCell ref="O511:Q511"/>
    <mergeCell ref="C512:D512"/>
    <mergeCell ref="C515:D515"/>
    <mergeCell ref="H515:I515"/>
    <mergeCell ref="M515:N515"/>
    <mergeCell ref="C516:D516"/>
    <mergeCell ref="H516:J516"/>
    <mergeCell ref="M516:O516"/>
    <mergeCell ref="C513:D513"/>
    <mergeCell ref="H513:I513"/>
    <mergeCell ref="M513:N513"/>
    <mergeCell ref="C514:D514"/>
    <mergeCell ref="H514:I514"/>
    <mergeCell ref="M514:N514"/>
    <mergeCell ref="C520:D520"/>
    <mergeCell ref="H520:I520"/>
    <mergeCell ref="M520:N520"/>
    <mergeCell ref="C521:D521"/>
    <mergeCell ref="H521:I521"/>
    <mergeCell ref="M521:N521"/>
    <mergeCell ref="C517:D517"/>
    <mergeCell ref="H517:I518"/>
    <mergeCell ref="M517:N518"/>
    <mergeCell ref="C518:D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E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J571"/>
    <mergeCell ref="M571:O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2:D692"/>
    <mergeCell ref="H692:I692"/>
    <mergeCell ref="M692:N692"/>
    <mergeCell ref="C690:D690"/>
    <mergeCell ref="H690:I690"/>
    <mergeCell ref="M690:N690"/>
    <mergeCell ref="C691:D691"/>
    <mergeCell ref="H691:I691"/>
    <mergeCell ref="M691:N691"/>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142875</xdr:rowOff>
                  </from>
                  <to>
                    <xdr:col>1</xdr:col>
                    <xdr:colOff>1704975</xdr:colOff>
                    <xdr:row>400</xdr:row>
                    <xdr:rowOff>28575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F103"/>
  <sheetViews>
    <sheetView workbookViewId="0"/>
  </sheetViews>
  <sheetFormatPr defaultRowHeight="12.75" x14ac:dyDescent="0.2"/>
  <sheetData>
    <row r="1">
      <c r="A1" t="s">
        <v>273</v>
      </c>
      <c r="B1" t="s">
        <v>275</v>
      </c>
      <c r="C1" t="s">
        <v>276</v>
      </c>
      <c r="D1" t="s">
        <v>279</v>
      </c>
      <c r="E1" t="s">
        <v>280</v>
      </c>
      <c r="F1" t="s">
        <v>281</v>
      </c>
      <c r="G1" t="s">
        <v>282</v>
      </c>
      <c r="H1" t="s">
        <v>301</v>
      </c>
      <c r="I1" t="s">
        <v>302</v>
      </c>
      <c r="J1" t="s">
        <v>303</v>
      </c>
      <c r="K1" t="s">
        <v>304</v>
      </c>
      <c r="L1" t="s">
        <v>305</v>
      </c>
      <c r="M1" t="s">
        <v>306</v>
      </c>
      <c r="N1" t="s">
        <v>307</v>
      </c>
      <c r="O1" t="s">
        <v>308</v>
      </c>
      <c r="P1" t="s">
        <v>309</v>
      </c>
      <c r="Q1" t="s">
        <v>310</v>
      </c>
      <c r="R1" t="s">
        <v>311</v>
      </c>
      <c r="S1" t="s">
        <v>312</v>
      </c>
      <c r="T1" t="s">
        <v>313</v>
      </c>
      <c r="U1" t="s">
        <v>314</v>
      </c>
      <c r="V1" t="s">
        <v>315</v>
      </c>
      <c r="W1" t="s">
        <v>316</v>
      </c>
      <c r="X1" t="s">
        <v>317</v>
      </c>
      <c r="Y1" t="s">
        <v>318</v>
      </c>
      <c r="Z1" t="s">
        <v>319</v>
      </c>
      <c r="AA1" t="s">
        <v>320</v>
      </c>
      <c r="AB1" t="s">
        <v>321</v>
      </c>
      <c r="AC1" t="s">
        <v>322</v>
      </c>
      <c r="AD1" t="s">
        <v>323</v>
      </c>
      <c r="AE1" t="s">
        <v>324</v>
      </c>
      <c r="AF1" t="s">
        <v>325</v>
      </c>
      <c r="AG1" t="s">
        <v>326</v>
      </c>
      <c r="AH1" t="s">
        <v>327</v>
      </c>
      <c r="AI1" t="s">
        <v>328</v>
      </c>
      <c r="AJ1" t="s">
        <v>329</v>
      </c>
      <c r="AK1" t="s">
        <v>330</v>
      </c>
      <c r="AL1" t="s">
        <v>331</v>
      </c>
      <c r="AM1" t="s">
        <v>332</v>
      </c>
      <c r="AN1" t="s">
        <v>333</v>
      </c>
      <c r="AO1" t="s">
        <v>334</v>
      </c>
      <c r="AP1" t="s">
        <v>335</v>
      </c>
      <c r="AQ1" t="s">
        <v>336</v>
      </c>
      <c r="AR1" t="s">
        <v>337</v>
      </c>
      <c r="AS1" t="s">
        <v>338</v>
      </c>
      <c r="AT1" t="s">
        <v>339</v>
      </c>
      <c r="AU1" t="s">
        <v>340</v>
      </c>
      <c r="AV1" t="s">
        <v>341</v>
      </c>
      <c r="AW1" t="s">
        <v>342</v>
      </c>
      <c r="AX1" t="s">
        <v>343</v>
      </c>
      <c r="AY1" t="s">
        <v>344</v>
      </c>
      <c r="AZ1" t="s">
        <v>345</v>
      </c>
      <c r="BA1" t="s">
        <v>346</v>
      </c>
      <c r="BB1" t="s">
        <v>347</v>
      </c>
      <c r="BC1" t="s">
        <v>348</v>
      </c>
      <c r="BD1" t="s">
        <v>349</v>
      </c>
      <c r="BE1" t="s">
        <v>350</v>
      </c>
      <c r="BF1" t="s">
        <v>351</v>
      </c>
    </row>
    <row r="2">
      <c r="A2" t="s">
        <v>274</v>
      </c>
      <c r="B2">
        <v>2005</v>
      </c>
      <c r="C2" t="s">
        <v>277</v>
      </c>
      <c r="D2">
        <v>16</v>
      </c>
      <c r="E2" t="s">
        <v>13</v>
      </c>
      <c r="F2" t="s">
        <v>14</v>
      </c>
      <c r="G2" t="s">
        <v>283</v>
      </c>
      <c r="H2">
        <v>98.707564251832835</v>
      </c>
      <c r="I2">
        <v>99.459079402752266</v>
      </c>
      <c r="J2">
        <v>99.962174886417841</v>
      </c>
      <c r="K2">
        <v>100</v>
      </c>
      <c r="L2">
        <v>99.971818448206363</v>
      </c>
      <c r="M2">
        <v>99.084816667990268</v>
      </c>
      <c r="N2">
        <v>99.942851436570834</v>
      </c>
      <c r="O2">
        <v>100</v>
      </c>
      <c r="P2">
        <v>100</v>
      </c>
      <c r="Q2">
        <v>99.957358266827356</v>
      </c>
      <c r="R2">
        <v>98.297895386308028</v>
      </c>
      <c r="S2">
        <v>98.675599898484407</v>
      </c>
      <c r="T2">
        <v>99.401109117264042</v>
      </c>
      <c r="U2">
        <v>100</v>
      </c>
      <c r="V2">
        <v>100</v>
      </c>
      <c r="W2" t="s">
        <v>146</v>
      </c>
      <c r="X2" t="s">
        <v>147</v>
      </c>
      <c r="Y2" t="s">
        <v>148</v>
      </c>
      <c r="Z2" t="s">
        <v>149</v>
      </c>
      <c r="AA2" t="s">
        <v>150</v>
      </c>
      <c r="AB2" t="s">
        <v>151</v>
      </c>
      <c r="AC2" t="s">
        <v>152</v>
      </c>
      <c r="AD2">
        <v>100</v>
      </c>
      <c r="AE2">
        <v>99.773295091844574</v>
      </c>
      <c r="AF2">
        <v>98.34785421692284</v>
      </c>
      <c r="AG2">
        <v>99.413500485578226</v>
      </c>
      <c r="AH2">
        <v>100</v>
      </c>
      <c r="AI2">
        <v>99.8115067354627</v>
      </c>
      <c r="AJ2">
        <v>99.825864721143247</v>
      </c>
      <c r="AK2"/>
      <c r="AL2"/>
      <c r="AM2"/>
      <c r="AN2"/>
      <c r="AO2"/>
      <c r="AP2"/>
      <c r="AQ2"/>
      <c r="AR2"/>
      <c r="AS2"/>
      <c r="AT2"/>
      <c r="AU2"/>
      <c r="AV2"/>
      <c r="AW2"/>
      <c r="AX2"/>
      <c r="AY2"/>
      <c r="AZ2"/>
      <c r="BA2"/>
      <c r="BB2"/>
      <c r="BC2"/>
      <c r="BD2"/>
      <c r="BE2"/>
      <c r="BF2"/>
    </row>
    <row r="3">
      <c r="A3" t="s">
        <v>274</v>
      </c>
      <c r="B3">
        <v>2005</v>
      </c>
      <c r="C3" t="s">
        <v>277</v>
      </c>
      <c r="D3">
        <v>17</v>
      </c>
      <c r="E3" t="s">
        <v>13</v>
      </c>
      <c r="F3" t="s">
        <v>51</v>
      </c>
      <c r="G3" t="s">
        <v>176</v>
      </c>
      <c r="H3">
        <v>1.292435748167134</v>
      </c>
      <c r="I3">
        <v>0.54092059724774677</v>
      </c>
      <c r="J3">
        <v>0.037825113582160098</v>
      </c>
      <c r="K3">
        <v>0</v>
      </c>
      <c r="L3">
        <v>0.028181551793645201</v>
      </c>
      <c r="M3">
        <v>0.91518333200976032</v>
      </c>
      <c r="N3">
        <v>0.0571485634291811</v>
      </c>
      <c r="O3">
        <v>0</v>
      </c>
      <c r="P3">
        <v>0</v>
      </c>
      <c r="Q3">
        <v>0.042641733172628198</v>
      </c>
      <c r="R3">
        <v>1.7021046136919911</v>
      </c>
      <c r="S3">
        <v>1.324400101515594</v>
      </c>
      <c r="T3">
        <v>0.59889088273593372</v>
      </c>
      <c r="U3">
        <v>0</v>
      </c>
      <c r="V3">
        <v>0</v>
      </c>
      <c r="W3" t="s">
        <v>146</v>
      </c>
      <c r="X3" t="s">
        <v>147</v>
      </c>
      <c r="Y3" t="s">
        <v>148</v>
      </c>
      <c r="Z3" t="s">
        <v>149</v>
      </c>
      <c r="AA3" t="s">
        <v>150</v>
      </c>
      <c r="AB3" t="s">
        <v>151</v>
      </c>
      <c r="AC3" t="s">
        <v>152</v>
      </c>
      <c r="AD3">
        <v>0</v>
      </c>
      <c r="AE3">
        <v>0.2267049081553994</v>
      </c>
      <c r="AF3">
        <v>1.6521457830771451</v>
      </c>
      <c r="AG3">
        <v>0.5864995144217604</v>
      </c>
      <c r="AH3">
        <v>0</v>
      </c>
      <c r="AI3">
        <v>0.18849326453734869</v>
      </c>
      <c r="AJ3">
        <v>0.1741352788567509</v>
      </c>
      <c r="AK3"/>
      <c r="AL3"/>
      <c r="AM3"/>
      <c r="AN3"/>
      <c r="AO3"/>
      <c r="AP3"/>
      <c r="AQ3"/>
      <c r="AR3"/>
      <c r="AS3"/>
      <c r="AT3"/>
      <c r="AU3"/>
      <c r="AV3"/>
      <c r="AW3"/>
      <c r="AX3"/>
      <c r="AY3"/>
      <c r="AZ3"/>
      <c r="BA3"/>
      <c r="BB3"/>
      <c r="BC3"/>
      <c r="BD3"/>
      <c r="BE3"/>
      <c r="BF3"/>
    </row>
    <row r="4">
      <c r="A4" t="s">
        <v>274</v>
      </c>
      <c r="B4">
        <v>2005</v>
      </c>
      <c r="C4" t="s">
        <v>277</v>
      </c>
      <c r="D4">
        <v>18</v>
      </c>
      <c r="E4" t="s">
        <v>60</v>
      </c>
      <c r="F4" t="s">
        <v>15</v>
      </c>
      <c r="G4" t="s">
        <v>284</v>
      </c>
      <c r="H4">
        <v>98.572769879776629</v>
      </c>
      <c r="I4">
        <v>99.459079402752266</v>
      </c>
      <c r="J4">
        <v>99.962174886417827</v>
      </c>
      <c r="K4">
        <v>99.950265219397522</v>
      </c>
      <c r="L4">
        <v>99.929053669804802</v>
      </c>
      <c r="M4">
        <v>98.880607464916665</v>
      </c>
      <c r="N4">
        <v>99.942851436570834</v>
      </c>
      <c r="O4">
        <v>99.924503840986247</v>
      </c>
      <c r="P4">
        <v>100</v>
      </c>
      <c r="Q4">
        <v>99.892611213564138</v>
      </c>
      <c r="R4">
        <v>98.297895386308028</v>
      </c>
      <c r="S4">
        <v>98.675599898484421</v>
      </c>
      <c r="T4">
        <v>99.401109117264042</v>
      </c>
      <c r="U4">
        <v>100</v>
      </c>
      <c r="V4">
        <v>100</v>
      </c>
      <c r="W4" t="s">
        <v>146</v>
      </c>
      <c r="X4" t="s">
        <v>147</v>
      </c>
      <c r="Y4" t="s">
        <v>148</v>
      </c>
      <c r="Z4" t="s">
        <v>149</v>
      </c>
      <c r="AA4" t="s">
        <v>150</v>
      </c>
      <c r="AB4" t="s">
        <v>151</v>
      </c>
      <c r="AC4" t="s">
        <v>152</v>
      </c>
      <c r="AD4">
        <v>100</v>
      </c>
      <c r="AE4">
        <v>99.773295091844574</v>
      </c>
      <c r="AF4">
        <v>98.279345974989042</v>
      </c>
      <c r="AG4">
        <v>99.413500485578226</v>
      </c>
      <c r="AH4">
        <v>100</v>
      </c>
      <c r="AI4">
        <v>99.8115067354627</v>
      </c>
      <c r="AJ4">
        <v>99.558350747679683</v>
      </c>
      <c r="AK4"/>
      <c r="AL4"/>
      <c r="AM4"/>
      <c r="AN4"/>
      <c r="AO4"/>
      <c r="AP4"/>
      <c r="AQ4"/>
      <c r="AR4"/>
      <c r="AS4"/>
      <c r="AT4"/>
      <c r="AU4"/>
      <c r="AV4"/>
      <c r="AW4"/>
      <c r="AX4"/>
      <c r="AY4"/>
      <c r="AZ4"/>
      <c r="BA4"/>
      <c r="BB4"/>
      <c r="BC4"/>
      <c r="BD4"/>
      <c r="BE4"/>
      <c r="BF4"/>
    </row>
    <row r="5">
      <c r="A5" t="s">
        <v>274</v>
      </c>
      <c r="B5">
        <v>2005</v>
      </c>
      <c r="C5" t="s">
        <v>277</v>
      </c>
      <c r="D5">
        <v>19</v>
      </c>
      <c r="E5" t="s">
        <v>60</v>
      </c>
      <c r="F5" t="s">
        <v>16</v>
      </c>
      <c r="G5" t="s">
        <v>285</v>
      </c>
      <c r="H5">
        <v>0.1347943720562052</v>
      </c>
      <c r="I5">
        <v>0</v>
      </c>
      <c r="J5">
        <v>0</v>
      </c>
      <c r="K5">
        <v>0.049734780602466798</v>
      </c>
      <c r="L5">
        <v>0.042764778401552697</v>
      </c>
      <c r="M5">
        <v>0.2042092030735996</v>
      </c>
      <c r="N5">
        <v>0</v>
      </c>
      <c r="O5">
        <v>0.075496159013745401</v>
      </c>
      <c r="P5">
        <v>0</v>
      </c>
      <c r="Q5">
        <v>0.064747053263193202</v>
      </c>
      <c r="R5">
        <v>0</v>
      </c>
      <c r="S5">
        <v>0</v>
      </c>
      <c r="T5">
        <v>0</v>
      </c>
      <c r="U5">
        <v>0</v>
      </c>
      <c r="V5">
        <v>0</v>
      </c>
      <c r="W5" t="s">
        <v>146</v>
      </c>
      <c r="X5" t="s">
        <v>147</v>
      </c>
      <c r="Y5" t="s">
        <v>148</v>
      </c>
      <c r="Z5" t="s">
        <v>149</v>
      </c>
      <c r="AA5" t="s">
        <v>150</v>
      </c>
      <c r="AB5" t="s">
        <v>151</v>
      </c>
      <c r="AC5" t="s">
        <v>152</v>
      </c>
      <c r="AD5">
        <v>0</v>
      </c>
      <c r="AE5">
        <v>0</v>
      </c>
      <c r="AF5">
        <v>0.068508241933802394</v>
      </c>
      <c r="AG5">
        <v>0</v>
      </c>
      <c r="AH5">
        <v>0</v>
      </c>
      <c r="AI5">
        <v>0</v>
      </c>
      <c r="AJ5">
        <v>0.26751397346355321</v>
      </c>
      <c r="AK5"/>
      <c r="AL5"/>
      <c r="AM5"/>
      <c r="AN5"/>
      <c r="AO5"/>
      <c r="AP5"/>
      <c r="AQ5"/>
      <c r="AR5"/>
      <c r="AS5"/>
      <c r="AT5"/>
      <c r="AU5"/>
      <c r="AV5"/>
      <c r="AW5"/>
      <c r="AX5"/>
      <c r="AY5"/>
      <c r="AZ5"/>
      <c r="BA5"/>
      <c r="BB5"/>
      <c r="BC5"/>
      <c r="BD5"/>
      <c r="BE5"/>
      <c r="BF5"/>
    </row>
    <row r="6">
      <c r="A6" t="s">
        <v>274</v>
      </c>
      <c r="B6">
        <v>2005</v>
      </c>
      <c r="C6" t="s">
        <v>277</v>
      </c>
      <c r="D6">
        <v>20</v>
      </c>
      <c r="E6" t="s">
        <v>60</v>
      </c>
      <c r="F6" t="s">
        <v>22</v>
      </c>
      <c r="G6" t="s">
        <v>286</v>
      </c>
      <c r="H6">
        <v>1.2924357481671651</v>
      </c>
      <c r="I6">
        <v>0.54092059724773378</v>
      </c>
      <c r="J6">
        <v>0.037825113582172797</v>
      </c>
      <c r="K6">
        <v>1.0901002323000001e-14</v>
      </c>
      <c r="L6">
        <v>0.028181551793645801</v>
      </c>
      <c r="M6">
        <v>0.91518333200973578</v>
      </c>
      <c r="N6">
        <v>0.057148563429166202</v>
      </c>
      <c r="O6">
        <v>7.2580830234899996e-15</v>
      </c>
      <c r="P6">
        <v>0</v>
      </c>
      <c r="Q6">
        <v>0.042641733172669297</v>
      </c>
      <c r="R6">
        <v>1.702104613691972</v>
      </c>
      <c r="S6">
        <v>1.3244001015155791</v>
      </c>
      <c r="T6">
        <v>0.59889088273595803</v>
      </c>
      <c r="U6">
        <v>0</v>
      </c>
      <c r="V6">
        <v>0</v>
      </c>
      <c r="W6" t="s">
        <v>146</v>
      </c>
      <c r="X6" t="s">
        <v>147</v>
      </c>
      <c r="Y6" t="s">
        <v>148</v>
      </c>
      <c r="Z6" t="s">
        <v>149</v>
      </c>
      <c r="AA6" t="s">
        <v>150</v>
      </c>
      <c r="AB6" t="s">
        <v>151</v>
      </c>
      <c r="AC6" t="s">
        <v>152</v>
      </c>
      <c r="AD6">
        <v>0</v>
      </c>
      <c r="AE6">
        <v>0.22670490815542621</v>
      </c>
      <c r="AF6">
        <v>1.652145783077156</v>
      </c>
      <c r="AG6">
        <v>0.58649951442177439</v>
      </c>
      <c r="AH6">
        <v>0</v>
      </c>
      <c r="AI6">
        <v>0.18849326453729989</v>
      </c>
      <c r="AJ6">
        <v>0.1741352788567643</v>
      </c>
      <c r="AK6"/>
      <c r="AL6"/>
      <c r="AM6"/>
      <c r="AN6"/>
      <c r="AO6"/>
      <c r="AP6"/>
      <c r="AQ6"/>
      <c r="AR6"/>
      <c r="AS6"/>
      <c r="AT6"/>
      <c r="AU6"/>
      <c r="AV6"/>
      <c r="AW6"/>
      <c r="AX6"/>
      <c r="AY6"/>
      <c r="AZ6"/>
      <c r="BA6"/>
      <c r="BB6"/>
      <c r="BC6"/>
      <c r="BD6"/>
      <c r="BE6"/>
      <c r="BF6"/>
    </row>
    <row r="7">
      <c r="A7" t="s">
        <v>274</v>
      </c>
      <c r="B7">
        <v>2005</v>
      </c>
      <c r="C7" t="s">
        <v>277</v>
      </c>
      <c r="D7">
        <v>21</v>
      </c>
      <c r="E7" t="s">
        <v>60</v>
      </c>
      <c r="F7" t="s">
        <v>17</v>
      </c>
      <c r="G7" t="s">
        <v>287</v>
      </c>
      <c r="H7">
        <v>0</v>
      </c>
      <c r="I7">
        <v>0</v>
      </c>
      <c r="J7">
        <v>0</v>
      </c>
      <c r="K7">
        <v>0</v>
      </c>
      <c r="L7">
        <v>0</v>
      </c>
      <c r="M7">
        <v>0</v>
      </c>
      <c r="N7">
        <v>0</v>
      </c>
      <c r="O7">
        <v>0</v>
      </c>
      <c r="P7">
        <v>0</v>
      </c>
      <c r="Q7">
        <v>0</v>
      </c>
      <c r="R7">
        <v>0</v>
      </c>
      <c r="S7">
        <v>0</v>
      </c>
      <c r="T7">
        <v>0</v>
      </c>
      <c r="U7">
        <v>0</v>
      </c>
      <c r="V7">
        <v>0</v>
      </c>
      <c r="W7" t="s">
        <v>146</v>
      </c>
      <c r="X7" t="s">
        <v>147</v>
      </c>
      <c r="Y7" t="s">
        <v>148</v>
      </c>
      <c r="Z7" t="s">
        <v>149</v>
      </c>
      <c r="AA7" t="s">
        <v>150</v>
      </c>
      <c r="AB7" t="s">
        <v>151</v>
      </c>
      <c r="AC7" t="s">
        <v>152</v>
      </c>
      <c r="AD7">
        <v>0</v>
      </c>
      <c r="AE7">
        <v>0</v>
      </c>
      <c r="AF7">
        <v>0</v>
      </c>
      <c r="AG7">
        <v>0</v>
      </c>
      <c r="AH7">
        <v>0</v>
      </c>
      <c r="AI7">
        <v>0</v>
      </c>
      <c r="AJ7">
        <v>0</v>
      </c>
      <c r="AK7"/>
      <c r="AL7"/>
      <c r="AM7"/>
      <c r="AN7"/>
      <c r="AO7"/>
      <c r="AP7"/>
      <c r="AQ7"/>
      <c r="AR7"/>
      <c r="AS7"/>
      <c r="AT7"/>
      <c r="AU7"/>
      <c r="AV7"/>
      <c r="AW7"/>
      <c r="AX7"/>
      <c r="AY7"/>
      <c r="AZ7"/>
      <c r="BA7"/>
      <c r="BB7"/>
      <c r="BC7"/>
      <c r="BD7"/>
      <c r="BE7"/>
      <c r="BF7"/>
    </row>
    <row r="8">
      <c r="A8" t="s">
        <v>274</v>
      </c>
      <c r="B8">
        <v>2005</v>
      </c>
      <c r="C8" t="s">
        <v>277</v>
      </c>
      <c r="D8">
        <v>22</v>
      </c>
      <c r="E8" t="s">
        <v>54</v>
      </c>
      <c r="F8" t="s">
        <v>49</v>
      </c>
      <c r="G8" t="s">
        <v>176</v>
      </c>
      <c r="H8">
        <v>0.13655931344056271</v>
      </c>
      <c r="I8">
        <v>0</v>
      </c>
      <c r="J8">
        <v>0</v>
      </c>
      <c r="K8">
        <v>0.049734780602466798</v>
      </c>
      <c r="L8">
        <v>0.042776833577062898</v>
      </c>
      <c r="M8">
        <v>0.20609535339592569</v>
      </c>
      <c r="N8">
        <v>0</v>
      </c>
      <c r="O8">
        <v>0.075496159013745401</v>
      </c>
      <c r="P8">
        <v>0</v>
      </c>
      <c r="Q8">
        <v>0.064774674306974603</v>
      </c>
      <c r="R8">
        <v>0</v>
      </c>
      <c r="S8">
        <v>0</v>
      </c>
      <c r="T8">
        <v>0</v>
      </c>
      <c r="U8">
        <v>0</v>
      </c>
      <c r="V8">
        <v>0</v>
      </c>
      <c r="W8" t="s">
        <v>146</v>
      </c>
      <c r="X8" t="s">
        <v>147</v>
      </c>
      <c r="Y8" t="s">
        <v>148</v>
      </c>
      <c r="Z8" t="s">
        <v>149</v>
      </c>
      <c r="AA8" t="s">
        <v>150</v>
      </c>
      <c r="AB8" t="s">
        <v>151</v>
      </c>
      <c r="AC8" t="s">
        <v>152</v>
      </c>
      <c r="AD8">
        <v>0</v>
      </c>
      <c r="AE8">
        <v>0</v>
      </c>
      <c r="AF8">
        <v>0.069659112015495406</v>
      </c>
      <c r="AG8">
        <v>0</v>
      </c>
      <c r="AH8">
        <v>0</v>
      </c>
      <c r="AI8">
        <v>0</v>
      </c>
      <c r="AJ8">
        <v>0.26798062226742059</v>
      </c>
      <c r="AK8"/>
      <c r="AL8"/>
      <c r="AM8"/>
      <c r="AN8"/>
      <c r="AO8"/>
      <c r="AP8"/>
      <c r="AQ8"/>
      <c r="AR8"/>
      <c r="AS8"/>
      <c r="AT8"/>
      <c r="AU8"/>
      <c r="AV8"/>
      <c r="AW8"/>
      <c r="AX8"/>
      <c r="AY8"/>
      <c r="AZ8"/>
      <c r="BA8"/>
      <c r="BB8"/>
      <c r="BC8"/>
      <c r="BD8"/>
      <c r="BE8"/>
      <c r="BF8"/>
    </row>
    <row r="9">
      <c r="A9" t="s">
        <v>274</v>
      </c>
      <c r="B9">
        <v>2005</v>
      </c>
      <c r="C9" t="s">
        <v>277</v>
      </c>
      <c r="D9">
        <v>23</v>
      </c>
      <c r="E9" t="s">
        <v>54</v>
      </c>
      <c r="F9" t="s">
        <v>48</v>
      </c>
      <c r="G9" t="s">
        <v>176</v>
      </c>
      <c r="H9">
        <v>99.863440686559429</v>
      </c>
      <c r="I9">
        <v>100</v>
      </c>
      <c r="J9">
        <v>100</v>
      </c>
      <c r="K9">
        <v>99.950265219397522</v>
      </c>
      <c r="L9">
        <v>99.957223166422921</v>
      </c>
      <c r="M9">
        <v>99.793904646604076</v>
      </c>
      <c r="N9">
        <v>100</v>
      </c>
      <c r="O9">
        <v>99.924503840986247</v>
      </c>
      <c r="P9">
        <v>100</v>
      </c>
      <c r="Q9">
        <v>99.935225325693011</v>
      </c>
      <c r="R9">
        <v>100</v>
      </c>
      <c r="S9">
        <v>100</v>
      </c>
      <c r="T9">
        <v>100</v>
      </c>
      <c r="U9">
        <v>100</v>
      </c>
      <c r="V9">
        <v>100</v>
      </c>
      <c r="W9" t="s">
        <v>146</v>
      </c>
      <c r="X9" t="s">
        <v>147</v>
      </c>
      <c r="Y9" t="s">
        <v>148</v>
      </c>
      <c r="Z9" t="s">
        <v>149</v>
      </c>
      <c r="AA9" t="s">
        <v>150</v>
      </c>
      <c r="AB9" t="s">
        <v>151</v>
      </c>
      <c r="AC9" t="s">
        <v>152</v>
      </c>
      <c r="AD9">
        <v>100</v>
      </c>
      <c r="AE9">
        <v>100</v>
      </c>
      <c r="AF9">
        <v>99.930340887984514</v>
      </c>
      <c r="AG9">
        <v>100</v>
      </c>
      <c r="AH9">
        <v>100</v>
      </c>
      <c r="AI9">
        <v>100</v>
      </c>
      <c r="AJ9">
        <v>99.73201937773257</v>
      </c>
      <c r="AK9"/>
      <c r="AL9"/>
      <c r="AM9"/>
      <c r="AN9"/>
      <c r="AO9"/>
      <c r="AP9"/>
      <c r="AQ9"/>
      <c r="AR9"/>
      <c r="AS9"/>
      <c r="AT9"/>
      <c r="AU9"/>
      <c r="AV9"/>
      <c r="AW9"/>
      <c r="AX9"/>
      <c r="AY9"/>
      <c r="AZ9"/>
      <c r="BA9"/>
      <c r="BB9"/>
      <c r="BC9"/>
      <c r="BD9"/>
      <c r="BE9"/>
      <c r="BF9"/>
    </row>
    <row r="10">
      <c r="A10" t="s">
        <v>274</v>
      </c>
      <c r="B10">
        <v>2005</v>
      </c>
      <c r="C10" t="s">
        <v>277</v>
      </c>
      <c r="D10">
        <v>29</v>
      </c>
      <c r="E10" t="s">
        <v>57</v>
      </c>
      <c r="F10" t="s">
        <v>49</v>
      </c>
      <c r="G10" t="s">
        <v>288</v>
      </c>
      <c r="H10">
        <v>52.641690944063427</v>
      </c>
      <c r="I10">
        <v>87.721372857878933</v>
      </c>
      <c r="J10">
        <v>98.308983119601194</v>
      </c>
      <c r="K10">
        <v>99.373925638162603</v>
      </c>
      <c r="L10">
        <v>99.07229967531363</v>
      </c>
      <c r="M10">
        <v>86.329949730883044</v>
      </c>
      <c r="N10">
        <v>99.384427597328894</v>
      </c>
      <c r="O10">
        <v>99.861590375141461</v>
      </c>
      <c r="P10">
        <v>99.84395116861829</v>
      </c>
      <c r="Q10">
        <v>99.82993905290185</v>
      </c>
      <c r="R10">
        <v>36.632681265291858</v>
      </c>
      <c r="S10">
        <v>50.367195473941159</v>
      </c>
      <c r="T10">
        <v>72.627104138017131</v>
      </c>
      <c r="U10">
        <v>90.976668779793229</v>
      </c>
      <c r="V10">
        <v>92.523318490125135</v>
      </c>
      <c r="W10" t="s">
        <v>146</v>
      </c>
      <c r="X10" t="s">
        <v>147</v>
      </c>
      <c r="Y10" t="s">
        <v>148</v>
      </c>
      <c r="Z10" t="s">
        <v>149</v>
      </c>
      <c r="AA10" t="s">
        <v>150</v>
      </c>
      <c r="AB10" t="s">
        <v>151</v>
      </c>
      <c r="AC10" t="s">
        <v>152</v>
      </c>
      <c r="AD10">
        <v>85.185866090792487</v>
      </c>
      <c r="AE10">
        <v>90.961666911657119</v>
      </c>
      <c r="AF10">
        <v>78.724526580896239</v>
      </c>
      <c r="AG10">
        <v>82.176022003711651</v>
      </c>
      <c r="AH10">
        <v>100</v>
      </c>
      <c r="AI10">
        <v>92.373914061340471</v>
      </c>
      <c r="AJ10">
        <v>81.000434106913417</v>
      </c>
      <c r="AK10"/>
      <c r="AL10"/>
      <c r="AM10"/>
      <c r="AN10"/>
      <c r="AO10"/>
      <c r="AP10"/>
      <c r="AQ10"/>
      <c r="AR10"/>
      <c r="AS10"/>
      <c r="AT10"/>
      <c r="AU10"/>
      <c r="AV10"/>
      <c r="AW10"/>
      <c r="AX10"/>
      <c r="AY10"/>
      <c r="AZ10"/>
      <c r="BA10"/>
      <c r="BB10"/>
      <c r="BC10"/>
      <c r="BD10"/>
      <c r="BE10"/>
      <c r="BF10"/>
    </row>
    <row r="11">
      <c r="A11" t="s">
        <v>274</v>
      </c>
      <c r="B11">
        <v>2005</v>
      </c>
      <c r="C11" t="s">
        <v>277</v>
      </c>
      <c r="D11">
        <v>30</v>
      </c>
      <c r="E11" t="s">
        <v>57</v>
      </c>
      <c r="F11" t="s">
        <v>48</v>
      </c>
      <c r="G11" t="s">
        <v>176</v>
      </c>
      <c r="H11">
        <v>47.358309055936417</v>
      </c>
      <c r="I11">
        <v>12.278627142121239</v>
      </c>
      <c r="J11">
        <v>1.691016880398805</v>
      </c>
      <c r="K11">
        <v>0.62607436183739185</v>
      </c>
      <c r="L11">
        <v>0.92770032468638564</v>
      </c>
      <c r="M11">
        <v>13.67005026911686</v>
      </c>
      <c r="N11">
        <v>0.61557240267109703</v>
      </c>
      <c r="O11">
        <v>0.1384096248585332</v>
      </c>
      <c r="P11">
        <v>0.15604883138169429</v>
      </c>
      <c r="Q11">
        <v>0.1700609470981255</v>
      </c>
      <c r="R11">
        <v>63.367318734708341</v>
      </c>
      <c r="S11">
        <v>49.632804526058692</v>
      </c>
      <c r="T11">
        <v>27.372895861982919</v>
      </c>
      <c r="U11">
        <v>9.0233312202067548</v>
      </c>
      <c r="V11">
        <v>7.4766815098748616</v>
      </c>
      <c r="W11" t="s">
        <v>146</v>
      </c>
      <c r="X11" t="s">
        <v>147</v>
      </c>
      <c r="Y11" t="s">
        <v>148</v>
      </c>
      <c r="Z11" t="s">
        <v>149</v>
      </c>
      <c r="AA11" t="s">
        <v>150</v>
      </c>
      <c r="AB11" t="s">
        <v>151</v>
      </c>
      <c r="AC11" t="s">
        <v>152</v>
      </c>
      <c r="AD11">
        <v>14.814133909207481</v>
      </c>
      <c r="AE11">
        <v>9.0383330883428901</v>
      </c>
      <c r="AF11">
        <v>21.275473419103999</v>
      </c>
      <c r="AG11">
        <v>17.8239779962882</v>
      </c>
      <c r="AH11">
        <v>0</v>
      </c>
      <c r="AI11">
        <v>7.6260859386597009</v>
      </c>
      <c r="AJ11">
        <v>18.99956589308654</v>
      </c>
      <c r="AK11"/>
      <c r="AL11"/>
      <c r="AM11"/>
      <c r="AN11"/>
      <c r="AO11"/>
      <c r="AP11"/>
      <c r="AQ11"/>
      <c r="AR11"/>
      <c r="AS11"/>
      <c r="AT11"/>
      <c r="AU11"/>
      <c r="AV11"/>
      <c r="AW11"/>
      <c r="AX11"/>
      <c r="AY11"/>
      <c r="AZ11"/>
      <c r="BA11"/>
      <c r="BB11"/>
      <c r="BC11"/>
      <c r="BD11"/>
      <c r="BE11"/>
      <c r="BF11"/>
    </row>
    <row r="12">
      <c r="A12" t="s">
        <v>274</v>
      </c>
      <c r="B12">
        <v>2005</v>
      </c>
      <c r="C12" t="s">
        <v>277</v>
      </c>
      <c r="D12">
        <v>31</v>
      </c>
      <c r="E12" t="s">
        <v>103</v>
      </c>
      <c r="F12" t="s">
        <v>49</v>
      </c>
      <c r="G12" t="s">
        <v>289</v>
      </c>
      <c r="H12">
        <v>35.489863333295759</v>
      </c>
      <c r="I12">
        <v>81.500927020591263</v>
      </c>
      <c r="J12">
        <v>98.108364233068869</v>
      </c>
      <c r="K12">
        <v>99.332738951918913</v>
      </c>
      <c r="L12">
        <v>98.897798569977112</v>
      </c>
      <c r="M12">
        <v>69.147847420155273</v>
      </c>
      <c r="N12">
        <v>99.214166415724819</v>
      </c>
      <c r="O12">
        <v>99.861590375141461</v>
      </c>
      <c r="P12">
        <v>99.697115503174018</v>
      </c>
      <c r="Q12">
        <v>99.651183490219381</v>
      </c>
      <c r="R12">
        <v>21.289029784195211</v>
      </c>
      <c r="S12">
        <v>39.754883065718978</v>
      </c>
      <c r="T12">
        <v>64.738783640714146</v>
      </c>
      <c r="U12">
        <v>89.248753431575238</v>
      </c>
      <c r="V12">
        <v>92.393350028167404</v>
      </c>
      <c r="W12" t="s">
        <v>146</v>
      </c>
      <c r="X12" t="s">
        <v>147</v>
      </c>
      <c r="Y12" t="s">
        <v>148</v>
      </c>
      <c r="Z12" t="s">
        <v>149</v>
      </c>
      <c r="AA12" t="s">
        <v>150</v>
      </c>
      <c r="AB12" t="s">
        <v>151</v>
      </c>
      <c r="AC12" t="s">
        <v>152</v>
      </c>
      <c r="AD12">
        <v>83.121702886335797</v>
      </c>
      <c r="AE12">
        <v>85.827261789947784</v>
      </c>
      <c r="AF12">
        <v>77.627966695569995</v>
      </c>
      <c r="AG12">
        <v>76.777268051741174</v>
      </c>
      <c r="AH12">
        <v>99.358083354202947</v>
      </c>
      <c r="AI12">
        <v>80.364232104738463</v>
      </c>
      <c r="AJ12">
        <v>72.821374500119447</v>
      </c>
      <c r="AK12"/>
      <c r="AL12"/>
      <c r="AM12"/>
      <c r="AN12"/>
      <c r="AO12"/>
      <c r="AP12"/>
      <c r="AQ12"/>
      <c r="AR12"/>
      <c r="AS12"/>
      <c r="AT12"/>
      <c r="AU12"/>
      <c r="AV12"/>
      <c r="AW12"/>
      <c r="AX12"/>
      <c r="AY12"/>
      <c r="AZ12"/>
      <c r="BA12"/>
      <c r="BB12"/>
      <c r="BC12"/>
      <c r="BD12"/>
      <c r="BE12"/>
      <c r="BF12"/>
    </row>
    <row r="13">
      <c r="A13" t="s">
        <v>274</v>
      </c>
      <c r="B13">
        <v>2005</v>
      </c>
      <c r="C13" t="s">
        <v>277</v>
      </c>
      <c r="D13">
        <v>32</v>
      </c>
      <c r="E13" t="s">
        <v>103</v>
      </c>
      <c r="F13" t="s">
        <v>48</v>
      </c>
      <c r="G13" t="s">
        <v>176</v>
      </c>
      <c r="H13">
        <v>64.510136666704014</v>
      </c>
      <c r="I13">
        <v>18.499072979408769</v>
      </c>
      <c r="J13">
        <v>1.8916357669311481</v>
      </c>
      <c r="K13">
        <v>0.66726104808107567</v>
      </c>
      <c r="L13">
        <v>1.1022014300229019</v>
      </c>
      <c r="M13">
        <v>30.852152579844621</v>
      </c>
      <c r="N13">
        <v>0.78583358427515271</v>
      </c>
      <c r="O13">
        <v>0.1384096248585332</v>
      </c>
      <c r="P13">
        <v>0.30288449682597818</v>
      </c>
      <c r="Q13">
        <v>0.34881650978058643</v>
      </c>
      <c r="R13">
        <v>78.710970215805034</v>
      </c>
      <c r="S13">
        <v>60.245116934280951</v>
      </c>
      <c r="T13">
        <v>35.26121635928591</v>
      </c>
      <c r="U13">
        <v>10.751246568424669</v>
      </c>
      <c r="V13">
        <v>7.6066499718325904</v>
      </c>
      <c r="W13" t="s">
        <v>146</v>
      </c>
      <c r="X13" t="s">
        <v>147</v>
      </c>
      <c r="Y13" t="s">
        <v>148</v>
      </c>
      <c r="Z13" t="s">
        <v>149</v>
      </c>
      <c r="AA13" t="s">
        <v>150</v>
      </c>
      <c r="AB13" t="s">
        <v>151</v>
      </c>
      <c r="AC13" t="s">
        <v>152</v>
      </c>
      <c r="AD13">
        <v>16.87829711366421</v>
      </c>
      <c r="AE13">
        <v>14.172738210052181</v>
      </c>
      <c r="AF13">
        <v>22.372033304430271</v>
      </c>
      <c r="AG13">
        <v>23.222731948258609</v>
      </c>
      <c r="AH13">
        <v>0.64191664579707441</v>
      </c>
      <c r="AI13">
        <v>19.635767895261701</v>
      </c>
      <c r="AJ13">
        <v>27.178625499880379</v>
      </c>
      <c r="AK13"/>
      <c r="AL13"/>
      <c r="AM13"/>
      <c r="AN13"/>
      <c r="AO13"/>
      <c r="AP13"/>
      <c r="AQ13"/>
      <c r="AR13"/>
      <c r="AS13"/>
      <c r="AT13"/>
      <c r="AU13"/>
      <c r="AV13"/>
      <c r="AW13"/>
      <c r="AX13"/>
      <c r="AY13"/>
      <c r="AZ13"/>
      <c r="BA13"/>
      <c r="BB13"/>
      <c r="BC13"/>
      <c r="BD13"/>
      <c r="BE13"/>
      <c r="BF13"/>
    </row>
    <row r="14">
      <c r="A14" t="s">
        <v>274</v>
      </c>
      <c r="B14">
        <v>2005</v>
      </c>
      <c r="C14" t="s">
        <v>277</v>
      </c>
      <c r="D14">
        <v>35</v>
      </c>
      <c r="E14" t="s">
        <v>55</v>
      </c>
      <c r="F14" t="s">
        <v>49</v>
      </c>
      <c r="G14" t="s">
        <v>176</v>
      </c>
      <c r="H14">
        <v>35.489863333295759</v>
      </c>
      <c r="I14">
        <v>81.500927020591263</v>
      </c>
      <c r="J14">
        <v>98.108364233068869</v>
      </c>
      <c r="K14">
        <v>99.332738951918913</v>
      </c>
      <c r="L14">
        <v>98.897798569977112</v>
      </c>
      <c r="M14">
        <v>69.147847420155273</v>
      </c>
      <c r="N14">
        <v>99.214166415724819</v>
      </c>
      <c r="O14">
        <v>99.861590375141461</v>
      </c>
      <c r="P14">
        <v>99.697115503174018</v>
      </c>
      <c r="Q14">
        <v>99.651183490219381</v>
      </c>
      <c r="R14">
        <v>21.289029784195211</v>
      </c>
      <c r="S14">
        <v>39.754883065718978</v>
      </c>
      <c r="T14">
        <v>64.738783640714146</v>
      </c>
      <c r="U14">
        <v>89.248753431575238</v>
      </c>
      <c r="V14">
        <v>92.393350028167404</v>
      </c>
      <c r="W14" t="s">
        <v>146</v>
      </c>
      <c r="X14" t="s">
        <v>147</v>
      </c>
      <c r="Y14" t="s">
        <v>148</v>
      </c>
      <c r="Z14" t="s">
        <v>149</v>
      </c>
      <c r="AA14" t="s">
        <v>150</v>
      </c>
      <c r="AB14" t="s">
        <v>151</v>
      </c>
      <c r="AC14" t="s">
        <v>152</v>
      </c>
      <c r="AD14">
        <v>83.121702886335797</v>
      </c>
      <c r="AE14">
        <v>85.827261789947784</v>
      </c>
      <c r="AF14">
        <v>77.627966695569995</v>
      </c>
      <c r="AG14">
        <v>76.777268051741174</v>
      </c>
      <c r="AH14">
        <v>99.358083354202947</v>
      </c>
      <c r="AI14">
        <v>80.364232104738463</v>
      </c>
      <c r="AJ14">
        <v>72.821374500119447</v>
      </c>
      <c r="AK14"/>
      <c r="AL14"/>
      <c r="AM14"/>
      <c r="AN14"/>
      <c r="AO14"/>
      <c r="AP14"/>
      <c r="AQ14"/>
      <c r="AR14"/>
      <c r="AS14"/>
      <c r="AT14"/>
      <c r="AU14"/>
      <c r="AV14"/>
      <c r="AW14"/>
      <c r="AX14"/>
      <c r="AY14"/>
      <c r="AZ14"/>
      <c r="BA14"/>
      <c r="BB14"/>
      <c r="BC14"/>
      <c r="BD14"/>
      <c r="BE14"/>
      <c r="BF14"/>
    </row>
    <row r="15">
      <c r="A15" t="s">
        <v>274</v>
      </c>
      <c r="B15">
        <v>2005</v>
      </c>
      <c r="C15" t="s">
        <v>277</v>
      </c>
      <c r="D15">
        <v>36</v>
      </c>
      <c r="E15" t="s">
        <v>55</v>
      </c>
      <c r="F15" t="s">
        <v>48</v>
      </c>
      <c r="G15" t="s">
        <v>176</v>
      </c>
      <c r="H15">
        <v>64.510136666704014</v>
      </c>
      <c r="I15">
        <v>18.499072979408769</v>
      </c>
      <c r="J15">
        <v>1.8916357669311481</v>
      </c>
      <c r="K15">
        <v>0.66726104808107567</v>
      </c>
      <c r="L15">
        <v>1.1022014300229019</v>
      </c>
      <c r="M15">
        <v>30.852152579844621</v>
      </c>
      <c r="N15">
        <v>0.78583358427515271</v>
      </c>
      <c r="O15">
        <v>0.1384096248585332</v>
      </c>
      <c r="P15">
        <v>0.30288449682597818</v>
      </c>
      <c r="Q15">
        <v>0.34881650978058643</v>
      </c>
      <c r="R15">
        <v>78.710970215805034</v>
      </c>
      <c r="S15">
        <v>60.245116934280951</v>
      </c>
      <c r="T15">
        <v>35.26121635928591</v>
      </c>
      <c r="U15">
        <v>10.751246568424669</v>
      </c>
      <c r="V15">
        <v>7.6066499718325904</v>
      </c>
      <c r="W15" t="s">
        <v>146</v>
      </c>
      <c r="X15" t="s">
        <v>147</v>
      </c>
      <c r="Y15" t="s">
        <v>148</v>
      </c>
      <c r="Z15" t="s">
        <v>149</v>
      </c>
      <c r="AA15" t="s">
        <v>150</v>
      </c>
      <c r="AB15" t="s">
        <v>151</v>
      </c>
      <c r="AC15" t="s">
        <v>152</v>
      </c>
      <c r="AD15">
        <v>16.87829711366421</v>
      </c>
      <c r="AE15">
        <v>14.172738210052181</v>
      </c>
      <c r="AF15">
        <v>22.372033304430271</v>
      </c>
      <c r="AG15">
        <v>23.222731948258609</v>
      </c>
      <c r="AH15">
        <v>0.64191664579707441</v>
      </c>
      <c r="AI15">
        <v>19.635767895261701</v>
      </c>
      <c r="AJ15">
        <v>27.178625499880379</v>
      </c>
      <c r="AK15"/>
      <c r="AL15"/>
      <c r="AM15"/>
      <c r="AN15"/>
      <c r="AO15"/>
      <c r="AP15"/>
      <c r="AQ15"/>
      <c r="AR15"/>
      <c r="AS15"/>
      <c r="AT15"/>
      <c r="AU15"/>
      <c r="AV15"/>
      <c r="AW15"/>
      <c r="AX15"/>
      <c r="AY15"/>
      <c r="AZ15"/>
      <c r="BA15"/>
      <c r="BB15"/>
      <c r="BC15"/>
      <c r="BD15"/>
      <c r="BE15"/>
      <c r="BF15"/>
    </row>
    <row r="16">
      <c r="A16" t="s">
        <v>274</v>
      </c>
      <c r="B16">
        <v>2005</v>
      </c>
      <c r="C16" t="s">
        <v>277</v>
      </c>
      <c r="D16">
        <v>37</v>
      </c>
      <c r="E16" t="s">
        <v>153</v>
      </c>
      <c r="F16" t="s">
        <v>49</v>
      </c>
      <c r="G16" t="s">
        <v>290</v>
      </c>
      <c r="H16">
        <v>35.954552827127188</v>
      </c>
      <c r="I16">
        <v>81.944179968285468</v>
      </c>
      <c r="J16">
        <v>98.145487875333473</v>
      </c>
      <c r="K16">
        <v>99.332738951918913</v>
      </c>
      <c r="L16">
        <v>98.925677360979805</v>
      </c>
      <c r="M16">
        <v>69.786522037834843</v>
      </c>
      <c r="N16">
        <v>99.270898308011084</v>
      </c>
      <c r="O16">
        <v>99.861590375141461</v>
      </c>
      <c r="P16">
        <v>99.697115503174018</v>
      </c>
      <c r="Q16">
        <v>99.6936946094647</v>
      </c>
      <c r="R16">
        <v>21.65766591495159</v>
      </c>
      <c r="S16">
        <v>40.28846351744307</v>
      </c>
      <c r="T16">
        <v>65.128834291317048</v>
      </c>
      <c r="U16">
        <v>89.248753431575238</v>
      </c>
      <c r="V16">
        <v>92.393350028167404</v>
      </c>
      <c r="W16" t="s">
        <v>146</v>
      </c>
      <c r="X16" t="s">
        <v>147</v>
      </c>
      <c r="Y16" t="s">
        <v>148</v>
      </c>
      <c r="Z16" t="s">
        <v>149</v>
      </c>
      <c r="AA16" t="s">
        <v>150</v>
      </c>
      <c r="AB16" t="s">
        <v>151</v>
      </c>
      <c r="AC16" t="s">
        <v>152</v>
      </c>
      <c r="AD16">
        <v>83.121702886335797</v>
      </c>
      <c r="AE16">
        <v>86.022278517453969</v>
      </c>
      <c r="AF16">
        <v>78.932039050235275</v>
      </c>
      <c r="AG16">
        <v>77.230222934237332</v>
      </c>
      <c r="AH16">
        <v>99.358083354202947</v>
      </c>
      <c r="AI16">
        <v>80.515999340369973</v>
      </c>
      <c r="AJ16">
        <v>72.948403405811717</v>
      </c>
      <c r="AK16"/>
      <c r="AL16"/>
      <c r="AM16"/>
      <c r="AN16"/>
      <c r="AO16"/>
      <c r="AP16"/>
      <c r="AQ16"/>
      <c r="AR16"/>
      <c r="AS16"/>
      <c r="AT16"/>
      <c r="AU16"/>
      <c r="AV16"/>
      <c r="AW16"/>
      <c r="AX16"/>
      <c r="AY16"/>
      <c r="AZ16"/>
      <c r="BA16"/>
      <c r="BB16"/>
      <c r="BC16"/>
      <c r="BD16"/>
      <c r="BE16"/>
      <c r="BF16"/>
    </row>
    <row r="17">
      <c r="A17" t="s">
        <v>274</v>
      </c>
      <c r="B17">
        <v>2005</v>
      </c>
      <c r="C17" t="s">
        <v>277</v>
      </c>
      <c r="D17">
        <v>38</v>
      </c>
      <c r="E17" t="s">
        <v>153</v>
      </c>
      <c r="F17" t="s">
        <v>48</v>
      </c>
      <c r="G17" t="s">
        <v>176</v>
      </c>
      <c r="H17">
        <v>64.045447172872599</v>
      </c>
      <c r="I17">
        <v>18.055820031714539</v>
      </c>
      <c r="J17">
        <v>1.8545121246665379</v>
      </c>
      <c r="K17">
        <v>0.66726104808107567</v>
      </c>
      <c r="L17">
        <v>1.074322639020203</v>
      </c>
      <c r="M17">
        <v>30.213477962165019</v>
      </c>
      <c r="N17">
        <v>0.7291016919888812</v>
      </c>
      <c r="O17">
        <v>0.1384096248585332</v>
      </c>
      <c r="P17">
        <v>0.30288449682597818</v>
      </c>
      <c r="Q17">
        <v>0.30630539053528372</v>
      </c>
      <c r="R17">
        <v>78.34233408504862</v>
      </c>
      <c r="S17">
        <v>59.711536482556852</v>
      </c>
      <c r="T17">
        <v>34.87116570868303</v>
      </c>
      <c r="U17">
        <v>10.751246568424669</v>
      </c>
      <c r="V17">
        <v>7.6066499718325904</v>
      </c>
      <c r="W17" t="s">
        <v>146</v>
      </c>
      <c r="X17" t="s">
        <v>147</v>
      </c>
      <c r="Y17" t="s">
        <v>148</v>
      </c>
      <c r="Z17" t="s">
        <v>149</v>
      </c>
      <c r="AA17" t="s">
        <v>150</v>
      </c>
      <c r="AB17" t="s">
        <v>151</v>
      </c>
      <c r="AC17" t="s">
        <v>152</v>
      </c>
      <c r="AD17">
        <v>16.87829711366421</v>
      </c>
      <c r="AE17">
        <v>13.977721482546009</v>
      </c>
      <c r="AF17">
        <v>21.067960949764998</v>
      </c>
      <c r="AG17">
        <v>22.769777065762469</v>
      </c>
      <c r="AH17">
        <v>0.64191664579707441</v>
      </c>
      <c r="AI17">
        <v>19.484000659630158</v>
      </c>
      <c r="AJ17">
        <v>27.051596594188119</v>
      </c>
      <c r="AK17"/>
      <c r="AL17"/>
      <c r="AM17"/>
      <c r="AN17"/>
      <c r="AO17"/>
      <c r="AP17"/>
      <c r="AQ17"/>
      <c r="AR17"/>
      <c r="AS17"/>
      <c r="AT17"/>
      <c r="AU17"/>
      <c r="AV17"/>
      <c r="AW17"/>
      <c r="AX17"/>
      <c r="AY17"/>
      <c r="AZ17"/>
      <c r="BA17"/>
      <c r="BB17"/>
      <c r="BC17"/>
      <c r="BD17"/>
      <c r="BE17"/>
      <c r="BF17"/>
    </row>
    <row r="18">
      <c r="A18" t="s">
        <v>274</v>
      </c>
      <c r="B18">
        <v>2005</v>
      </c>
      <c r="C18" t="s">
        <v>277</v>
      </c>
      <c r="D18">
        <v>41</v>
      </c>
      <c r="E18" t="s">
        <v>56</v>
      </c>
      <c r="F18" t="s">
        <v>49</v>
      </c>
      <c r="G18" t="s">
        <v>176</v>
      </c>
      <c r="H18">
        <v>0.17414789802948599</v>
      </c>
      <c r="I18">
        <v>0</v>
      </c>
      <c r="J18">
        <v>0</v>
      </c>
      <c r="K18">
        <v>0.049734780602466798</v>
      </c>
      <c r="L18">
        <v>0.070979648437110604</v>
      </c>
      <c r="M18">
        <v>0.26382273698661202</v>
      </c>
      <c r="N18">
        <v>0</v>
      </c>
      <c r="O18">
        <v>0.075496159013745401</v>
      </c>
      <c r="P18">
        <v>0</v>
      </c>
      <c r="Q18">
        <v>0.1074650979428031</v>
      </c>
      <c r="R18">
        <v>0</v>
      </c>
      <c r="S18">
        <v>0</v>
      </c>
      <c r="T18">
        <v>0</v>
      </c>
      <c r="U18">
        <v>0</v>
      </c>
      <c r="V18">
        <v>0</v>
      </c>
      <c r="W18" t="s">
        <v>146</v>
      </c>
      <c r="X18" t="s">
        <v>147</v>
      </c>
      <c r="Y18" t="s">
        <v>148</v>
      </c>
      <c r="Z18" t="s">
        <v>149</v>
      </c>
      <c r="AA18" t="s">
        <v>150</v>
      </c>
      <c r="AB18" t="s">
        <v>151</v>
      </c>
      <c r="AC18" t="s">
        <v>152</v>
      </c>
      <c r="AD18">
        <v>0</v>
      </c>
      <c r="AE18">
        <v>0.037302600865105701</v>
      </c>
      <c r="AF18">
        <v>0.068508241933802394</v>
      </c>
      <c r="AG18">
        <v>0</v>
      </c>
      <c r="AH18">
        <v>0</v>
      </c>
      <c r="AI18">
        <v>0.065281407826269802</v>
      </c>
      <c r="AJ18">
        <v>0.26751397346355321</v>
      </c>
      <c r="AK18"/>
      <c r="AL18"/>
      <c r="AM18"/>
      <c r="AN18"/>
      <c r="AO18"/>
      <c r="AP18"/>
      <c r="AQ18"/>
      <c r="AR18"/>
      <c r="AS18"/>
      <c r="AT18"/>
      <c r="AU18"/>
      <c r="AV18"/>
      <c r="AW18"/>
      <c r="AX18"/>
      <c r="AY18"/>
      <c r="AZ18"/>
      <c r="BA18"/>
      <c r="BB18"/>
      <c r="BC18"/>
      <c r="BD18"/>
      <c r="BE18"/>
      <c r="BF18"/>
    </row>
    <row r="19">
      <c r="A19" t="s">
        <v>274</v>
      </c>
      <c r="B19">
        <v>2005</v>
      </c>
      <c r="C19" t="s">
        <v>277</v>
      </c>
      <c r="D19">
        <v>42</v>
      </c>
      <c r="E19" t="s">
        <v>56</v>
      </c>
      <c r="F19" t="s">
        <v>48</v>
      </c>
      <c r="G19" t="s">
        <v>291</v>
      </c>
      <c r="H19">
        <v>99.825852101970497</v>
      </c>
      <c r="I19">
        <v>100</v>
      </c>
      <c r="J19">
        <v>100</v>
      </c>
      <c r="K19">
        <v>99.950265219397522</v>
      </c>
      <c r="L19">
        <v>99.929020351562883</v>
      </c>
      <c r="M19">
        <v>99.736177263013403</v>
      </c>
      <c r="N19">
        <v>100</v>
      </c>
      <c r="O19">
        <v>99.924503840986247</v>
      </c>
      <c r="P19">
        <v>100</v>
      </c>
      <c r="Q19">
        <v>99.892534902057179</v>
      </c>
      <c r="R19">
        <v>100</v>
      </c>
      <c r="S19">
        <v>100</v>
      </c>
      <c r="T19">
        <v>100</v>
      </c>
      <c r="U19">
        <v>100</v>
      </c>
      <c r="V19">
        <v>100</v>
      </c>
      <c r="W19" t="s">
        <v>146</v>
      </c>
      <c r="X19" t="s">
        <v>147</v>
      </c>
      <c r="Y19" t="s">
        <v>148</v>
      </c>
      <c r="Z19" t="s">
        <v>149</v>
      </c>
      <c r="AA19" t="s">
        <v>150</v>
      </c>
      <c r="AB19" t="s">
        <v>151</v>
      </c>
      <c r="AC19" t="s">
        <v>152</v>
      </c>
      <c r="AD19">
        <v>100</v>
      </c>
      <c r="AE19">
        <v>99.962697399134854</v>
      </c>
      <c r="AF19">
        <v>99.931491758066187</v>
      </c>
      <c r="AG19">
        <v>100</v>
      </c>
      <c r="AH19">
        <v>100</v>
      </c>
      <c r="AI19">
        <v>99.934718592173724</v>
      </c>
      <c r="AJ19">
        <v>99.732486026536435</v>
      </c>
      <c r="AK19"/>
      <c r="AL19"/>
      <c r="AM19"/>
      <c r="AN19"/>
      <c r="AO19"/>
      <c r="AP19"/>
      <c r="AQ19"/>
      <c r="AR19"/>
      <c r="AS19"/>
      <c r="AT19"/>
      <c r="AU19"/>
      <c r="AV19"/>
      <c r="AW19"/>
      <c r="AX19"/>
      <c r="AY19"/>
      <c r="AZ19"/>
      <c r="BA19"/>
      <c r="BB19"/>
      <c r="BC19"/>
      <c r="BD19"/>
      <c r="BE19"/>
      <c r="BF19"/>
    </row>
    <row r="20">
      <c r="A20" t="s">
        <v>274</v>
      </c>
      <c r="B20">
        <v>2005</v>
      </c>
      <c r="C20" t="s">
        <v>277</v>
      </c>
      <c r="D20">
        <v>58</v>
      </c>
      <c r="E20" t="s">
        <v>154</v>
      </c>
      <c r="F20" t="s">
        <v>155</v>
      </c>
      <c r="G20" t="s">
        <v>176</v>
      </c>
      <c r="H20">
        <v>28.123228879048099</v>
      </c>
      <c r="I20">
        <v>78.082844823584693</v>
      </c>
      <c r="J20">
        <v>97.280763308164495</v>
      </c>
      <c r="K20">
        <v>98.746884713655859</v>
      </c>
      <c r="L20">
        <v>97.083587371150657</v>
      </c>
      <c r="M20">
        <v>66.008473809156513</v>
      </c>
      <c r="N20">
        <v>98.441829056705913</v>
      </c>
      <c r="O20">
        <v>99.23607013486405</v>
      </c>
      <c r="P20">
        <v>97.972437976515323</v>
      </c>
      <c r="Q20">
        <v>98.146722821478477</v>
      </c>
      <c r="R20">
        <v>12.605247453149721</v>
      </c>
      <c r="S20">
        <v>31.936762867622861</v>
      </c>
      <c r="T20">
        <v>58.643723124523703</v>
      </c>
      <c r="U20">
        <v>86.131331452007956</v>
      </c>
      <c r="V20">
        <v>91.908069480993987</v>
      </c>
      <c r="W20" t="s">
        <v>146</v>
      </c>
      <c r="X20" t="s">
        <v>147</v>
      </c>
      <c r="Y20" t="s">
        <v>148</v>
      </c>
      <c r="Z20" t="s">
        <v>149</v>
      </c>
      <c r="AA20" t="s">
        <v>150</v>
      </c>
      <c r="AB20" t="s">
        <v>151</v>
      </c>
      <c r="AC20" t="s">
        <v>152</v>
      </c>
      <c r="AD20">
        <v>78.119658625301597</v>
      </c>
      <c r="AE20">
        <v>82.070335229398566</v>
      </c>
      <c r="AF20">
        <v>75.532788435025694</v>
      </c>
      <c r="AG20">
        <v>75.121164755036759</v>
      </c>
      <c r="AH20">
        <v>96.541623505881489</v>
      </c>
      <c r="AI20">
        <v>77.495807441499991</v>
      </c>
      <c r="AJ20">
        <v>71.544135120671754</v>
      </c>
      <c r="AK20"/>
      <c r="AL20"/>
      <c r="AM20"/>
      <c r="AN20"/>
      <c r="AO20"/>
      <c r="AP20"/>
      <c r="AQ20"/>
      <c r="AR20"/>
      <c r="AS20"/>
      <c r="AT20"/>
      <c r="AU20"/>
      <c r="AV20"/>
      <c r="AW20"/>
      <c r="AX20"/>
      <c r="AY20"/>
      <c r="AZ20"/>
      <c r="BA20"/>
      <c r="BB20"/>
      <c r="BC20"/>
      <c r="BD20"/>
      <c r="BE20"/>
      <c r="BF20"/>
    </row>
    <row r="21">
      <c r="A21" t="s">
        <v>274</v>
      </c>
      <c r="B21">
        <v>2005</v>
      </c>
      <c r="C21" t="s">
        <v>277</v>
      </c>
      <c r="D21">
        <v>59</v>
      </c>
      <c r="E21" t="s">
        <v>154</v>
      </c>
      <c r="F21" t="s">
        <v>156</v>
      </c>
      <c r="G21" t="s">
        <v>176</v>
      </c>
      <c r="H21">
        <v>7.3666344542476807</v>
      </c>
      <c r="I21">
        <v>3.3329623078646211</v>
      </c>
      <c r="J21">
        <v>0.0472813919777001</v>
      </c>
      <c r="K21">
        <v>0.0324921092009356</v>
      </c>
      <c r="L21">
        <v>0.094326325498913594</v>
      </c>
      <c r="M21">
        <v>3.1393736109987498</v>
      </c>
      <c r="N21">
        <v>0.071435704286476304</v>
      </c>
      <c r="O21">
        <v>0</v>
      </c>
      <c r="P21">
        <v>0</v>
      </c>
      <c r="Q21">
        <v>0.14272592341725271</v>
      </c>
      <c r="R21">
        <v>8.6837823310454851</v>
      </c>
      <c r="S21">
        <v>7.8181201980961168</v>
      </c>
      <c r="T21">
        <v>6.0113620381548429</v>
      </c>
      <c r="U21">
        <v>2.9495787276954961</v>
      </c>
      <c r="V21">
        <v>0.096047349319877504</v>
      </c>
      <c r="W21" t="s">
        <v>146</v>
      </c>
      <c r="X21" t="s">
        <v>147</v>
      </c>
      <c r="Y21" t="s">
        <v>148</v>
      </c>
      <c r="Z21" t="s">
        <v>149</v>
      </c>
      <c r="AA21" t="s">
        <v>150</v>
      </c>
      <c r="AB21" t="s">
        <v>151</v>
      </c>
      <c r="AC21" t="s">
        <v>152</v>
      </c>
      <c r="AD21">
        <v>5.0020442610342544</v>
      </c>
      <c r="AE21">
        <v>3.5731550946146542</v>
      </c>
      <c r="AF21">
        <v>2.008514273998967</v>
      </c>
      <c r="AG21">
        <v>1.370088398191103</v>
      </c>
      <c r="AH21">
        <v>0</v>
      </c>
      <c r="AI21">
        <v>2.568580134231345</v>
      </c>
      <c r="AJ21">
        <v>0.84531160683781814</v>
      </c>
      <c r="AK21"/>
      <c r="AL21"/>
      <c r="AM21"/>
      <c r="AN21"/>
      <c r="AO21"/>
      <c r="AP21"/>
      <c r="AQ21"/>
      <c r="AR21"/>
      <c r="AS21"/>
      <c r="AT21"/>
      <c r="AU21"/>
      <c r="AV21"/>
      <c r="AW21"/>
      <c r="AX21"/>
      <c r="AY21"/>
      <c r="AZ21"/>
      <c r="BA21"/>
      <c r="BB21"/>
      <c r="BC21"/>
      <c r="BD21"/>
      <c r="BE21"/>
      <c r="BF21"/>
    </row>
    <row r="22">
      <c r="A22" t="s">
        <v>274</v>
      </c>
      <c r="B22">
        <v>2005</v>
      </c>
      <c r="C22" t="s">
        <v>277</v>
      </c>
      <c r="D22">
        <v>60</v>
      </c>
      <c r="E22" t="s">
        <v>154</v>
      </c>
      <c r="F22" t="s">
        <v>157</v>
      </c>
      <c r="G22" t="s">
        <v>176</v>
      </c>
      <c r="H22">
        <v>17.151827610767821</v>
      </c>
      <c r="I22">
        <v>6.1846166017935813</v>
      </c>
      <c r="J22">
        <v>0.20061888653234289</v>
      </c>
      <c r="K22">
        <v>0.041186686243683802</v>
      </c>
      <c r="L22">
        <v>0.17450110533651639</v>
      </c>
      <c r="M22">
        <v>17.182102310727771</v>
      </c>
      <c r="N22">
        <v>0.1702611816040559</v>
      </c>
      <c r="O22">
        <v>0</v>
      </c>
      <c r="P22">
        <v>0.146835665444284</v>
      </c>
      <c r="Q22">
        <v>0.17875556268246101</v>
      </c>
      <c r="R22">
        <v>15.343651481096661</v>
      </c>
      <c r="S22">
        <v>10.61231240822222</v>
      </c>
      <c r="T22">
        <v>7.7826277205529264</v>
      </c>
      <c r="U22">
        <v>1.727915348217917</v>
      </c>
      <c r="V22">
        <v>0.12996846195772699</v>
      </c>
      <c r="W22" t="s">
        <v>146</v>
      </c>
      <c r="X22" t="s">
        <v>147</v>
      </c>
      <c r="Y22" t="s">
        <v>148</v>
      </c>
      <c r="Z22" t="s">
        <v>149</v>
      </c>
      <c r="AA22" t="s">
        <v>150</v>
      </c>
      <c r="AB22" t="s">
        <v>151</v>
      </c>
      <c r="AC22" t="s">
        <v>152</v>
      </c>
      <c r="AD22">
        <v>2.0641632044567331</v>
      </c>
      <c r="AE22">
        <v>5.0869498264079356</v>
      </c>
      <c r="AF22">
        <v>1.0965598853262619</v>
      </c>
      <c r="AG22">
        <v>5.3987539519703978</v>
      </c>
      <c r="AH22">
        <v>0.64191664579707441</v>
      </c>
      <c r="AI22">
        <v>12.009681956602011</v>
      </c>
      <c r="AJ22">
        <v>8.1790596067938406</v>
      </c>
      <c r="AK22"/>
      <c r="AL22"/>
      <c r="AM22"/>
      <c r="AN22"/>
      <c r="AO22"/>
      <c r="AP22"/>
      <c r="AQ22"/>
      <c r="AR22"/>
      <c r="AS22"/>
      <c r="AT22"/>
      <c r="AU22"/>
      <c r="AV22"/>
      <c r="AW22"/>
      <c r="AX22"/>
      <c r="AY22"/>
      <c r="AZ22"/>
      <c r="BA22"/>
      <c r="BB22"/>
      <c r="BC22"/>
      <c r="BD22"/>
      <c r="BE22"/>
      <c r="BF22"/>
    </row>
    <row r="23">
      <c r="A23" t="s">
        <v>274</v>
      </c>
      <c r="B23">
        <v>2005</v>
      </c>
      <c r="C23" t="s">
        <v>277</v>
      </c>
      <c r="D23">
        <v>61</v>
      </c>
      <c r="E23" t="s">
        <v>154</v>
      </c>
      <c r="F23" t="s">
        <v>158</v>
      </c>
      <c r="G23" t="s">
        <v>176</v>
      </c>
      <c r="H23">
        <v>46.065873307769309</v>
      </c>
      <c r="I23">
        <v>11.73770654487349</v>
      </c>
      <c r="J23">
        <v>1.6531917668166449</v>
      </c>
      <c r="K23">
        <v>0.62607436183739185</v>
      </c>
      <c r="L23">
        <v>0.8995187728927404</v>
      </c>
      <c r="M23">
        <v>12.754866937107099</v>
      </c>
      <c r="N23">
        <v>0.55842383924191596</v>
      </c>
      <c r="O23">
        <v>0.1384096248585332</v>
      </c>
      <c r="P23">
        <v>0.15604883138169429</v>
      </c>
      <c r="Q23">
        <v>0.12741921392549729</v>
      </c>
      <c r="R23">
        <v>61.665214121016341</v>
      </c>
      <c r="S23">
        <v>48.308404424543092</v>
      </c>
      <c r="T23">
        <v>26.774004979246989</v>
      </c>
      <c r="U23">
        <v>9.0233312202067548</v>
      </c>
      <c r="V23">
        <v>7.4766815098748616</v>
      </c>
      <c r="W23" t="s">
        <v>146</v>
      </c>
      <c r="X23" t="s">
        <v>147</v>
      </c>
      <c r="Y23" t="s">
        <v>148</v>
      </c>
      <c r="Z23" t="s">
        <v>149</v>
      </c>
      <c r="AA23" t="s">
        <v>150</v>
      </c>
      <c r="AB23" t="s">
        <v>151</v>
      </c>
      <c r="AC23" t="s">
        <v>152</v>
      </c>
      <c r="AD23">
        <v>14.814133909207481</v>
      </c>
      <c r="AE23">
        <v>8.8116281801874887</v>
      </c>
      <c r="AF23">
        <v>19.62332763602684</v>
      </c>
      <c r="AG23">
        <v>17.237478481866439</v>
      </c>
      <c r="AH23">
        <v>0</v>
      </c>
      <c r="AI23">
        <v>7.4375926741223521</v>
      </c>
      <c r="AJ23">
        <v>18.825430614229791</v>
      </c>
      <c r="AK23"/>
      <c r="AL23"/>
      <c r="AM23"/>
      <c r="AN23"/>
      <c r="AO23"/>
      <c r="AP23"/>
      <c r="AQ23"/>
      <c r="AR23"/>
      <c r="AS23"/>
      <c r="AT23"/>
      <c r="AU23"/>
      <c r="AV23"/>
      <c r="AW23"/>
      <c r="AX23"/>
      <c r="AY23"/>
      <c r="AZ23"/>
      <c r="BA23"/>
      <c r="BB23"/>
      <c r="BC23"/>
      <c r="BD23"/>
      <c r="BE23"/>
      <c r="BF23"/>
    </row>
    <row r="24">
      <c r="A24" t="s">
        <v>274</v>
      </c>
      <c r="B24">
        <v>2005</v>
      </c>
      <c r="C24" t="s">
        <v>277</v>
      </c>
      <c r="D24">
        <v>62</v>
      </c>
      <c r="E24" t="s">
        <v>154</v>
      </c>
      <c r="F24" t="s">
        <v>159</v>
      </c>
      <c r="G24" t="s">
        <v>176</v>
      </c>
      <c r="H24">
        <v>1.020504544121974</v>
      </c>
      <c r="I24">
        <v>0.54092059724774677</v>
      </c>
      <c r="J24">
        <v>0</v>
      </c>
      <c r="K24">
        <v>0</v>
      </c>
      <c r="L24">
        <v>0</v>
      </c>
      <c r="M24">
        <v>0.74147643366127425</v>
      </c>
      <c r="N24">
        <v>0</v>
      </c>
      <c r="O24">
        <v>0</v>
      </c>
      <c r="P24">
        <v>0</v>
      </c>
      <c r="Q24">
        <v>0</v>
      </c>
      <c r="R24">
        <v>1.5770217127366151</v>
      </c>
      <c r="S24">
        <v>0.98565766041444525</v>
      </c>
      <c r="T24">
        <v>0.59889088273593372</v>
      </c>
      <c r="U24">
        <v>0</v>
      </c>
      <c r="V24">
        <v>0</v>
      </c>
      <c r="W24" t="s">
        <v>146</v>
      </c>
      <c r="X24" t="s">
        <v>147</v>
      </c>
      <c r="Y24" t="s">
        <v>148</v>
      </c>
      <c r="Z24" t="s">
        <v>149</v>
      </c>
      <c r="AA24" t="s">
        <v>150</v>
      </c>
      <c r="AB24" t="s">
        <v>151</v>
      </c>
      <c r="AC24" t="s">
        <v>152</v>
      </c>
      <c r="AD24">
        <v>0</v>
      </c>
      <c r="AE24">
        <v>0.18940230729029381</v>
      </c>
      <c r="AF24">
        <v>1.591400394563705</v>
      </c>
      <c r="AG24">
        <v>0.3871246275975786</v>
      </c>
      <c r="AH24">
        <v>0</v>
      </c>
      <c r="AI24">
        <v>0.053532937968847998</v>
      </c>
      <c r="AJ24">
        <v>0.12731215690827319</v>
      </c>
      <c r="AK24"/>
      <c r="AL24"/>
      <c r="AM24"/>
      <c r="AN24"/>
      <c r="AO24"/>
      <c r="AP24"/>
      <c r="AQ24"/>
      <c r="AR24"/>
      <c r="AS24"/>
      <c r="AT24"/>
      <c r="AU24"/>
      <c r="AV24"/>
      <c r="AW24"/>
      <c r="AX24"/>
      <c r="AY24"/>
      <c r="AZ24"/>
      <c r="BA24"/>
      <c r="BB24"/>
      <c r="BC24"/>
      <c r="BD24"/>
      <c r="BE24"/>
      <c r="BF24"/>
    </row>
    <row r="25">
      <c r="A25" t="s">
        <v>274</v>
      </c>
      <c r="B25">
        <v>2005</v>
      </c>
      <c r="C25" t="s">
        <v>277</v>
      </c>
      <c r="D25">
        <v>63</v>
      </c>
      <c r="E25" t="s">
        <v>154</v>
      </c>
      <c r="F25" t="s">
        <v>160</v>
      </c>
      <c r="G25" t="s">
        <v>176</v>
      </c>
      <c r="H25">
        <v>0</v>
      </c>
      <c r="I25">
        <v>0.1209491246358629</v>
      </c>
      <c r="J25">
        <v>0.78031953292666556</v>
      </c>
      <c r="K25">
        <v>0.55336212906211579</v>
      </c>
      <c r="L25">
        <v>1.7198848733275769</v>
      </c>
      <c r="M25">
        <v>0</v>
      </c>
      <c r="N25">
        <v>0.70090165473248667</v>
      </c>
      <c r="O25">
        <v>0.62552024027739028</v>
      </c>
      <c r="P25">
        <v>1.7246775266587311</v>
      </c>
      <c r="Q25">
        <v>1.361734745323596</v>
      </c>
      <c r="R25">
        <v>0</v>
      </c>
      <c r="S25">
        <v>0</v>
      </c>
      <c r="T25">
        <v>0.18939125478562391</v>
      </c>
      <c r="U25">
        <v>0.1678432518717986</v>
      </c>
      <c r="V25">
        <v>0.38923319785355132</v>
      </c>
      <c r="W25" t="s">
        <v>146</v>
      </c>
      <c r="X25" t="s">
        <v>147</v>
      </c>
      <c r="Y25" t="s">
        <v>148</v>
      </c>
      <c r="Z25" t="s">
        <v>149</v>
      </c>
      <c r="AA25" t="s">
        <v>150</v>
      </c>
      <c r="AB25" t="s">
        <v>151</v>
      </c>
      <c r="AC25" t="s">
        <v>152</v>
      </c>
      <c r="AD25">
        <v>0</v>
      </c>
      <c r="AE25">
        <v>0.23122676123584479</v>
      </c>
      <c r="AF25">
        <v>0.086663986545361199</v>
      </c>
      <c r="AG25">
        <v>0.28601489851333989</v>
      </c>
      <c r="AH25">
        <v>2.816459848321565</v>
      </c>
      <c r="AI25">
        <v>0.29984452900714981</v>
      </c>
      <c r="AJ25">
        <v>0.43192777260987281</v>
      </c>
      <c r="AK25"/>
      <c r="AL25"/>
      <c r="AM25"/>
      <c r="AN25"/>
      <c r="AO25"/>
      <c r="AP25"/>
      <c r="AQ25"/>
      <c r="AR25"/>
      <c r="AS25"/>
      <c r="AT25"/>
      <c r="AU25"/>
      <c r="AV25"/>
      <c r="AW25"/>
      <c r="AX25"/>
      <c r="AY25"/>
      <c r="AZ25"/>
      <c r="BA25"/>
      <c r="BB25"/>
      <c r="BC25"/>
      <c r="BD25"/>
      <c r="BE25"/>
      <c r="BF25"/>
    </row>
    <row r="26">
      <c r="A26" t="s">
        <v>274</v>
      </c>
      <c r="B26">
        <v>2005</v>
      </c>
      <c r="C26" t="s">
        <v>277</v>
      </c>
      <c r="D26">
        <v>64</v>
      </c>
      <c r="E26" t="s">
        <v>154</v>
      </c>
      <c r="F26" t="s">
        <v>46</v>
      </c>
      <c r="G26" t="s">
        <v>176</v>
      </c>
      <c r="H26">
        <v>0.2719312040451598</v>
      </c>
      <c r="I26">
        <v>0</v>
      </c>
      <c r="J26">
        <v>0.037825113582160098</v>
      </c>
      <c r="K26">
        <v>0</v>
      </c>
      <c r="L26">
        <v>0.028181551793645201</v>
      </c>
      <c r="M26">
        <v>0.17370689834848599</v>
      </c>
      <c r="N26">
        <v>0.0571485634291811</v>
      </c>
      <c r="O26">
        <v>0</v>
      </c>
      <c r="P26">
        <v>0</v>
      </c>
      <c r="Q26">
        <v>0.042641733172628198</v>
      </c>
      <c r="R26">
        <v>0.1250829009553758</v>
      </c>
      <c r="S26">
        <v>0.33874244110114882</v>
      </c>
      <c r="T26">
        <v>0</v>
      </c>
      <c r="U26">
        <v>0</v>
      </c>
      <c r="V26">
        <v>0</v>
      </c>
      <c r="W26" t="s">
        <v>146</v>
      </c>
      <c r="X26" t="s">
        <v>147</v>
      </c>
      <c r="Y26" t="s">
        <v>148</v>
      </c>
      <c r="Z26" t="s">
        <v>149</v>
      </c>
      <c r="AA26" t="s">
        <v>150</v>
      </c>
      <c r="AB26" t="s">
        <v>151</v>
      </c>
      <c r="AC26" t="s">
        <v>152</v>
      </c>
      <c r="AD26">
        <v>0</v>
      </c>
      <c r="AE26">
        <v>0.037302600865105701</v>
      </c>
      <c r="AF26">
        <v>0.060745388513439601</v>
      </c>
      <c r="AG26">
        <v>0.19937488682418181</v>
      </c>
      <c r="AH26">
        <v>0</v>
      </c>
      <c r="AI26">
        <v>0.13496032656850079</v>
      </c>
      <c r="AJ26">
        <v>0.046823121948477701</v>
      </c>
      <c r="AK26"/>
      <c r="AL26"/>
      <c r="AM26"/>
      <c r="AN26"/>
      <c r="AO26"/>
      <c r="AP26"/>
      <c r="AQ26"/>
      <c r="AR26"/>
      <c r="AS26"/>
      <c r="AT26"/>
      <c r="AU26"/>
      <c r="AV26"/>
      <c r="AW26"/>
      <c r="AX26"/>
      <c r="AY26"/>
      <c r="AZ26"/>
      <c r="BA26"/>
      <c r="BB26"/>
      <c r="BC26"/>
      <c r="BD26"/>
      <c r="BE26"/>
      <c r="BF26"/>
    </row>
    <row r="27">
      <c r="A27" t="s">
        <v>274</v>
      </c>
      <c r="B27">
        <v>2005</v>
      </c>
      <c r="C27" t="s">
        <v>277</v>
      </c>
      <c r="D27">
        <v>122</v>
      </c>
      <c r="E27" t="s">
        <v>18</v>
      </c>
      <c r="F27" t="s">
        <v>14</v>
      </c>
      <c r="G27" t="s">
        <v>292</v>
      </c>
      <c r="H27">
        <v>98.239861359486994</v>
      </c>
      <c r="I27">
        <v>98.651259593054718</v>
      </c>
      <c r="J27">
        <v>99.801825638817519</v>
      </c>
      <c r="K27">
        <v>100</v>
      </c>
      <c r="L27">
        <v>100</v>
      </c>
      <c r="M27">
        <v>97.834398290734342</v>
      </c>
      <c r="N27">
        <v>99.874499663141961</v>
      </c>
      <c r="O27">
        <v>100</v>
      </c>
      <c r="P27">
        <v>100</v>
      </c>
      <c r="Q27">
        <v>100</v>
      </c>
      <c r="R27">
        <v>98.512848825766426</v>
      </c>
      <c r="S27">
        <v>97.987371646490146</v>
      </c>
      <c r="T27">
        <v>99.653335793366409</v>
      </c>
      <c r="U27">
        <v>98.894977045079415</v>
      </c>
      <c r="V27">
        <v>99.659707455649865</v>
      </c>
      <c r="W27" t="s">
        <v>146</v>
      </c>
      <c r="X27" t="s">
        <v>147</v>
      </c>
      <c r="Y27" t="s">
        <v>148</v>
      </c>
      <c r="Z27" t="s">
        <v>149</v>
      </c>
      <c r="AA27" t="s">
        <v>150</v>
      </c>
      <c r="AB27" t="s">
        <v>151</v>
      </c>
      <c r="AC27" t="s">
        <v>152</v>
      </c>
      <c r="AD27">
        <v>99.946075681058687</v>
      </c>
      <c r="AE27">
        <v>99.903237324642831</v>
      </c>
      <c r="AF27">
        <v>99.009220434772345</v>
      </c>
      <c r="AG27">
        <v>99.854561098461232</v>
      </c>
      <c r="AH27">
        <v>100</v>
      </c>
      <c r="AI27">
        <v>99.930024121917896</v>
      </c>
      <c r="AJ27">
        <v>96.493245134370639</v>
      </c>
      <c r="AK27">
        <v>3519.8918975802781</v>
      </c>
      <c r="AL27">
        <v>3534.5361882168258</v>
      </c>
      <c r="AM27">
        <v>3578.1481335603248</v>
      </c>
      <c r="AN27">
        <v>3584.959556302113</v>
      </c>
      <c r="AO27">
        <v>3580.608752372144</v>
      </c>
      <c r="AP27">
        <v>2319.3891263837222</v>
      </c>
      <c r="AQ27">
        <v>2370.0055885743682</v>
      </c>
      <c r="AR27">
        <v>2361.6721609498081</v>
      </c>
      <c r="AS27">
        <v>2379.9859890976181</v>
      </c>
      <c r="AT27">
        <v>2366.3932842328172</v>
      </c>
      <c r="AU27">
        <v>1195.8014827640659</v>
      </c>
      <c r="AV27">
        <v>1187.9469840184679</v>
      </c>
      <c r="AW27">
        <v>1210.358076032119</v>
      </c>
      <c r="AX27">
        <v>1197.953434283281</v>
      </c>
      <c r="AY27">
        <v>1208.638401695478</v>
      </c>
      <c r="AZ27">
        <v>2649.3733564096678</v>
      </c>
      <c r="BA27">
        <v>2702.478332598504</v>
      </c>
      <c r="BB27">
        <v>2210.3568724370348</v>
      </c>
      <c r="BC27">
        <v>2833.4564123318919</v>
      </c>
      <c r="BD27">
        <v>2849.0304062087312</v>
      </c>
      <c r="BE27">
        <v>2168.2621548168472</v>
      </c>
      <c r="BF27">
        <v>2385.186993229006</v>
      </c>
    </row>
    <row r="28">
      <c r="A28" t="s">
        <v>274</v>
      </c>
      <c r="B28">
        <v>2005</v>
      </c>
      <c r="C28" t="s">
        <v>277</v>
      </c>
      <c r="D28">
        <v>123</v>
      </c>
      <c r="E28" t="s">
        <v>18</v>
      </c>
      <c r="F28" t="s">
        <v>51</v>
      </c>
      <c r="G28" t="s">
        <v>176</v>
      </c>
      <c r="H28">
        <v>1.760138640512994</v>
      </c>
      <c r="I28">
        <v>1.348740406945278</v>
      </c>
      <c r="J28">
        <v>0.19817436118248519</v>
      </c>
      <c r="K28">
        <v>0</v>
      </c>
      <c r="L28">
        <v>0</v>
      </c>
      <c r="M28">
        <v>2.165601709265661</v>
      </c>
      <c r="N28">
        <v>0.12550033685801679</v>
      </c>
      <c r="O28">
        <v>0</v>
      </c>
      <c r="P28">
        <v>0</v>
      </c>
      <c r="Q28">
        <v>0</v>
      </c>
      <c r="R28">
        <v>1.487151174233611</v>
      </c>
      <c r="S28">
        <v>2.012628353509927</v>
      </c>
      <c r="T28">
        <v>0.34666420663358188</v>
      </c>
      <c r="U28">
        <v>1.105022954920557</v>
      </c>
      <c r="V28">
        <v>0.34029254435013229</v>
      </c>
      <c r="W28" t="s">
        <v>146</v>
      </c>
      <c r="X28" t="s">
        <v>147</v>
      </c>
      <c r="Y28" t="s">
        <v>148</v>
      </c>
      <c r="Z28" t="s">
        <v>149</v>
      </c>
      <c r="AA28" t="s">
        <v>150</v>
      </c>
      <c r="AB28" t="s">
        <v>151</v>
      </c>
      <c r="AC28" t="s">
        <v>152</v>
      </c>
      <c r="AD28">
        <v>0.0539243189413042</v>
      </c>
      <c r="AE28">
        <v>0.096762675357150205</v>
      </c>
      <c r="AF28">
        <v>0.99077956522764499</v>
      </c>
      <c r="AG28">
        <v>0.14543890153878039</v>
      </c>
      <c r="AH28">
        <v>0</v>
      </c>
      <c r="AI28">
        <v>0.069975878082111406</v>
      </c>
      <c r="AJ28">
        <v>3.5067548656293681</v>
      </c>
      <c r="AK28">
        <v>63.065008985391422</v>
      </c>
      <c r="AL28">
        <v>48.32347601564728</v>
      </c>
      <c r="AM28">
        <v>7.1050525984448392</v>
      </c>
      <c r="AN28">
        <v>0</v>
      </c>
      <c r="AO28">
        <v>0</v>
      </c>
      <c r="AP28">
        <v>51.340562668176403</v>
      </c>
      <c r="AQ28">
        <v>2.9781025259166598</v>
      </c>
      <c r="AR28">
        <v>0</v>
      </c>
      <c r="AS28">
        <v>0</v>
      </c>
      <c r="AT28">
        <v>0</v>
      </c>
      <c r="AU28">
        <v>18.051833851522339</v>
      </c>
      <c r="AV28">
        <v>24.40003994726818</v>
      </c>
      <c r="AW28">
        <v>4.2104744294786958</v>
      </c>
      <c r="AX28">
        <v>13.38557410459306</v>
      </c>
      <c r="AY28">
        <v>4.1269500725281798</v>
      </c>
      <c r="AZ28">
        <v>1.42942734761825</v>
      </c>
      <c r="BA28">
        <v>2.6175231209695591</v>
      </c>
      <c r="BB28">
        <v>22.118913889579279</v>
      </c>
      <c r="BC28">
        <v>4.1269500725281798</v>
      </c>
      <c r="BD28">
        <v>0</v>
      </c>
      <c r="BE28">
        <v>1.5183229417658199</v>
      </c>
      <c r="BF28">
        <v>86.682400227022427</v>
      </c>
    </row>
    <row r="29">
      <c r="A29" t="s">
        <v>274</v>
      </c>
      <c r="B29">
        <v>2005</v>
      </c>
      <c r="C29" t="s">
        <v>277</v>
      </c>
      <c r="D29">
        <v>124</v>
      </c>
      <c r="E29" t="s">
        <v>50</v>
      </c>
      <c r="F29" t="s">
        <v>15</v>
      </c>
      <c r="G29" t="s">
        <v>293</v>
      </c>
      <c r="H29">
        <v>92.409178885559697</v>
      </c>
      <c r="I29">
        <v>94.017411565517079</v>
      </c>
      <c r="J29">
        <v>91.084748106366149</v>
      </c>
      <c r="K29">
        <v>94.12108547501353</v>
      </c>
      <c r="L29">
        <v>93.44143185284338</v>
      </c>
      <c r="M29">
        <v>87.699167949627864</v>
      </c>
      <c r="N29">
        <v>87.681663764369091</v>
      </c>
      <c r="O29">
        <v>94.390082533445536</v>
      </c>
      <c r="P29">
        <v>92.621106072560522</v>
      </c>
      <c r="Q29">
        <v>93.702600325432613</v>
      </c>
      <c r="R29">
        <v>96.870802572480315</v>
      </c>
      <c r="S29">
        <v>94.323572886468753</v>
      </c>
      <c r="T29">
        <v>96.746490252223197</v>
      </c>
      <c r="U29">
        <v>96.148837152551266</v>
      </c>
      <c r="V29">
        <v>98.554923582790337</v>
      </c>
      <c r="W29" t="s">
        <v>146</v>
      </c>
      <c r="X29" t="s">
        <v>147</v>
      </c>
      <c r="Y29" t="s">
        <v>148</v>
      </c>
      <c r="Z29" t="s">
        <v>149</v>
      </c>
      <c r="AA29" t="s">
        <v>150</v>
      </c>
      <c r="AB29" t="s">
        <v>151</v>
      </c>
      <c r="AC29" t="s">
        <v>152</v>
      </c>
      <c r="AD29">
        <v>93.276639507743369</v>
      </c>
      <c r="AE29">
        <v>97.0976817220416</v>
      </c>
      <c r="AF29">
        <v>91.805373818974189</v>
      </c>
      <c r="AG29">
        <v>93.677450818611092</v>
      </c>
      <c r="AH29">
        <v>88.411869580643938</v>
      </c>
      <c r="AI29">
        <v>95.347386814438821</v>
      </c>
      <c r="AJ29">
        <v>91.853683518717631</v>
      </c>
      <c r="AK29">
        <v>3310.9810571807861</v>
      </c>
      <c r="AL29">
        <v>3368.5119163363479</v>
      </c>
      <c r="AM29">
        <v>3265.618833588182</v>
      </c>
      <c r="AN29">
        <v>3374.2028482317778</v>
      </c>
      <c r="AO29">
        <v>3345.7720872647628</v>
      </c>
      <c r="AP29">
        <v>2079.1102116333141</v>
      </c>
      <c r="AQ29">
        <v>2080.6715812138668</v>
      </c>
      <c r="AR29">
        <v>2229.1843018899299</v>
      </c>
      <c r="AS29">
        <v>2204.369347474184</v>
      </c>
      <c r="AT29">
        <v>2217.3720412525549</v>
      </c>
      <c r="AU29">
        <v>1175.869449858191</v>
      </c>
      <c r="AV29">
        <v>1143.5290287872549</v>
      </c>
      <c r="AW29">
        <v>1175.052444278899</v>
      </c>
      <c r="AX29">
        <v>1164.688370540187</v>
      </c>
      <c r="AY29">
        <v>1195.239965673517</v>
      </c>
      <c r="AZ29">
        <v>2472.5797566665101</v>
      </c>
      <c r="BA29">
        <v>2626.585364262633</v>
      </c>
      <c r="BB29">
        <v>2049.5327410552318</v>
      </c>
      <c r="BC29">
        <v>2658.1757587534921</v>
      </c>
      <c r="BD29">
        <v>2518.8810470501539</v>
      </c>
      <c r="BE29">
        <v>2068.8289851526829</v>
      </c>
      <c r="BF29">
        <v>2270.5030896611461</v>
      </c>
    </row>
    <row r="30">
      <c r="A30" t="s">
        <v>274</v>
      </c>
      <c r="B30">
        <v>2005</v>
      </c>
      <c r="C30" t="s">
        <v>277</v>
      </c>
      <c r="D30">
        <v>125</v>
      </c>
      <c r="E30" t="s">
        <v>50</v>
      </c>
      <c r="F30" t="s">
        <v>16</v>
      </c>
      <c r="G30" t="s">
        <v>294</v>
      </c>
      <c r="H30">
        <v>5.8306824739272356</v>
      </c>
      <c r="I30">
        <v>4.633848027537657</v>
      </c>
      <c r="J30">
        <v>8.7170775324514409</v>
      </c>
      <c r="K30">
        <v>5.8789145249865786</v>
      </c>
      <c r="L30">
        <v>6.5585681471567518</v>
      </c>
      <c r="M30">
        <v>10.135230341106389</v>
      </c>
      <c r="N30">
        <v>12.19283589877273</v>
      </c>
      <c r="O30">
        <v>5.6099174665544247</v>
      </c>
      <c r="P30">
        <v>7.3788939274395897</v>
      </c>
      <c r="Q30">
        <v>6.2973996745672416</v>
      </c>
      <c r="R30">
        <v>1.642046253286146</v>
      </c>
      <c r="S30">
        <v>3.663798760021356</v>
      </c>
      <c r="T30">
        <v>2.9068455411432512</v>
      </c>
      <c r="U30">
        <v>2.7461398925281779</v>
      </c>
      <c r="V30">
        <v>1.1047838728595449</v>
      </c>
      <c r="W30" t="s">
        <v>146</v>
      </c>
      <c r="X30" t="s">
        <v>147</v>
      </c>
      <c r="Y30" t="s">
        <v>148</v>
      </c>
      <c r="Z30" t="s">
        <v>149</v>
      </c>
      <c r="AA30" t="s">
        <v>150</v>
      </c>
      <c r="AB30" t="s">
        <v>151</v>
      </c>
      <c r="AC30" t="s">
        <v>152</v>
      </c>
      <c r="AD30">
        <v>6.6694361733153196</v>
      </c>
      <c r="AE30">
        <v>2.8055556026012551</v>
      </c>
      <c r="AF30">
        <v>7.2038466157981436</v>
      </c>
      <c r="AG30">
        <v>6.1771102798500932</v>
      </c>
      <c r="AH30">
        <v>11.58813041935627</v>
      </c>
      <c r="AI30">
        <v>4.5826373074791249</v>
      </c>
      <c r="AJ30">
        <v>4.639561615652946</v>
      </c>
      <c r="AK30">
        <v>208.9108403994899</v>
      </c>
      <c r="AL30">
        <v>166.02427188047881</v>
      </c>
      <c r="AM30">
        <v>312.52929997214562</v>
      </c>
      <c r="AN30">
        <v>210.7567080703393</v>
      </c>
      <c r="AO30">
        <v>234.83666510738621</v>
      </c>
      <c r="AP30">
        <v>240.27891475040511</v>
      </c>
      <c r="AQ30">
        <v>289.33400736049771</v>
      </c>
      <c r="AR30">
        <v>132.4878590598766</v>
      </c>
      <c r="AS30">
        <v>175.6166416234372</v>
      </c>
      <c r="AT30">
        <v>149.02124298025839</v>
      </c>
      <c r="AU30">
        <v>19.932032905875879</v>
      </c>
      <c r="AV30">
        <v>44.41795523121241</v>
      </c>
      <c r="AW30">
        <v>35.305631753221178</v>
      </c>
      <c r="AX30">
        <v>33.265063743094672</v>
      </c>
      <c r="AY30">
        <v>13.39843602196126</v>
      </c>
      <c r="AZ30">
        <v>176.7935997431579</v>
      </c>
      <c r="BA30">
        <v>75.892968335872069</v>
      </c>
      <c r="BB30">
        <v>160.82413138180291</v>
      </c>
      <c r="BC30">
        <v>175.28065357839941</v>
      </c>
      <c r="BD30">
        <v>330.14935915858348</v>
      </c>
      <c r="BE30">
        <v>99.43316966416495</v>
      </c>
      <c r="BF30">
        <v>114.6839035678592</v>
      </c>
    </row>
    <row r="31">
      <c r="A31" t="s">
        <v>274</v>
      </c>
      <c r="B31">
        <v>2005</v>
      </c>
      <c r="C31" t="s">
        <v>277</v>
      </c>
      <c r="D31">
        <v>126</v>
      </c>
      <c r="E31" t="s">
        <v>50</v>
      </c>
      <c r="F31" t="s">
        <v>22</v>
      </c>
      <c r="G31" t="s">
        <v>295</v>
      </c>
      <c r="H31">
        <v>1.7601386405130659</v>
      </c>
      <c r="I31">
        <v>1.348740406945264</v>
      </c>
      <c r="J31">
        <v>0.19817436118241011</v>
      </c>
      <c r="K31">
        <v>-1.08357767203e-13</v>
      </c>
      <c r="L31">
        <v>-1.3145040611599999e-13</v>
      </c>
      <c r="M31">
        <v>2.1656017092657511</v>
      </c>
      <c r="N31">
        <v>0.1255003368581811</v>
      </c>
      <c r="O31">
        <v>3.9079850466800001e-14</v>
      </c>
      <c r="P31">
        <v>-1.11910480882e-13</v>
      </c>
      <c r="Q31">
        <v>1.4566126083099999e-13</v>
      </c>
      <c r="R31">
        <v>1.487151174233539</v>
      </c>
      <c r="S31">
        <v>2.012628353509891</v>
      </c>
      <c r="T31">
        <v>0.34666420663355257</v>
      </c>
      <c r="U31">
        <v>1.105022954920555</v>
      </c>
      <c r="V31">
        <v>0.34029254435011769</v>
      </c>
      <c r="W31" t="s">
        <v>146</v>
      </c>
      <c r="X31" t="s">
        <v>147</v>
      </c>
      <c r="Y31" t="s">
        <v>148</v>
      </c>
      <c r="Z31" t="s">
        <v>149</v>
      </c>
      <c r="AA31" t="s">
        <v>150</v>
      </c>
      <c r="AB31" t="s">
        <v>151</v>
      </c>
      <c r="AC31" t="s">
        <v>152</v>
      </c>
      <c r="AD31">
        <v>0.053924318941311902</v>
      </c>
      <c r="AE31">
        <v>0.096762675357145306</v>
      </c>
      <c r="AF31">
        <v>0.9907795652276663</v>
      </c>
      <c r="AG31">
        <v>0.1454389015388147</v>
      </c>
      <c r="AH31">
        <v>-2.0783375021e-13</v>
      </c>
      <c r="AI31">
        <v>0.069975878082054493</v>
      </c>
      <c r="AJ31">
        <v>3.5067548656294232</v>
      </c>
      <c r="AK31">
        <v>63.065008985391422</v>
      </c>
      <c r="AL31">
        <v>48.32347601564728</v>
      </c>
      <c r="AM31">
        <v>7.1050525984448392</v>
      </c>
      <c r="AN31">
        <v>0</v>
      </c>
      <c r="AO31">
        <v>0</v>
      </c>
      <c r="AP31">
        <v>51.340562668176403</v>
      </c>
      <c r="AQ31">
        <v>2.9781025259166598</v>
      </c>
      <c r="AR31">
        <v>0</v>
      </c>
      <c r="AS31">
        <v>0</v>
      </c>
      <c r="AT31">
        <v>0</v>
      </c>
      <c r="AU31">
        <v>18.051833851522339</v>
      </c>
      <c r="AV31">
        <v>24.40003994726818</v>
      </c>
      <c r="AW31">
        <v>4.2104744294786958</v>
      </c>
      <c r="AX31">
        <v>13.38557410459306</v>
      </c>
      <c r="AY31">
        <v>4.1269500725281798</v>
      </c>
      <c r="AZ31">
        <v>1.42942734761825</v>
      </c>
      <c r="BA31">
        <v>2.6175231209695591</v>
      </c>
      <c r="BB31">
        <v>22.118913889579279</v>
      </c>
      <c r="BC31">
        <v>4.1269500725281798</v>
      </c>
      <c r="BD31">
        <v>0</v>
      </c>
      <c r="BE31">
        <v>1.5183229417658199</v>
      </c>
      <c r="BF31">
        <v>86.682400227022427</v>
      </c>
    </row>
    <row r="32">
      <c r="A32" t="s">
        <v>274</v>
      </c>
      <c r="B32">
        <v>2005</v>
      </c>
      <c r="C32" t="s">
        <v>277</v>
      </c>
      <c r="D32">
        <v>127</v>
      </c>
      <c r="E32" t="s">
        <v>50</v>
      </c>
      <c r="F32" t="s">
        <v>19</v>
      </c>
      <c r="G32" t="s">
        <v>296</v>
      </c>
      <c r="H32">
        <v>0</v>
      </c>
      <c r="I32">
        <v>0</v>
      </c>
      <c r="J32">
        <v>0</v>
      </c>
      <c r="K32">
        <v>0</v>
      </c>
      <c r="L32">
        <v>0</v>
      </c>
      <c r="M32">
        <v>0</v>
      </c>
      <c r="N32">
        <v>0</v>
      </c>
      <c r="O32">
        <v>0</v>
      </c>
      <c r="P32">
        <v>0</v>
      </c>
      <c r="Q32">
        <v>0</v>
      </c>
      <c r="R32">
        <v>0</v>
      </c>
      <c r="S32">
        <v>0</v>
      </c>
      <c r="T32">
        <v>0</v>
      </c>
      <c r="U32">
        <v>0</v>
      </c>
      <c r="V32">
        <v>0</v>
      </c>
      <c r="W32" t="s">
        <v>146</v>
      </c>
      <c r="X32" t="s">
        <v>147</v>
      </c>
      <c r="Y32" t="s">
        <v>148</v>
      </c>
      <c r="Z32" t="s">
        <v>149</v>
      </c>
      <c r="AA32" t="s">
        <v>150</v>
      </c>
      <c r="AB32" t="s">
        <v>151</v>
      </c>
      <c r="AC32" t="s">
        <v>152</v>
      </c>
      <c r="AD32">
        <v>0</v>
      </c>
      <c r="AE32">
        <v>0</v>
      </c>
      <c r="AF32">
        <v>0</v>
      </c>
      <c r="AG32">
        <v>0</v>
      </c>
      <c r="AH32">
        <v>0</v>
      </c>
      <c r="AI32">
        <v>0</v>
      </c>
      <c r="AJ32">
        <v>0</v>
      </c>
      <c r="AK32">
        <v>192.26725818665821</v>
      </c>
      <c r="AL32">
        <v>1747.7209647549601</v>
      </c>
      <c r="AM32">
        <v>3394.619218016458</v>
      </c>
      <c r="AN32">
        <v>3546.892191263039</v>
      </c>
      <c r="AO32">
        <v>3580.608752372144</v>
      </c>
      <c r="AP32">
        <v>794.06131313113269</v>
      </c>
      <c r="AQ32">
        <v>2274.2206876238261</v>
      </c>
      <c r="AR32">
        <v>2344.7582824972742</v>
      </c>
      <c r="AS32">
        <v>2367.045970318276</v>
      </c>
      <c r="AT32">
        <v>2366.3932842328172</v>
      </c>
      <c r="AU32">
        <v>2.3928394246073448</v>
      </c>
      <c r="AV32">
        <v>75.724537849947765</v>
      </c>
      <c r="AW32">
        <v>311.86781429982869</v>
      </c>
      <c r="AX32">
        <v>788.67445879822196</v>
      </c>
      <c r="AY32">
        <v>1136.9691964173651</v>
      </c>
      <c r="AZ32">
        <v>1706.148853159576</v>
      </c>
      <c r="BA32">
        <v>1778.5910454146599</v>
      </c>
      <c r="BB32">
        <v>1410.6107170320131</v>
      </c>
      <c r="BC32">
        <v>1719.5372419635621</v>
      </c>
      <c r="BD32">
        <v>2822.1625014376209</v>
      </c>
      <c r="BE32">
        <v>1360.3636485920961</v>
      </c>
      <c r="BF32">
        <v>1664.694376993725</v>
      </c>
    </row>
    <row r="33">
      <c r="A33" t="s">
        <v>274</v>
      </c>
      <c r="B33">
        <v>2005</v>
      </c>
      <c r="C33" t="s">
        <v>277</v>
      </c>
      <c r="D33">
        <v>128</v>
      </c>
      <c r="E33" t="s">
        <v>161</v>
      </c>
      <c r="F33" t="s">
        <v>49</v>
      </c>
      <c r="G33" t="s">
        <v>297</v>
      </c>
      <c r="H33">
        <v>5.935149330668481</v>
      </c>
      <c r="I33">
        <v>4.6972010764512238</v>
      </c>
      <c r="J33">
        <v>8.7343868477902564</v>
      </c>
      <c r="K33">
        <v>5.8789145249865786</v>
      </c>
      <c r="L33">
        <v>6.5585681471567518</v>
      </c>
      <c r="M33">
        <v>10.35957752915037</v>
      </c>
      <c r="N33">
        <v>12.208157177154209</v>
      </c>
      <c r="O33">
        <v>5.6099174665544256</v>
      </c>
      <c r="P33">
        <v>7.3788939274395897</v>
      </c>
      <c r="Q33">
        <v>6.2973996745672407</v>
      </c>
      <c r="R33">
        <v>1.6668346036671129</v>
      </c>
      <c r="S33">
        <v>3.7390519803299491</v>
      </c>
      <c r="T33">
        <v>2.9169575890270898</v>
      </c>
      <c r="U33">
        <v>2.776824440008113</v>
      </c>
      <c r="V33">
        <v>1.1085562069818351</v>
      </c>
      <c r="W33" t="s">
        <v>146</v>
      </c>
      <c r="X33" t="s">
        <v>147</v>
      </c>
      <c r="Y33" t="s">
        <v>148</v>
      </c>
      <c r="Z33" t="s">
        <v>149</v>
      </c>
      <c r="AA33" t="s">
        <v>150</v>
      </c>
      <c r="AB33" t="s">
        <v>151</v>
      </c>
      <c r="AC33" t="s">
        <v>152</v>
      </c>
      <c r="AD33">
        <v>6.6730345617554647</v>
      </c>
      <c r="AE33">
        <v>2.808272962651249</v>
      </c>
      <c r="AF33">
        <v>7.2759350938876102</v>
      </c>
      <c r="AG33">
        <v>6.186107286335349</v>
      </c>
      <c r="AH33">
        <v>11.58813041935627</v>
      </c>
      <c r="AI33">
        <v>4.5858462936906301</v>
      </c>
      <c r="AJ33">
        <v>4.8081724365184053</v>
      </c>
      <c r="AK33"/>
      <c r="AL33"/>
      <c r="AM33"/>
      <c r="AN33"/>
      <c r="AO33"/>
      <c r="AP33"/>
      <c r="AQ33"/>
      <c r="AR33"/>
      <c r="AS33"/>
      <c r="AT33"/>
      <c r="AU33"/>
      <c r="AV33"/>
      <c r="AW33"/>
      <c r="AX33"/>
      <c r="AY33"/>
      <c r="AZ33"/>
      <c r="BA33"/>
      <c r="BB33"/>
      <c r="BC33"/>
      <c r="BD33"/>
      <c r="BE33"/>
      <c r="BF33"/>
    </row>
    <row r="34">
      <c r="A34" t="s">
        <v>274</v>
      </c>
      <c r="B34">
        <v>2005</v>
      </c>
      <c r="C34" t="s">
        <v>277</v>
      </c>
      <c r="D34">
        <v>129</v>
      </c>
      <c r="E34" t="s">
        <v>161</v>
      </c>
      <c r="F34" t="s">
        <v>48</v>
      </c>
      <c r="G34" t="s">
        <v>176</v>
      </c>
      <c r="H34">
        <v>94.064850669331463</v>
      </c>
      <c r="I34">
        <v>95.302798923548806</v>
      </c>
      <c r="J34">
        <v>91.265613152209809</v>
      </c>
      <c r="K34">
        <v>94.12108547501353</v>
      </c>
      <c r="L34">
        <v>93.44143185284338</v>
      </c>
      <c r="M34">
        <v>89.640422470849529</v>
      </c>
      <c r="N34">
        <v>87.791842822845652</v>
      </c>
      <c r="O34">
        <v>94.390082533445536</v>
      </c>
      <c r="P34">
        <v>92.621106072560522</v>
      </c>
      <c r="Q34">
        <v>93.702600325432613</v>
      </c>
      <c r="R34">
        <v>98.33316539633293</v>
      </c>
      <c r="S34">
        <v>96.260948019670025</v>
      </c>
      <c r="T34">
        <v>97.083042410972936</v>
      </c>
      <c r="U34">
        <v>97.223175559991915</v>
      </c>
      <c r="V34">
        <v>98.891443793018183</v>
      </c>
      <c r="W34" t="s">
        <v>146</v>
      </c>
      <c r="X34" t="s">
        <v>147</v>
      </c>
      <c r="Y34" t="s">
        <v>148</v>
      </c>
      <c r="Z34" t="s">
        <v>149</v>
      </c>
      <c r="AA34" t="s">
        <v>150</v>
      </c>
      <c r="AB34" t="s">
        <v>151</v>
      </c>
      <c r="AC34" t="s">
        <v>152</v>
      </c>
      <c r="AD34">
        <v>93.326965438244542</v>
      </c>
      <c r="AE34">
        <v>97.19172703734877</v>
      </c>
      <c r="AF34">
        <v>92.724064906112375</v>
      </c>
      <c r="AG34">
        <v>93.8138927136646</v>
      </c>
      <c r="AH34">
        <v>88.411869580643952</v>
      </c>
      <c r="AI34">
        <v>95.41415370630942</v>
      </c>
      <c r="AJ34">
        <v>95.191827563481525</v>
      </c>
      <c r="AK34"/>
      <c r="AL34"/>
      <c r="AM34"/>
      <c r="AN34"/>
      <c r="AO34"/>
      <c r="AP34"/>
      <c r="AQ34"/>
      <c r="AR34"/>
      <c r="AS34"/>
      <c r="AT34"/>
      <c r="AU34"/>
      <c r="AV34"/>
      <c r="AW34"/>
      <c r="AX34"/>
      <c r="AY34"/>
      <c r="AZ34"/>
      <c r="BA34"/>
      <c r="BB34"/>
      <c r="BC34"/>
      <c r="BD34"/>
      <c r="BE34"/>
      <c r="BF34"/>
    </row>
    <row r="35">
      <c r="A35" t="s">
        <v>274</v>
      </c>
      <c r="B35">
        <v>2005</v>
      </c>
      <c r="C35" t="s">
        <v>277</v>
      </c>
      <c r="D35">
        <v>135</v>
      </c>
      <c r="E35" t="s">
        <v>45</v>
      </c>
      <c r="F35" t="s">
        <v>44</v>
      </c>
      <c r="G35" t="s">
        <v>298</v>
      </c>
      <c r="H35">
        <v>5.3661616145685089</v>
      </c>
      <c r="I35">
        <v>48.780056394683271</v>
      </c>
      <c r="J35">
        <v>94.682831079314738</v>
      </c>
      <c r="K35">
        <v>98.938136834147699</v>
      </c>
      <c r="L35">
        <v>100</v>
      </c>
      <c r="M35">
        <v>33.494384315433848</v>
      </c>
      <c r="N35">
        <v>95.838024346864941</v>
      </c>
      <c r="O35">
        <v>99.283817680870172</v>
      </c>
      <c r="P35">
        <v>99.456298531225855</v>
      </c>
      <c r="Q35">
        <v>100</v>
      </c>
      <c r="R35">
        <v>0.1971275599657259</v>
      </c>
      <c r="S35">
        <v>6.2461107548434081</v>
      </c>
      <c r="T35">
        <v>25.67725092019738</v>
      </c>
      <c r="U35">
        <v>65.107657999707214</v>
      </c>
      <c r="V35">
        <v>93.75013845504877</v>
      </c>
      <c r="W35" t="s">
        <v>146</v>
      </c>
      <c r="X35" t="s">
        <v>147</v>
      </c>
      <c r="Y35" t="s">
        <v>148</v>
      </c>
      <c r="Z35" t="s">
        <v>149</v>
      </c>
      <c r="AA35" t="s">
        <v>150</v>
      </c>
      <c r="AB35" t="s">
        <v>151</v>
      </c>
      <c r="AC35" t="s">
        <v>152</v>
      </c>
      <c r="AD35">
        <v>64.363477494966844</v>
      </c>
      <c r="AE35">
        <v>65.74964956062928</v>
      </c>
      <c r="AF35">
        <v>63.185935797004802</v>
      </c>
      <c r="AG35">
        <v>60.598651117918727</v>
      </c>
      <c r="AH35">
        <v>99.05694566430185</v>
      </c>
      <c r="AI35">
        <v>62.695911523609738</v>
      </c>
      <c r="AJ35">
        <v>67.345563701739223</v>
      </c>
      <c r="AK35"/>
      <c r="AL35"/>
      <c r="AM35"/>
      <c r="AN35"/>
      <c r="AO35"/>
      <c r="AP35"/>
      <c r="AQ35"/>
      <c r="AR35"/>
      <c r="AS35"/>
      <c r="AT35"/>
      <c r="AU35"/>
      <c r="AV35"/>
      <c r="AW35"/>
      <c r="AX35"/>
      <c r="AY35"/>
      <c r="AZ35"/>
      <c r="BA35"/>
      <c r="BB35"/>
      <c r="BC35"/>
      <c r="BD35"/>
      <c r="BE35"/>
      <c r="BF35"/>
    </row>
    <row r="36">
      <c r="A36" t="s">
        <v>274</v>
      </c>
      <c r="B36">
        <v>2005</v>
      </c>
      <c r="C36" t="s">
        <v>277</v>
      </c>
      <c r="D36">
        <v>136</v>
      </c>
      <c r="E36" t="s">
        <v>45</v>
      </c>
      <c r="F36" t="s">
        <v>43</v>
      </c>
      <c r="G36" t="s">
        <v>299</v>
      </c>
      <c r="H36">
        <v>2.9576756108918238</v>
      </c>
      <c r="I36">
        <v>8.1892923508944939</v>
      </c>
      <c r="J36">
        <v>2.2582651297223948</v>
      </c>
      <c r="K36">
        <v>1.024054263577111</v>
      </c>
      <c r="L36">
        <v>0</v>
      </c>
      <c r="M36">
        <v>5.936527458666979</v>
      </c>
      <c r="N36">
        <v>1.3095780954281431</v>
      </c>
      <c r="O36">
        <v>0.71618231912980757</v>
      </c>
      <c r="P36">
        <v>0.54370146877414949</v>
      </c>
      <c r="Q36">
        <v>0</v>
      </c>
      <c r="R36">
        <v>0.44966779639696491</v>
      </c>
      <c r="S36">
        <v>2.9638029885515471</v>
      </c>
      <c r="T36">
        <v>10.67776862776409</v>
      </c>
      <c r="U36">
        <v>8.2600890824574247</v>
      </c>
      <c r="V36">
        <v>3.649030061724821</v>
      </c>
      <c r="W36" t="s">
        <v>146</v>
      </c>
      <c r="X36" t="s">
        <v>147</v>
      </c>
      <c r="Y36" t="s">
        <v>148</v>
      </c>
      <c r="Z36" t="s">
        <v>149</v>
      </c>
      <c r="AA36" t="s">
        <v>150</v>
      </c>
      <c r="AB36" t="s">
        <v>151</v>
      </c>
      <c r="AC36" t="s">
        <v>152</v>
      </c>
      <c r="AD36">
        <v>5.2561797635872569</v>
      </c>
      <c r="AE36">
        <v>0.99151711094837158</v>
      </c>
      <c r="AF36">
        <v>1.9846467488737809</v>
      </c>
      <c r="AG36">
        <v>4.9523016136836757</v>
      </c>
      <c r="AH36">
        <v>0</v>
      </c>
      <c r="AI36">
        <v>4.4223706719236233</v>
      </c>
      <c r="AJ36">
        <v>2.836675791349716</v>
      </c>
      <c r="AK36"/>
      <c r="AL36"/>
      <c r="AM36"/>
      <c r="AN36"/>
      <c r="AO36"/>
      <c r="AP36"/>
      <c r="AQ36"/>
      <c r="AR36"/>
      <c r="AS36"/>
      <c r="AT36"/>
      <c r="AU36"/>
      <c r="AV36"/>
      <c r="AW36"/>
      <c r="AX36"/>
      <c r="AY36"/>
      <c r="AZ36"/>
      <c r="BA36"/>
      <c r="BB36"/>
      <c r="BC36"/>
      <c r="BD36"/>
      <c r="BE36"/>
      <c r="BF36"/>
    </row>
    <row r="37">
      <c r="A37" t="s">
        <v>274</v>
      </c>
      <c r="B37">
        <v>2005</v>
      </c>
      <c r="C37" t="s">
        <v>277</v>
      </c>
      <c r="D37">
        <v>137</v>
      </c>
      <c r="E37" t="s">
        <v>45</v>
      </c>
      <c r="F37" t="s">
        <v>42</v>
      </c>
      <c r="G37" t="s">
        <v>300</v>
      </c>
      <c r="H37">
        <v>89.916024134026557</v>
      </c>
      <c r="I37">
        <v>41.681910847477042</v>
      </c>
      <c r="J37">
        <v>2.860729429780422</v>
      </c>
      <c r="K37">
        <v>0.037808902275167297</v>
      </c>
      <c r="L37">
        <v>0</v>
      </c>
      <c r="M37">
        <v>58.403486516633272</v>
      </c>
      <c r="N37">
        <v>2.7268972208487781</v>
      </c>
      <c r="O37">
        <v>0</v>
      </c>
      <c r="P37">
        <v>0</v>
      </c>
      <c r="Q37">
        <v>0</v>
      </c>
      <c r="R37">
        <v>97.866053469403766</v>
      </c>
      <c r="S37">
        <v>88.777457903095154</v>
      </c>
      <c r="T37">
        <v>63.298316245404983</v>
      </c>
      <c r="U37">
        <v>25.5272299629146</v>
      </c>
      <c r="V37">
        <v>2.260538938876286</v>
      </c>
      <c r="W37" t="s">
        <v>146</v>
      </c>
      <c r="X37" t="s">
        <v>147</v>
      </c>
      <c r="Y37" t="s">
        <v>148</v>
      </c>
      <c r="Z37" t="s">
        <v>149</v>
      </c>
      <c r="AA37" t="s">
        <v>150</v>
      </c>
      <c r="AB37" t="s">
        <v>151</v>
      </c>
      <c r="AC37" t="s">
        <v>152</v>
      </c>
      <c r="AD37">
        <v>30.326418422504769</v>
      </c>
      <c r="AE37">
        <v>33.162070653065101</v>
      </c>
      <c r="AF37">
        <v>33.838637888894283</v>
      </c>
      <c r="AG37">
        <v>34.303608366858782</v>
      </c>
      <c r="AH37">
        <v>0.94305433569817165</v>
      </c>
      <c r="AI37">
        <v>32.81174192638462</v>
      </c>
      <c r="AJ37">
        <v>26.311005641281412</v>
      </c>
      <c r="AK37"/>
      <c r="AL37"/>
      <c r="AM37"/>
      <c r="AN37"/>
      <c r="AO37"/>
      <c r="AP37"/>
      <c r="AQ37"/>
      <c r="AR37"/>
      <c r="AS37"/>
      <c r="AT37"/>
      <c r="AU37"/>
      <c r="AV37"/>
      <c r="AW37"/>
      <c r="AX37"/>
      <c r="AY37"/>
      <c r="AZ37"/>
      <c r="BA37"/>
      <c r="BB37"/>
      <c r="BC37"/>
      <c r="BD37"/>
      <c r="BE37"/>
      <c r="BF37"/>
    </row>
    <row r="38">
      <c r="A38" t="s">
        <v>274</v>
      </c>
      <c r="B38">
        <v>2005</v>
      </c>
      <c r="C38" t="s">
        <v>277</v>
      </c>
      <c r="D38">
        <v>138</v>
      </c>
      <c r="E38" t="s">
        <v>45</v>
      </c>
      <c r="F38" t="s">
        <v>41</v>
      </c>
      <c r="G38" t="s">
        <v>176</v>
      </c>
      <c r="H38">
        <v>1.760138640512994</v>
      </c>
      <c r="I38">
        <v>1.348740406945278</v>
      </c>
      <c r="J38">
        <v>0.19817436118248519</v>
      </c>
      <c r="K38">
        <v>0</v>
      </c>
      <c r="L38">
        <v>0</v>
      </c>
      <c r="M38">
        <v>2.165601709265661</v>
      </c>
      <c r="N38">
        <v>0.12550033685801679</v>
      </c>
      <c r="O38">
        <v>0</v>
      </c>
      <c r="P38">
        <v>0</v>
      </c>
      <c r="Q38">
        <v>0</v>
      </c>
      <c r="R38">
        <v>1.487151174233611</v>
      </c>
      <c r="S38">
        <v>2.012628353509927</v>
      </c>
      <c r="T38">
        <v>0.34666420663358188</v>
      </c>
      <c r="U38">
        <v>1.105022954920557</v>
      </c>
      <c r="V38">
        <v>0.34029254435013229</v>
      </c>
      <c r="W38" t="s">
        <v>146</v>
      </c>
      <c r="X38" t="s">
        <v>147</v>
      </c>
      <c r="Y38" t="s">
        <v>148</v>
      </c>
      <c r="Z38" t="s">
        <v>149</v>
      </c>
      <c r="AA38" t="s">
        <v>150</v>
      </c>
      <c r="AB38" t="s">
        <v>151</v>
      </c>
      <c r="AC38" t="s">
        <v>152</v>
      </c>
      <c r="AD38">
        <v>0.0539243189413042</v>
      </c>
      <c r="AE38">
        <v>0.096762675357150205</v>
      </c>
      <c r="AF38">
        <v>0.99077956522764499</v>
      </c>
      <c r="AG38">
        <v>0.14543890153878039</v>
      </c>
      <c r="AH38">
        <v>0</v>
      </c>
      <c r="AI38">
        <v>0.069975878082111406</v>
      </c>
      <c r="AJ38">
        <v>3.5067548656293681</v>
      </c>
      <c r="AK38"/>
      <c r="AL38"/>
      <c r="AM38"/>
      <c r="AN38"/>
      <c r="AO38"/>
      <c r="AP38"/>
      <c r="AQ38"/>
      <c r="AR38"/>
      <c r="AS38"/>
      <c r="AT38"/>
      <c r="AU38"/>
      <c r="AV38"/>
      <c r="AW38"/>
      <c r="AX38"/>
      <c r="AY38"/>
      <c r="AZ38"/>
      <c r="BA38"/>
      <c r="BB38"/>
      <c r="BC38"/>
      <c r="BD38"/>
      <c r="BE38"/>
      <c r="BF38"/>
    </row>
    <row r="39">
      <c r="A39" t="s">
        <v>274</v>
      </c>
      <c r="B39">
        <v>2005</v>
      </c>
      <c r="C39" t="s">
        <v>277</v>
      </c>
      <c r="D39">
        <v>139</v>
      </c>
      <c r="E39" t="s">
        <v>45</v>
      </c>
      <c r="F39" t="s">
        <v>19</v>
      </c>
      <c r="G39" t="s">
        <v>176</v>
      </c>
      <c r="H39">
        <v>0</v>
      </c>
      <c r="I39">
        <v>0</v>
      </c>
      <c r="J39">
        <v>0</v>
      </c>
      <c r="K39">
        <v>0</v>
      </c>
      <c r="L39">
        <v>0</v>
      </c>
      <c r="M39">
        <v>0</v>
      </c>
      <c r="N39">
        <v>0</v>
      </c>
      <c r="O39">
        <v>0</v>
      </c>
      <c r="P39">
        <v>0</v>
      </c>
      <c r="Q39">
        <v>0</v>
      </c>
      <c r="R39">
        <v>0</v>
      </c>
      <c r="S39">
        <v>0</v>
      </c>
      <c r="T39">
        <v>0</v>
      </c>
      <c r="U39">
        <v>0</v>
      </c>
      <c r="V39">
        <v>0</v>
      </c>
      <c r="W39" t="s">
        <v>146</v>
      </c>
      <c r="X39" t="s">
        <v>147</v>
      </c>
      <c r="Y39" t="s">
        <v>148</v>
      </c>
      <c r="Z39" t="s">
        <v>149</v>
      </c>
      <c r="AA39" t="s">
        <v>150</v>
      </c>
      <c r="AB39" t="s">
        <v>151</v>
      </c>
      <c r="AC39" t="s">
        <v>152</v>
      </c>
      <c r="AD39">
        <v>0</v>
      </c>
      <c r="AE39">
        <v>0</v>
      </c>
      <c r="AF39">
        <v>0</v>
      </c>
      <c r="AG39">
        <v>0</v>
      </c>
      <c r="AH39">
        <v>0</v>
      </c>
      <c r="AI39">
        <v>0</v>
      </c>
      <c r="AJ39">
        <v>0</v>
      </c>
      <c r="AK39"/>
      <c r="AL39"/>
      <c r="AM39"/>
      <c r="AN39"/>
      <c r="AO39"/>
      <c r="AP39"/>
      <c r="AQ39"/>
      <c r="AR39"/>
      <c r="AS39"/>
      <c r="AT39"/>
      <c r="AU39"/>
      <c r="AV39"/>
      <c r="AW39"/>
      <c r="AX39"/>
      <c r="AY39"/>
      <c r="AZ39"/>
      <c r="BA39"/>
      <c r="BB39"/>
      <c r="BC39"/>
      <c r="BD39"/>
      <c r="BE39"/>
      <c r="BF39"/>
    </row>
    <row r="40">
      <c r="A40" t="s">
        <v>274</v>
      </c>
      <c r="B40">
        <v>2005</v>
      </c>
      <c r="C40" t="s">
        <v>277</v>
      </c>
      <c r="D40">
        <v>148</v>
      </c>
      <c r="E40" t="s">
        <v>108</v>
      </c>
      <c r="F40" t="s">
        <v>49</v>
      </c>
      <c r="G40" t="s">
        <v>176</v>
      </c>
      <c r="H40">
        <v>5.8306824739272356</v>
      </c>
      <c r="I40">
        <v>4.6338480275376579</v>
      </c>
      <c r="J40">
        <v>8.7170775324514409</v>
      </c>
      <c r="K40">
        <v>5.8789145249865786</v>
      </c>
      <c r="L40">
        <v>6.5585681471567518</v>
      </c>
      <c r="M40">
        <v>10.135230341106389</v>
      </c>
      <c r="N40">
        <v>12.19283589877273</v>
      </c>
      <c r="O40">
        <v>5.6099174665544256</v>
      </c>
      <c r="P40">
        <v>7.3788939274395897</v>
      </c>
      <c r="Q40">
        <v>6.2973996745672407</v>
      </c>
      <c r="R40">
        <v>1.642046253286146</v>
      </c>
      <c r="S40">
        <v>3.663798760021356</v>
      </c>
      <c r="T40">
        <v>2.9068455411432512</v>
      </c>
      <c r="U40">
        <v>2.7461398925281779</v>
      </c>
      <c r="V40">
        <v>1.1047838728595449</v>
      </c>
      <c r="W40" t="s">
        <v>146</v>
      </c>
      <c r="X40" t="s">
        <v>147</v>
      </c>
      <c r="Y40" t="s">
        <v>148</v>
      </c>
      <c r="Z40" t="s">
        <v>149</v>
      </c>
      <c r="AA40" t="s">
        <v>150</v>
      </c>
      <c r="AB40" t="s">
        <v>151</v>
      </c>
      <c r="AC40" t="s">
        <v>152</v>
      </c>
      <c r="AD40">
        <v>6.6694361733153187</v>
      </c>
      <c r="AE40">
        <v>2.8055556026012551</v>
      </c>
      <c r="AF40">
        <v>7.2038466157981453</v>
      </c>
      <c r="AG40">
        <v>6.1771102798500923</v>
      </c>
      <c r="AH40">
        <v>11.58813041935627</v>
      </c>
      <c r="AI40">
        <v>4.582637307479124</v>
      </c>
      <c r="AJ40">
        <v>4.639561615652946</v>
      </c>
      <c r="AK40"/>
      <c r="AL40"/>
      <c r="AM40"/>
      <c r="AN40"/>
      <c r="AO40"/>
      <c r="AP40"/>
      <c r="AQ40"/>
      <c r="AR40"/>
      <c r="AS40"/>
      <c r="AT40"/>
      <c r="AU40"/>
      <c r="AV40"/>
      <c r="AW40"/>
      <c r="AX40"/>
      <c r="AY40"/>
      <c r="AZ40"/>
      <c r="BA40"/>
      <c r="BB40"/>
      <c r="BC40"/>
      <c r="BD40"/>
      <c r="BE40"/>
      <c r="BF40"/>
    </row>
    <row r="41">
      <c r="A41" t="s">
        <v>274</v>
      </c>
      <c r="B41">
        <v>2005</v>
      </c>
      <c r="C41" t="s">
        <v>277</v>
      </c>
      <c r="D41">
        <v>149</v>
      </c>
      <c r="E41" t="s">
        <v>108</v>
      </c>
      <c r="F41" t="s">
        <v>48</v>
      </c>
      <c r="G41" t="s">
        <v>176</v>
      </c>
      <c r="H41">
        <v>92.409178885559697</v>
      </c>
      <c r="I41">
        <v>94.017411565517079</v>
      </c>
      <c r="J41">
        <v>91.084748106366149</v>
      </c>
      <c r="K41">
        <v>94.12108547501353</v>
      </c>
      <c r="L41">
        <v>93.44143185284338</v>
      </c>
      <c r="M41">
        <v>87.699167949627835</v>
      </c>
      <c r="N41">
        <v>87.681663764369105</v>
      </c>
      <c r="O41">
        <v>94.390082533445536</v>
      </c>
      <c r="P41">
        <v>92.621106072560522</v>
      </c>
      <c r="Q41">
        <v>93.702600325432613</v>
      </c>
      <c r="R41">
        <v>96.870802572480329</v>
      </c>
      <c r="S41">
        <v>94.323572886468767</v>
      </c>
      <c r="T41">
        <v>96.746490252223168</v>
      </c>
      <c r="U41">
        <v>96.148837152551266</v>
      </c>
      <c r="V41">
        <v>98.554923582790337</v>
      </c>
      <c r="W41" t="s">
        <v>146</v>
      </c>
      <c r="X41" t="s">
        <v>147</v>
      </c>
      <c r="Y41" t="s">
        <v>148</v>
      </c>
      <c r="Z41" t="s">
        <v>149</v>
      </c>
      <c r="AA41" t="s">
        <v>150</v>
      </c>
      <c r="AB41" t="s">
        <v>151</v>
      </c>
      <c r="AC41" t="s">
        <v>152</v>
      </c>
      <c r="AD41">
        <v>93.276639507743369</v>
      </c>
      <c r="AE41">
        <v>97.0976817220416</v>
      </c>
      <c r="AF41">
        <v>91.805373818974203</v>
      </c>
      <c r="AG41">
        <v>93.677450818611092</v>
      </c>
      <c r="AH41">
        <v>88.411869580643952</v>
      </c>
      <c r="AI41">
        <v>95.347386814438821</v>
      </c>
      <c r="AJ41">
        <v>91.853683518717617</v>
      </c>
      <c r="AK41"/>
      <c r="AL41"/>
      <c r="AM41"/>
      <c r="AN41"/>
      <c r="AO41"/>
      <c r="AP41"/>
      <c r="AQ41"/>
      <c r="AR41"/>
      <c r="AS41"/>
      <c r="AT41"/>
      <c r="AU41"/>
      <c r="AV41"/>
      <c r="AW41"/>
      <c r="AX41"/>
      <c r="AY41"/>
      <c r="AZ41"/>
      <c r="BA41"/>
      <c r="BB41"/>
      <c r="BC41"/>
      <c r="BD41"/>
      <c r="BE41"/>
      <c r="BF41"/>
    </row>
    <row r="42">
      <c r="A42" t="s">
        <v>274</v>
      </c>
      <c r="B42">
        <v>2005</v>
      </c>
      <c r="C42" t="s">
        <v>277</v>
      </c>
      <c r="D42">
        <v>150</v>
      </c>
      <c r="E42" t="s">
        <v>108</v>
      </c>
      <c r="F42" t="s">
        <v>110</v>
      </c>
      <c r="G42" t="s">
        <v>176</v>
      </c>
      <c r="H42">
        <v>1.760138640512994</v>
      </c>
      <c r="I42">
        <v>1.348740406945278</v>
      </c>
      <c r="J42">
        <v>0.19817436118248519</v>
      </c>
      <c r="K42">
        <v>0</v>
      </c>
      <c r="L42">
        <v>0</v>
      </c>
      <c r="M42">
        <v>2.165601709265661</v>
      </c>
      <c r="N42">
        <v>0.12550033685801679</v>
      </c>
      <c r="O42">
        <v>0</v>
      </c>
      <c r="P42">
        <v>0</v>
      </c>
      <c r="Q42">
        <v>0</v>
      </c>
      <c r="R42">
        <v>1.487151174233611</v>
      </c>
      <c r="S42">
        <v>2.012628353509927</v>
      </c>
      <c r="T42">
        <v>0.34666420663358188</v>
      </c>
      <c r="U42">
        <v>1.105022954920557</v>
      </c>
      <c r="V42">
        <v>0.34029254435013229</v>
      </c>
      <c r="W42" t="s">
        <v>146</v>
      </c>
      <c r="X42" t="s">
        <v>147</v>
      </c>
      <c r="Y42" t="s">
        <v>148</v>
      </c>
      <c r="Z42" t="s">
        <v>149</v>
      </c>
      <c r="AA42" t="s">
        <v>150</v>
      </c>
      <c r="AB42" t="s">
        <v>151</v>
      </c>
      <c r="AC42" t="s">
        <v>152</v>
      </c>
      <c r="AD42">
        <v>0.0539243189413042</v>
      </c>
      <c r="AE42">
        <v>0.096762675357150205</v>
      </c>
      <c r="AF42">
        <v>0.99077956522764499</v>
      </c>
      <c r="AG42">
        <v>0.14543890153878039</v>
      </c>
      <c r="AH42">
        <v>0</v>
      </c>
      <c r="AI42">
        <v>0.069975878082111406</v>
      </c>
      <c r="AJ42">
        <v>3.5067548656293681</v>
      </c>
      <c r="AK42"/>
      <c r="AL42"/>
      <c r="AM42"/>
      <c r="AN42"/>
      <c r="AO42"/>
      <c r="AP42"/>
      <c r="AQ42"/>
      <c r="AR42"/>
      <c r="AS42"/>
      <c r="AT42"/>
      <c r="AU42"/>
      <c r="AV42"/>
      <c r="AW42"/>
      <c r="AX42"/>
      <c r="AY42"/>
      <c r="AZ42"/>
      <c r="BA42"/>
      <c r="BB42"/>
      <c r="BC42"/>
      <c r="BD42"/>
      <c r="BE42"/>
      <c r="BF42"/>
    </row>
    <row r="43">
      <c r="A43" t="s">
        <v>274</v>
      </c>
      <c r="B43">
        <v>2005</v>
      </c>
      <c r="C43" t="s">
        <v>277</v>
      </c>
      <c r="D43">
        <v>151</v>
      </c>
      <c r="E43" t="s">
        <v>109</v>
      </c>
      <c r="F43" t="s">
        <v>49</v>
      </c>
      <c r="G43" t="s">
        <v>176</v>
      </c>
      <c r="H43">
        <v>6.0375065621747934</v>
      </c>
      <c r="I43">
        <v>4.7596562606572901</v>
      </c>
      <c r="J43">
        <v>8.7170775324514409</v>
      </c>
      <c r="K43">
        <v>5.8789145249865786</v>
      </c>
      <c r="L43">
        <v>6.5585681471567518</v>
      </c>
      <c r="M43">
        <v>10.4388273756028</v>
      </c>
      <c r="N43">
        <v>12.19283589877273</v>
      </c>
      <c r="O43">
        <v>5.6099174665544256</v>
      </c>
      <c r="P43">
        <v>7.3788939274395897</v>
      </c>
      <c r="Q43">
        <v>6.2973996745672407</v>
      </c>
      <c r="R43">
        <v>1.9013024745846649</v>
      </c>
      <c r="S43">
        <v>3.7935879284093859</v>
      </c>
      <c r="T43">
        <v>2.9068455411432512</v>
      </c>
      <c r="U43">
        <v>2.7461398925281779</v>
      </c>
      <c r="V43">
        <v>1.1047838728595449</v>
      </c>
      <c r="W43" t="s">
        <v>146</v>
      </c>
      <c r="X43" t="s">
        <v>147</v>
      </c>
      <c r="Y43" t="s">
        <v>148</v>
      </c>
      <c r="Z43" t="s">
        <v>149</v>
      </c>
      <c r="AA43" t="s">
        <v>150</v>
      </c>
      <c r="AB43" t="s">
        <v>151</v>
      </c>
      <c r="AC43" t="s">
        <v>152</v>
      </c>
      <c r="AD43">
        <v>6.6694361733153187</v>
      </c>
      <c r="AE43">
        <v>2.8055556026012551</v>
      </c>
      <c r="AF43">
        <v>7.3928458663975762</v>
      </c>
      <c r="AG43">
        <v>6.1771102798500923</v>
      </c>
      <c r="AH43">
        <v>11.58813041935627</v>
      </c>
      <c r="AI43">
        <v>4.582637307479124</v>
      </c>
      <c r="AJ43">
        <v>4.9510096196390876</v>
      </c>
      <c r="AK43"/>
      <c r="AL43"/>
      <c r="AM43"/>
      <c r="AN43"/>
      <c r="AO43"/>
      <c r="AP43"/>
      <c r="AQ43"/>
      <c r="AR43"/>
      <c r="AS43"/>
      <c r="AT43"/>
      <c r="AU43"/>
      <c r="AV43"/>
      <c r="AW43"/>
      <c r="AX43"/>
      <c r="AY43"/>
      <c r="AZ43"/>
      <c r="BA43"/>
      <c r="BB43"/>
      <c r="BC43"/>
      <c r="BD43"/>
      <c r="BE43"/>
      <c r="BF43"/>
    </row>
    <row r="44">
      <c r="A44" t="s">
        <v>274</v>
      </c>
      <c r="B44">
        <v>2005</v>
      </c>
      <c r="C44" t="s">
        <v>277</v>
      </c>
      <c r="D44">
        <v>152</v>
      </c>
      <c r="E44" t="s">
        <v>109</v>
      </c>
      <c r="F44" t="s">
        <v>48</v>
      </c>
      <c r="G44" t="s">
        <v>176</v>
      </c>
      <c r="H44">
        <v>93.962493437825174</v>
      </c>
      <c r="I44">
        <v>95.240343739342777</v>
      </c>
      <c r="J44">
        <v>91.28292246754863</v>
      </c>
      <c r="K44">
        <v>94.12108547501353</v>
      </c>
      <c r="L44">
        <v>93.44143185284338</v>
      </c>
      <c r="M44">
        <v>89.561172624397059</v>
      </c>
      <c r="N44">
        <v>87.807164101227116</v>
      </c>
      <c r="O44">
        <v>94.390082533445536</v>
      </c>
      <c r="P44">
        <v>92.621106072560522</v>
      </c>
      <c r="Q44">
        <v>93.702600325432613</v>
      </c>
      <c r="R44">
        <v>98.098697525415375</v>
      </c>
      <c r="S44">
        <v>96.206412071590648</v>
      </c>
      <c r="T44">
        <v>97.093154458856745</v>
      </c>
      <c r="U44">
        <v>97.253860107471795</v>
      </c>
      <c r="V44">
        <v>98.895216127140472</v>
      </c>
      <c r="W44" t="s">
        <v>146</v>
      </c>
      <c r="X44" t="s">
        <v>147</v>
      </c>
      <c r="Y44" t="s">
        <v>148</v>
      </c>
      <c r="Z44" t="s">
        <v>149</v>
      </c>
      <c r="AA44" t="s">
        <v>150</v>
      </c>
      <c r="AB44" t="s">
        <v>151</v>
      </c>
      <c r="AC44" t="s">
        <v>152</v>
      </c>
      <c r="AD44">
        <v>93.330563826684681</v>
      </c>
      <c r="AE44">
        <v>97.194444397398755</v>
      </c>
      <c r="AF44">
        <v>92.607154133602407</v>
      </c>
      <c r="AG44">
        <v>93.82288972014986</v>
      </c>
      <c r="AH44">
        <v>88.411869580643952</v>
      </c>
      <c r="AI44">
        <v>95.417362692520925</v>
      </c>
      <c r="AJ44">
        <v>95.048990380360877</v>
      </c>
      <c r="AK44"/>
      <c r="AL44"/>
      <c r="AM44"/>
      <c r="AN44"/>
      <c r="AO44"/>
      <c r="AP44"/>
      <c r="AQ44"/>
      <c r="AR44"/>
      <c r="AS44"/>
      <c r="AT44"/>
      <c r="AU44"/>
      <c r="AV44"/>
      <c r="AW44"/>
      <c r="AX44"/>
      <c r="AY44"/>
      <c r="AZ44"/>
      <c r="BA44"/>
      <c r="BB44"/>
      <c r="BC44"/>
      <c r="BD44"/>
      <c r="BE44"/>
      <c r="BF44"/>
    </row>
    <row r="45">
      <c r="A45" t="s">
        <v>274</v>
      </c>
      <c r="B45">
        <v>2005</v>
      </c>
      <c r="C45" t="s">
        <v>277</v>
      </c>
      <c r="D45">
        <v>153</v>
      </c>
      <c r="E45" t="s">
        <v>162</v>
      </c>
      <c r="F45" t="s">
        <v>163</v>
      </c>
      <c r="G45" t="s">
        <v>176</v>
      </c>
      <c r="H45">
        <v>5.3661616145685089</v>
      </c>
      <c r="I45">
        <v>48.780056394683271</v>
      </c>
      <c r="J45">
        <v>94.682831079314738</v>
      </c>
      <c r="K45">
        <v>98.938136834147699</v>
      </c>
      <c r="L45">
        <v>100</v>
      </c>
      <c r="M45">
        <v>33.494384315433848</v>
      </c>
      <c r="N45">
        <v>95.838024346864941</v>
      </c>
      <c r="O45">
        <v>99.283817680870172</v>
      </c>
      <c r="P45">
        <v>99.456298531225855</v>
      </c>
      <c r="Q45">
        <v>100</v>
      </c>
      <c r="R45">
        <v>0.1971275599657259</v>
      </c>
      <c r="S45">
        <v>6.2461107548434081</v>
      </c>
      <c r="T45">
        <v>25.67725092019738</v>
      </c>
      <c r="U45">
        <v>65.107657999707214</v>
      </c>
      <c r="V45">
        <v>93.75013845504877</v>
      </c>
      <c r="W45" t="s">
        <v>146</v>
      </c>
      <c r="X45" t="s">
        <v>147</v>
      </c>
      <c r="Y45" t="s">
        <v>148</v>
      </c>
      <c r="Z45" t="s">
        <v>149</v>
      </c>
      <c r="AA45" t="s">
        <v>150</v>
      </c>
      <c r="AB45" t="s">
        <v>151</v>
      </c>
      <c r="AC45" t="s">
        <v>152</v>
      </c>
      <c r="AD45">
        <v>64.363477494966844</v>
      </c>
      <c r="AE45">
        <v>65.74964956062928</v>
      </c>
      <c r="AF45">
        <v>63.185935797004802</v>
      </c>
      <c r="AG45">
        <v>60.598651117918727</v>
      </c>
      <c r="AH45">
        <v>99.05694566430185</v>
      </c>
      <c r="AI45">
        <v>62.695911523609738</v>
      </c>
      <c r="AJ45">
        <v>67.345563701739223</v>
      </c>
      <c r="AK45">
        <v>192.26725818665821</v>
      </c>
      <c r="AL45">
        <v>1747.7209647549601</v>
      </c>
      <c r="AM45">
        <v>3394.619218016458</v>
      </c>
      <c r="AN45">
        <v>3546.892191263039</v>
      </c>
      <c r="AO45">
        <v>3580.608752372144</v>
      </c>
      <c r="AP45">
        <v>794.06131313113269</v>
      </c>
      <c r="AQ45">
        <v>2274.2206876238261</v>
      </c>
      <c r="AR45">
        <v>2344.7582824972742</v>
      </c>
      <c r="AS45">
        <v>2367.045970318276</v>
      </c>
      <c r="AT45">
        <v>2366.3932842328172</v>
      </c>
      <c r="AU45">
        <v>2.3928394246073448</v>
      </c>
      <c r="AV45">
        <v>75.724537849947765</v>
      </c>
      <c r="AW45">
        <v>311.86781429982869</v>
      </c>
      <c r="AX45">
        <v>788.67445879822196</v>
      </c>
      <c r="AY45">
        <v>1136.9691964173651</v>
      </c>
      <c r="AZ45">
        <v>1706.148853159576</v>
      </c>
      <c r="BA45">
        <v>1778.5910454146599</v>
      </c>
      <c r="BB45">
        <v>1410.6107170320131</v>
      </c>
      <c r="BC45">
        <v>1719.5372419635621</v>
      </c>
      <c r="BD45">
        <v>2822.1625014376209</v>
      </c>
      <c r="BE45">
        <v>1360.3636485920961</v>
      </c>
      <c r="BF45">
        <v>1664.694376993725</v>
      </c>
    </row>
    <row r="46">
      <c r="A46" t="s">
        <v>274</v>
      </c>
      <c r="B46">
        <v>2005</v>
      </c>
      <c r="C46" t="s">
        <v>277</v>
      </c>
      <c r="D46">
        <v>154</v>
      </c>
      <c r="E46" t="s">
        <v>162</v>
      </c>
      <c r="F46" t="s">
        <v>164</v>
      </c>
      <c r="G46" t="s">
        <v>176</v>
      </c>
      <c r="H46">
        <v>2.9576756108918238</v>
      </c>
      <c r="I46">
        <v>8.1892923508944939</v>
      </c>
      <c r="J46">
        <v>2.2582651297223948</v>
      </c>
      <c r="K46">
        <v>1.024054263577111</v>
      </c>
      <c r="L46">
        <v>0</v>
      </c>
      <c r="M46">
        <v>5.936527458666979</v>
      </c>
      <c r="N46">
        <v>1.3095780954281431</v>
      </c>
      <c r="O46">
        <v>0.71618231912980757</v>
      </c>
      <c r="P46">
        <v>0.54370146877414949</v>
      </c>
      <c r="Q46">
        <v>0</v>
      </c>
      <c r="R46">
        <v>0.44966779639696491</v>
      </c>
      <c r="S46">
        <v>2.9638029885515471</v>
      </c>
      <c r="T46">
        <v>10.67776862776409</v>
      </c>
      <c r="U46">
        <v>8.2600890824574247</v>
      </c>
      <c r="V46">
        <v>3.649030061724821</v>
      </c>
      <c r="W46" t="s">
        <v>146</v>
      </c>
      <c r="X46" t="s">
        <v>147</v>
      </c>
      <c r="Y46" t="s">
        <v>148</v>
      </c>
      <c r="Z46" t="s">
        <v>149</v>
      </c>
      <c r="AA46" t="s">
        <v>150</v>
      </c>
      <c r="AB46" t="s">
        <v>151</v>
      </c>
      <c r="AC46" t="s">
        <v>152</v>
      </c>
      <c r="AD46">
        <v>5.2561797635872569</v>
      </c>
      <c r="AE46">
        <v>0.99151711094837158</v>
      </c>
      <c r="AF46">
        <v>1.9846467488737809</v>
      </c>
      <c r="AG46">
        <v>4.9523016136836757</v>
      </c>
      <c r="AH46">
        <v>0</v>
      </c>
      <c r="AI46">
        <v>4.4223706719236233</v>
      </c>
      <c r="AJ46">
        <v>2.836675791349716</v>
      </c>
      <c r="AK46">
        <v>105.972242574257</v>
      </c>
      <c r="AL46">
        <v>293.41085242627418</v>
      </c>
      <c r="AM46">
        <v>80.964522515284642</v>
      </c>
      <c r="AN46">
        <v>36.711931183826877</v>
      </c>
      <c r="AO46">
        <v>0</v>
      </c>
      <c r="AP46">
        <v>140.7390189613362</v>
      </c>
      <c r="AQ46">
        <v>31.076074626731572</v>
      </c>
      <c r="AR46">
        <v>16.913878452533378</v>
      </c>
      <c r="AS46">
        <v>12.94001877934272</v>
      </c>
      <c r="AT46">
        <v>0</v>
      </c>
      <c r="AU46">
        <v>5.4583074603167869</v>
      </c>
      <c r="AV46">
        <v>35.931577327912187</v>
      </c>
      <c r="AW46">
        <v>129.68881964387759</v>
      </c>
      <c r="AX46">
        <v>100.05768118339481</v>
      </c>
      <c r="AY46">
        <v>44.254172264197308</v>
      </c>
      <c r="AZ46">
        <v>139.33095949245819</v>
      </c>
      <c r="BA46">
        <v>26.821488277013859</v>
      </c>
      <c r="BB46">
        <v>44.306758112725539</v>
      </c>
      <c r="BC46">
        <v>140.52568664597359</v>
      </c>
      <c r="BD46">
        <v>0</v>
      </c>
      <c r="BE46">
        <v>95.955735493521161</v>
      </c>
      <c r="BF46">
        <v>70.118920677950243</v>
      </c>
    </row>
    <row r="47">
      <c r="A47" t="s">
        <v>274</v>
      </c>
      <c r="B47">
        <v>2005</v>
      </c>
      <c r="C47" t="s">
        <v>277</v>
      </c>
      <c r="D47">
        <v>155</v>
      </c>
      <c r="E47" t="s">
        <v>162</v>
      </c>
      <c r="F47" t="s">
        <v>165</v>
      </c>
      <c r="G47" t="s">
        <v>176</v>
      </c>
      <c r="H47">
        <v>1.7267562649645489</v>
      </c>
      <c r="I47">
        <v>4.2852759386192867</v>
      </c>
      <c r="J47">
        <v>0.45890588699849832</v>
      </c>
      <c r="K47">
        <v>0</v>
      </c>
      <c r="L47">
        <v>0</v>
      </c>
      <c r="M47">
        <v>7.5543535832468356</v>
      </c>
      <c r="N47">
        <v>0.65644724733612447</v>
      </c>
      <c r="O47">
        <v>0</v>
      </c>
      <c r="P47">
        <v>0</v>
      </c>
      <c r="Q47">
        <v>0</v>
      </c>
      <c r="R47">
        <v>0</v>
      </c>
      <c r="S47">
        <v>0.41156472549273809</v>
      </c>
      <c r="T47">
        <v>0.85557735200694296</v>
      </c>
      <c r="U47">
        <v>1.5763193107643421</v>
      </c>
      <c r="V47">
        <v>0.22352780004318989</v>
      </c>
      <c r="W47" t="s">
        <v>146</v>
      </c>
      <c r="X47" t="s">
        <v>147</v>
      </c>
      <c r="Y47" t="s">
        <v>148</v>
      </c>
      <c r="Z47" t="s">
        <v>149</v>
      </c>
      <c r="AA47" t="s">
        <v>150</v>
      </c>
      <c r="AB47" t="s">
        <v>151</v>
      </c>
      <c r="AC47" t="s">
        <v>152</v>
      </c>
      <c r="AD47">
        <v>0</v>
      </c>
      <c r="AE47">
        <v>4.6340868000686797</v>
      </c>
      <c r="AF47">
        <v>1.138265137380265</v>
      </c>
      <c r="AG47">
        <v>1.5569095746413799</v>
      </c>
      <c r="AH47">
        <v>0.88163586059235599</v>
      </c>
      <c r="AI47">
        <v>0.2044315459813873</v>
      </c>
      <c r="AJ47">
        <v>0.29762550509725572</v>
      </c>
      <c r="AK47">
        <v>61.868932855102692</v>
      </c>
      <c r="AL47">
        <v>153.53542310584999</v>
      </c>
      <c r="AM47">
        <v>16.452937935083831</v>
      </c>
      <c r="AN47">
        <v>0</v>
      </c>
      <c r="AO47">
        <v>0</v>
      </c>
      <c r="AP47">
        <v>179.09330321398869</v>
      </c>
      <c r="AQ47">
        <v>15.577386119962981</v>
      </c>
      <c r="AR47">
        <v>0</v>
      </c>
      <c r="AS47">
        <v>0</v>
      </c>
      <c r="AT47">
        <v>0</v>
      </c>
      <c r="AU47">
        <v>0</v>
      </c>
      <c r="AV47">
        <v>4.9895927012039571</v>
      </c>
      <c r="AW47">
        <v>10.39157344234845</v>
      </c>
      <c r="AX47">
        <v>19.09457070803936</v>
      </c>
      <c r="AY47">
        <v>2.7108677104930772</v>
      </c>
      <c r="AZ47">
        <v>0</v>
      </c>
      <c r="BA47">
        <v>125.356489979101</v>
      </c>
      <c r="BB47">
        <v>25.4114935762118</v>
      </c>
      <c r="BC47">
        <v>44.178607057705229</v>
      </c>
      <c r="BD47">
        <v>25.118073740316241</v>
      </c>
      <c r="BE47">
        <v>4.4357157750842626</v>
      </c>
      <c r="BF47">
        <v>7.3569137676179768</v>
      </c>
    </row>
    <row r="48">
      <c r="A48" t="s">
        <v>274</v>
      </c>
      <c r="B48">
        <v>2005</v>
      </c>
      <c r="C48" t="s">
        <v>277</v>
      </c>
      <c r="D48">
        <v>156</v>
      </c>
      <c r="E48" t="s">
        <v>162</v>
      </c>
      <c r="F48" t="s">
        <v>166</v>
      </c>
      <c r="G48" t="s">
        <v>176</v>
      </c>
      <c r="H48">
        <v>0.72418315031113478</v>
      </c>
      <c r="I48">
        <v>1.1250950597658571</v>
      </c>
      <c r="J48">
        <v>0.095819696255157599</v>
      </c>
      <c r="K48">
        <v>0</v>
      </c>
      <c r="L48">
        <v>0</v>
      </c>
      <c r="M48">
        <v>2.0123685929607422</v>
      </c>
      <c r="N48">
        <v>0.10795510277550981</v>
      </c>
      <c r="O48">
        <v>0</v>
      </c>
      <c r="P48">
        <v>0</v>
      </c>
      <c r="Q48">
        <v>0</v>
      </c>
      <c r="R48">
        <v>0.22665836231540509</v>
      </c>
      <c r="S48">
        <v>0.22888577195659679</v>
      </c>
      <c r="T48">
        <v>0.86090778856820427</v>
      </c>
      <c r="U48">
        <v>0.21194912697880061</v>
      </c>
      <c r="V48">
        <v>0.072035511989908194</v>
      </c>
      <c r="W48" t="s">
        <v>146</v>
      </c>
      <c r="X48" t="s">
        <v>147</v>
      </c>
      <c r="Y48" t="s">
        <v>148</v>
      </c>
      <c r="Z48" t="s">
        <v>149</v>
      </c>
      <c r="AA48" t="s">
        <v>150</v>
      </c>
      <c r="AB48" t="s">
        <v>151</v>
      </c>
      <c r="AC48" t="s">
        <v>152</v>
      </c>
      <c r="AD48">
        <v>0</v>
      </c>
      <c r="AE48">
        <v>0.41631665240321841</v>
      </c>
      <c r="AF48">
        <v>0.34987373165316632</v>
      </c>
      <c r="AG48">
        <v>0.096959267692520307</v>
      </c>
      <c r="AH48">
        <v>0</v>
      </c>
      <c r="AI48">
        <v>0.064984448486389401</v>
      </c>
      <c r="AJ48">
        <v>1.879516585258866</v>
      </c>
      <c r="AK48">
        <v>25.947170200257649</v>
      </c>
      <c r="AL48">
        <v>40.31057708062314</v>
      </c>
      <c r="AM48">
        <v>3.4353787129556941</v>
      </c>
      <c r="AN48">
        <v>0</v>
      </c>
      <c r="AO48">
        <v>0</v>
      </c>
      <c r="AP48">
        <v>47.707819686476263</v>
      </c>
      <c r="AQ48">
        <v>2.5617569825733999</v>
      </c>
      <c r="AR48">
        <v>0</v>
      </c>
      <c r="AS48">
        <v>0</v>
      </c>
      <c r="AT48">
        <v>0</v>
      </c>
      <c r="AU48">
        <v>2.7513000483521202</v>
      </c>
      <c r="AV48">
        <v>2.7748898445968</v>
      </c>
      <c r="AW48">
        <v>10.45631524842384</v>
      </c>
      <c r="AX48">
        <v>2.5674224530317602</v>
      </c>
      <c r="AY48">
        <v>0.87362173038229374</v>
      </c>
      <c r="AZ48">
        <v>0</v>
      </c>
      <c r="BA48">
        <v>11.26176451082951</v>
      </c>
      <c r="BB48">
        <v>7.8108463418742939</v>
      </c>
      <c r="BC48">
        <v>2.7513000483521202</v>
      </c>
      <c r="BD48">
        <v>0</v>
      </c>
      <c r="BE48">
        <v>1.41001987683678</v>
      </c>
      <c r="BF48">
        <v>46.45919521594378</v>
      </c>
    </row>
    <row r="49">
      <c r="A49" t="s">
        <v>274</v>
      </c>
      <c r="B49">
        <v>2005</v>
      </c>
      <c r="C49" t="s">
        <v>277</v>
      </c>
      <c r="D49">
        <v>157</v>
      </c>
      <c r="E49" t="s">
        <v>162</v>
      </c>
      <c r="F49" t="s">
        <v>167</v>
      </c>
      <c r="G49" t="s">
        <v>176</v>
      </c>
      <c r="H49">
        <v>87.34990191917646</v>
      </c>
      <c r="I49">
        <v>36.271539849091958</v>
      </c>
      <c r="J49">
        <v>2.306003846526766</v>
      </c>
      <c r="K49">
        <v>0.037808902275167297</v>
      </c>
      <c r="L49">
        <v>0</v>
      </c>
      <c r="M49">
        <v>48.836764340425667</v>
      </c>
      <c r="N49">
        <v>1.962494870737143</v>
      </c>
      <c r="O49">
        <v>0</v>
      </c>
      <c r="P49">
        <v>0</v>
      </c>
      <c r="Q49">
        <v>0</v>
      </c>
      <c r="R49">
        <v>97.639395107088362</v>
      </c>
      <c r="S49">
        <v>87.796597441258839</v>
      </c>
      <c r="T49">
        <v>61.58183110482981</v>
      </c>
      <c r="U49">
        <v>23.738961525171451</v>
      </c>
      <c r="V49">
        <v>1.9649756268431879</v>
      </c>
      <c r="W49" t="s">
        <v>146</v>
      </c>
      <c r="X49" t="s">
        <v>147</v>
      </c>
      <c r="Y49" t="s">
        <v>148</v>
      </c>
      <c r="Z49" t="s">
        <v>149</v>
      </c>
      <c r="AA49" t="s">
        <v>150</v>
      </c>
      <c r="AB49" t="s">
        <v>151</v>
      </c>
      <c r="AC49" t="s">
        <v>152</v>
      </c>
      <c r="AD49">
        <v>30.326418422504769</v>
      </c>
      <c r="AE49">
        <v>28.111667200593232</v>
      </c>
      <c r="AF49">
        <v>32.350499019860827</v>
      </c>
      <c r="AG49">
        <v>32.504300622986086</v>
      </c>
      <c r="AH49">
        <v>0.061418475105815697</v>
      </c>
      <c r="AI49">
        <v>32.542325931916842</v>
      </c>
      <c r="AJ49">
        <v>24.13386355092527</v>
      </c>
      <c r="AK49">
        <v>3129.7093436914711</v>
      </c>
      <c r="AL49">
        <v>1299.558370849124</v>
      </c>
      <c r="AM49">
        <v>82.676076380544657</v>
      </c>
      <c r="AN49">
        <v>1.355433855246539</v>
      </c>
      <c r="AO49">
        <v>0</v>
      </c>
      <c r="AP49">
        <v>1157.787671390782</v>
      </c>
      <c r="AQ49">
        <v>46.569683221272037</v>
      </c>
      <c r="AR49">
        <v>0</v>
      </c>
      <c r="AS49">
        <v>0</v>
      </c>
      <c r="AT49">
        <v>0</v>
      </c>
      <c r="AU49">
        <v>1185.1990358307901</v>
      </c>
      <c r="AV49">
        <v>1064.3994362222779</v>
      </c>
      <c r="AW49">
        <v>747.95355339764114</v>
      </c>
      <c r="AX49">
        <v>287.55930114059078</v>
      </c>
      <c r="AY49">
        <v>23.830543573040369</v>
      </c>
      <c r="AZ49">
        <v>803.89354375763889</v>
      </c>
      <c r="BA49">
        <v>760.44754441689804</v>
      </c>
      <c r="BB49">
        <v>722.21705737422178</v>
      </c>
      <c r="BC49">
        <v>922.33662654376951</v>
      </c>
      <c r="BD49">
        <v>1.74983103079443</v>
      </c>
      <c r="BE49">
        <v>706.0970350793101</v>
      </c>
      <c r="BF49">
        <v>596.55758657376214</v>
      </c>
    </row>
    <row r="50">
      <c r="A50" t="s">
        <v>274</v>
      </c>
      <c r="B50">
        <v>2005</v>
      </c>
      <c r="C50" t="s">
        <v>277</v>
      </c>
      <c r="D50">
        <v>158</v>
      </c>
      <c r="E50" t="s">
        <v>162</v>
      </c>
      <c r="F50" t="s">
        <v>168</v>
      </c>
      <c r="G50" t="s">
        <v>176</v>
      </c>
      <c r="H50">
        <v>1.6380970791025899</v>
      </c>
      <c r="I50">
        <v>1.348740406945278</v>
      </c>
      <c r="J50">
        <v>0.19817436118248519</v>
      </c>
      <c r="K50">
        <v>0</v>
      </c>
      <c r="L50">
        <v>0</v>
      </c>
      <c r="M50">
        <v>2.1115728380197392</v>
      </c>
      <c r="N50">
        <v>0.12550033685801679</v>
      </c>
      <c r="O50">
        <v>0</v>
      </c>
      <c r="P50">
        <v>0</v>
      </c>
      <c r="Q50">
        <v>0</v>
      </c>
      <c r="R50">
        <v>1.362068273278235</v>
      </c>
      <c r="S50">
        <v>1.882839185121898</v>
      </c>
      <c r="T50">
        <v>0.34666420663358188</v>
      </c>
      <c r="U50">
        <v>1.105022954920557</v>
      </c>
      <c r="V50">
        <v>0.34029254435013229</v>
      </c>
      <c r="W50" t="s">
        <v>146</v>
      </c>
      <c r="X50" t="s">
        <v>147</v>
      </c>
      <c r="Y50" t="s">
        <v>148</v>
      </c>
      <c r="Z50" t="s">
        <v>149</v>
      </c>
      <c r="AA50" t="s">
        <v>150</v>
      </c>
      <c r="AB50" t="s">
        <v>151</v>
      </c>
      <c r="AC50" t="s">
        <v>152</v>
      </c>
      <c r="AD50">
        <v>0.0539243189413042</v>
      </c>
      <c r="AE50">
        <v>0.049412098534576801</v>
      </c>
      <c r="AF50">
        <v>0.99077956522764499</v>
      </c>
      <c r="AG50">
        <v>0.14543890153878039</v>
      </c>
      <c r="AH50">
        <v>0</v>
      </c>
      <c r="AI50">
        <v>0</v>
      </c>
      <c r="AJ50">
        <v>3.4430987871752312</v>
      </c>
      <c r="AK50">
        <v>58.692312431956744</v>
      </c>
      <c r="AL50">
        <v>48.32347601564728</v>
      </c>
      <c r="AM50">
        <v>7.1050525984448392</v>
      </c>
      <c r="AN50">
        <v>0</v>
      </c>
      <c r="AO50">
        <v>0</v>
      </c>
      <c r="AP50">
        <v>50.059684176889697</v>
      </c>
      <c r="AQ50">
        <v>2.9781025259166598</v>
      </c>
      <c r="AR50">
        <v>0</v>
      </c>
      <c r="AS50">
        <v>0</v>
      </c>
      <c r="AT50">
        <v>0</v>
      </c>
      <c r="AU50">
        <v>16.533510909756519</v>
      </c>
      <c r="AV50">
        <v>22.826544826886021</v>
      </c>
      <c r="AW50">
        <v>4.2104744294786958</v>
      </c>
      <c r="AX50">
        <v>13.38557410459306</v>
      </c>
      <c r="AY50">
        <v>4.1269500725281798</v>
      </c>
      <c r="AZ50">
        <v>1.42942734761825</v>
      </c>
      <c r="BA50">
        <v>1.3366446296828589</v>
      </c>
      <c r="BB50">
        <v>22.118913889579279</v>
      </c>
      <c r="BC50">
        <v>4.1269500725281798</v>
      </c>
      <c r="BD50">
        <v>0</v>
      </c>
      <c r="BE50">
        <v>0</v>
      </c>
      <c r="BF50">
        <v>85.10890510664025</v>
      </c>
    </row>
    <row r="51">
      <c r="A51" t="s">
        <v>274</v>
      </c>
      <c r="B51">
        <v>2005</v>
      </c>
      <c r="C51" t="s">
        <v>277</v>
      </c>
      <c r="D51">
        <v>159</v>
      </c>
      <c r="E51" t="s">
        <v>162</v>
      </c>
      <c r="F51" t="s">
        <v>169</v>
      </c>
      <c r="G51" t="s">
        <v>176</v>
      </c>
      <c r="H51">
        <v>0.1151827995744425</v>
      </c>
      <c r="I51">
        <v>0</v>
      </c>
      <c r="J51">
        <v>0</v>
      </c>
      <c r="K51">
        <v>0</v>
      </c>
      <c r="L51">
        <v>0</v>
      </c>
      <c r="M51">
        <v>0</v>
      </c>
      <c r="N51">
        <v>0</v>
      </c>
      <c r="O51">
        <v>0</v>
      </c>
      <c r="P51">
        <v>0</v>
      </c>
      <c r="Q51">
        <v>0</v>
      </c>
      <c r="R51">
        <v>0</v>
      </c>
      <c r="S51">
        <v>0.3404099643869643</v>
      </c>
      <c r="T51">
        <v>0</v>
      </c>
      <c r="U51">
        <v>0</v>
      </c>
      <c r="V51">
        <v>0</v>
      </c>
      <c r="W51" t="s">
        <v>146</v>
      </c>
      <c r="X51" t="s">
        <v>147</v>
      </c>
      <c r="Y51" t="s">
        <v>148</v>
      </c>
      <c r="Z51" t="s">
        <v>149</v>
      </c>
      <c r="AA51" t="s">
        <v>150</v>
      </c>
      <c r="AB51" t="s">
        <v>151</v>
      </c>
      <c r="AC51" t="s">
        <v>152</v>
      </c>
      <c r="AD51">
        <v>0</v>
      </c>
      <c r="AE51">
        <v>0</v>
      </c>
      <c r="AF51">
        <v>0</v>
      </c>
      <c r="AG51">
        <v>0.14543890153878039</v>
      </c>
      <c r="AH51">
        <v>0</v>
      </c>
      <c r="AI51">
        <v>0</v>
      </c>
      <c r="AJ51">
        <v>0</v>
      </c>
      <c r="AK51">
        <v>4.1269500725281798</v>
      </c>
      <c r="AL51">
        <v>0</v>
      </c>
      <c r="AM51">
        <v>0</v>
      </c>
      <c r="AN51">
        <v>0</v>
      </c>
      <c r="AO51">
        <v>0</v>
      </c>
      <c r="AP51">
        <v>0</v>
      </c>
      <c r="AQ51">
        <v>0</v>
      </c>
      <c r="AR51">
        <v>0</v>
      </c>
      <c r="AS51">
        <v>0</v>
      </c>
      <c r="AT51">
        <v>0</v>
      </c>
      <c r="AU51">
        <v>0</v>
      </c>
      <c r="AV51">
        <v>4.1269500725281798</v>
      </c>
      <c r="AW51">
        <v>0</v>
      </c>
      <c r="AX51">
        <v>0</v>
      </c>
      <c r="AY51">
        <v>0</v>
      </c>
      <c r="AZ51">
        <v>0</v>
      </c>
      <c r="BA51">
        <v>0</v>
      </c>
      <c r="BB51">
        <v>0</v>
      </c>
      <c r="BC51">
        <v>4.1269500725281798</v>
      </c>
      <c r="BD51">
        <v>0</v>
      </c>
      <c r="BE51">
        <v>0</v>
      </c>
      <c r="BF51">
        <v>0</v>
      </c>
    </row>
    <row r="52">
      <c r="A52" t="s">
        <v>274</v>
      </c>
      <c r="B52">
        <v>2005</v>
      </c>
      <c r="C52" t="s">
        <v>277</v>
      </c>
      <c r="D52">
        <v>160</v>
      </c>
      <c r="E52" t="s">
        <v>162</v>
      </c>
      <c r="F52" t="s">
        <v>170</v>
      </c>
      <c r="G52" t="s">
        <v>176</v>
      </c>
      <c r="H52">
        <v>0.1220415614104048</v>
      </c>
      <c r="I52">
        <v>0</v>
      </c>
      <c r="J52">
        <v>0</v>
      </c>
      <c r="K52">
        <v>0</v>
      </c>
      <c r="L52">
        <v>0</v>
      </c>
      <c r="M52">
        <v>0.054028871245922101</v>
      </c>
      <c r="N52">
        <v>0</v>
      </c>
      <c r="O52">
        <v>0</v>
      </c>
      <c r="P52">
        <v>0</v>
      </c>
      <c r="Q52">
        <v>0</v>
      </c>
      <c r="R52">
        <v>0.1250829009553758</v>
      </c>
      <c r="S52">
        <v>0.12978916838803009</v>
      </c>
      <c r="T52">
        <v>0</v>
      </c>
      <c r="U52">
        <v>0</v>
      </c>
      <c r="V52">
        <v>0</v>
      </c>
      <c r="W52" t="s">
        <v>146</v>
      </c>
      <c r="X52" t="s">
        <v>147</v>
      </c>
      <c r="Y52" t="s">
        <v>148</v>
      </c>
      <c r="Z52" t="s">
        <v>149</v>
      </c>
      <c r="AA52" t="s">
        <v>150</v>
      </c>
      <c r="AB52" t="s">
        <v>151</v>
      </c>
      <c r="AC52" t="s">
        <v>152</v>
      </c>
      <c r="AD52">
        <v>0</v>
      </c>
      <c r="AE52">
        <v>0.047350576822573397</v>
      </c>
      <c r="AF52">
        <v>0</v>
      </c>
      <c r="AG52">
        <v>0</v>
      </c>
      <c r="AH52">
        <v>0</v>
      </c>
      <c r="AI52">
        <v>0.069975878082111406</v>
      </c>
      <c r="AJ52">
        <v>0.063656078454136594</v>
      </c>
      <c r="AK52">
        <v>4.3726965534346807</v>
      </c>
      <c r="AL52">
        <v>0</v>
      </c>
      <c r="AM52">
        <v>0</v>
      </c>
      <c r="AN52">
        <v>0</v>
      </c>
      <c r="AO52">
        <v>0</v>
      </c>
      <c r="AP52">
        <v>1.2808784912866999</v>
      </c>
      <c r="AQ52">
        <v>0</v>
      </c>
      <c r="AR52">
        <v>0</v>
      </c>
      <c r="AS52">
        <v>0</v>
      </c>
      <c r="AT52">
        <v>0</v>
      </c>
      <c r="AU52">
        <v>1.5183229417658199</v>
      </c>
      <c r="AV52">
        <v>1.5734951203821601</v>
      </c>
      <c r="AW52">
        <v>0</v>
      </c>
      <c r="AX52">
        <v>0</v>
      </c>
      <c r="AY52">
        <v>0</v>
      </c>
      <c r="AZ52">
        <v>0</v>
      </c>
      <c r="BA52">
        <v>1.2808784912866999</v>
      </c>
      <c r="BB52">
        <v>0</v>
      </c>
      <c r="BC52">
        <v>0</v>
      </c>
      <c r="BD52">
        <v>0</v>
      </c>
      <c r="BE52">
        <v>1.5183229417658199</v>
      </c>
      <c r="BF52">
        <v>1.5734951203821601</v>
      </c>
    </row>
    <row r="53">
      <c r="A53" t="s">
        <v>274</v>
      </c>
      <c r="B53">
        <v>2012</v>
      </c>
      <c r="C53" t="s">
        <v>278</v>
      </c>
      <c r="D53">
        <v>16</v>
      </c>
      <c r="E53" t="s">
        <v>13</v>
      </c>
      <c r="F53" t="s">
        <v>14</v>
      </c>
      <c r="G53" t="s">
        <v>283</v>
      </c>
      <c r="H53">
        <v>98.941110389847438</v>
      </c>
      <c r="I53">
        <v>99.577495790156675</v>
      </c>
      <c r="J53">
        <v>99.814908154647057</v>
      </c>
      <c r="K53">
        <v>99.864516672544241</v>
      </c>
      <c r="L53">
        <v>99.896315816451249</v>
      </c>
      <c r="M53">
        <v>99.796039748657194</v>
      </c>
      <c r="N53">
        <v>99.688424085306508</v>
      </c>
      <c r="O53">
        <v>100</v>
      </c>
      <c r="P53">
        <v>99.813098272245966</v>
      </c>
      <c r="Q53">
        <v>99.856809974862273</v>
      </c>
      <c r="R53">
        <v>98.105715678449812</v>
      </c>
      <c r="S53">
        <v>98.694271497738882</v>
      </c>
      <c r="T53">
        <v>99.008206290331316</v>
      </c>
      <c r="U53">
        <v>99.94784515496319</v>
      </c>
      <c r="V53">
        <v>99.550508079031985</v>
      </c>
      <c r="W53" t="s">
        <v>237</v>
      </c>
      <c r="X53" t="s">
        <v>238</v>
      </c>
      <c r="Y53" t="s">
        <v>239</v>
      </c>
      <c r="Z53" t="s">
        <v>150</v>
      </c>
      <c r="AA53" t="s">
        <v>240</v>
      </c>
      <c r="AB53" t="s">
        <v>241</v>
      </c>
      <c r="AC53" t="s">
        <v>242</v>
      </c>
      <c r="AD53">
        <v>99.50143819137368</v>
      </c>
      <c r="AE53">
        <v>99.923504456998714</v>
      </c>
      <c r="AF53">
        <v>99.586991872496952</v>
      </c>
      <c r="AG53">
        <v>99.886273650945085</v>
      </c>
      <c r="AH53">
        <v>99.394256644801388</v>
      </c>
      <c r="AI53">
        <v>99.557061699203217</v>
      </c>
      <c r="AJ53">
        <v>99.382995235631654</v>
      </c>
      <c r="AK53"/>
      <c r="AL53"/>
      <c r="AM53"/>
      <c r="AN53"/>
      <c r="AO53"/>
      <c r="AP53"/>
      <c r="AQ53"/>
      <c r="AR53"/>
      <c r="AS53"/>
      <c r="AT53"/>
      <c r="AU53"/>
      <c r="AV53"/>
      <c r="AW53"/>
      <c r="AX53"/>
      <c r="AY53"/>
      <c r="AZ53"/>
      <c r="BA53"/>
      <c r="BB53"/>
      <c r="BC53"/>
      <c r="BD53"/>
      <c r="BE53"/>
      <c r="BF53"/>
    </row>
    <row r="54">
      <c r="A54" t="s">
        <v>274</v>
      </c>
      <c r="B54">
        <v>2012</v>
      </c>
      <c r="C54" t="s">
        <v>278</v>
      </c>
      <c r="D54">
        <v>17</v>
      </c>
      <c r="E54" t="s">
        <v>13</v>
      </c>
      <c r="F54" t="s">
        <v>51</v>
      </c>
      <c r="G54" t="s">
        <v>176</v>
      </c>
      <c r="H54">
        <v>1.0588896101525831</v>
      </c>
      <c r="I54">
        <v>0.42250420984330672</v>
      </c>
      <c r="J54">
        <v>0.18509184535297249</v>
      </c>
      <c r="K54">
        <v>0.13548332745576169</v>
      </c>
      <c r="L54">
        <v>0.10368418354875911</v>
      </c>
      <c r="M54">
        <v>0.2039602513428028</v>
      </c>
      <c r="N54">
        <v>0.31157591469348211</v>
      </c>
      <c r="O54">
        <v>0</v>
      </c>
      <c r="P54">
        <v>0.18690172775403141</v>
      </c>
      <c r="Q54">
        <v>0.14319002513771811</v>
      </c>
      <c r="R54">
        <v>1.8942843215501339</v>
      </c>
      <c r="S54">
        <v>1.3057285022610909</v>
      </c>
      <c r="T54">
        <v>0.99179370966867353</v>
      </c>
      <c r="U54">
        <v>0.052154845036810303</v>
      </c>
      <c r="V54">
        <v>0.44949192096803148</v>
      </c>
      <c r="W54" t="s">
        <v>237</v>
      </c>
      <c r="X54" t="s">
        <v>238</v>
      </c>
      <c r="Y54" t="s">
        <v>239</v>
      </c>
      <c r="Z54" t="s">
        <v>150</v>
      </c>
      <c r="AA54" t="s">
        <v>240</v>
      </c>
      <c r="AB54" t="s">
        <v>241</v>
      </c>
      <c r="AC54" t="s">
        <v>242</v>
      </c>
      <c r="AD54">
        <v>0.49856180862631938</v>
      </c>
      <c r="AE54">
        <v>0.076495543001262406</v>
      </c>
      <c r="AF54">
        <v>0.41300812750304322</v>
      </c>
      <c r="AG54">
        <v>0.1137263490549052</v>
      </c>
      <c r="AH54">
        <v>0.60574335519863565</v>
      </c>
      <c r="AI54">
        <v>0.44293830079675062</v>
      </c>
      <c r="AJ54">
        <v>0.61700476436835328</v>
      </c>
      <c r="AK54"/>
      <c r="AL54"/>
      <c r="AM54"/>
      <c r="AN54"/>
      <c r="AO54"/>
      <c r="AP54"/>
      <c r="AQ54"/>
      <c r="AR54"/>
      <c r="AS54"/>
      <c r="AT54"/>
      <c r="AU54"/>
      <c r="AV54"/>
      <c r="AW54"/>
      <c r="AX54"/>
      <c r="AY54"/>
      <c r="AZ54"/>
      <c r="BA54"/>
      <c r="BB54"/>
      <c r="BC54"/>
      <c r="BD54"/>
      <c r="BE54"/>
      <c r="BF54"/>
    </row>
    <row r="55">
      <c r="A55" t="s">
        <v>274</v>
      </c>
      <c r="B55">
        <v>2012</v>
      </c>
      <c r="C55" t="s">
        <v>278</v>
      </c>
      <c r="D55">
        <v>18</v>
      </c>
      <c r="E55" t="s">
        <v>60</v>
      </c>
      <c r="F55" t="s">
        <v>15</v>
      </c>
      <c r="G55" t="s">
        <v>284</v>
      </c>
      <c r="H55">
        <v>98.669675838816531</v>
      </c>
      <c r="I55">
        <v>99.50174122144746</v>
      </c>
      <c r="J55">
        <v>99.814908154647057</v>
      </c>
      <c r="K55">
        <v>99.839657986820853</v>
      </c>
      <c r="L55">
        <v>99.896315816451249</v>
      </c>
      <c r="M55">
        <v>99.717055517031227</v>
      </c>
      <c r="N55">
        <v>99.662855664411666</v>
      </c>
      <c r="O55">
        <v>99.965702713867628</v>
      </c>
      <c r="P55">
        <v>99.813098272245966</v>
      </c>
      <c r="Q55">
        <v>99.856809974862287</v>
      </c>
      <c r="R55">
        <v>97.834176031037146</v>
      </c>
      <c r="S55">
        <v>97.981125077332948</v>
      </c>
      <c r="T55">
        <v>99.008206290331316</v>
      </c>
      <c r="U55">
        <v>99.947845154963204</v>
      </c>
      <c r="V55">
        <v>99.550508079031985</v>
      </c>
      <c r="W55" t="s">
        <v>237</v>
      </c>
      <c r="X55" t="s">
        <v>238</v>
      </c>
      <c r="Y55" t="s">
        <v>239</v>
      </c>
      <c r="Z55" t="s">
        <v>150</v>
      </c>
      <c r="AA55" t="s">
        <v>240</v>
      </c>
      <c r="AB55" t="s">
        <v>241</v>
      </c>
      <c r="AC55" t="s">
        <v>242</v>
      </c>
      <c r="AD55">
        <v>99.426577033444431</v>
      </c>
      <c r="AE55">
        <v>99.681712441762087</v>
      </c>
      <c r="AF55">
        <v>99.586991872496952</v>
      </c>
      <c r="AG55">
        <v>99.886273650945071</v>
      </c>
      <c r="AH55">
        <v>99.394256644801388</v>
      </c>
      <c r="AI55">
        <v>99.371054286420346</v>
      </c>
      <c r="AJ55">
        <v>99.345560116791106</v>
      </c>
      <c r="AK55"/>
      <c r="AL55"/>
      <c r="AM55"/>
      <c r="AN55"/>
      <c r="AO55"/>
      <c r="AP55"/>
      <c r="AQ55"/>
      <c r="AR55"/>
      <c r="AS55"/>
      <c r="AT55"/>
      <c r="AU55"/>
      <c r="AV55"/>
      <c r="AW55"/>
      <c r="AX55"/>
      <c r="AY55"/>
      <c r="AZ55"/>
      <c r="BA55"/>
      <c r="BB55"/>
      <c r="BC55"/>
      <c r="BD55"/>
      <c r="BE55"/>
      <c r="BF55"/>
    </row>
    <row r="56">
      <c r="A56" t="s">
        <v>274</v>
      </c>
      <c r="B56">
        <v>2012</v>
      </c>
      <c r="C56" t="s">
        <v>278</v>
      </c>
      <c r="D56">
        <v>19</v>
      </c>
      <c r="E56" t="s">
        <v>60</v>
      </c>
      <c r="F56" t="s">
        <v>16</v>
      </c>
      <c r="G56" t="s">
        <v>285</v>
      </c>
      <c r="H56">
        <v>0.27143455103091541</v>
      </c>
      <c r="I56">
        <v>0.075754568709220899</v>
      </c>
      <c r="J56">
        <v>0</v>
      </c>
      <c r="K56">
        <v>0.024858685723376999</v>
      </c>
      <c r="L56">
        <v>0</v>
      </c>
      <c r="M56">
        <v>0.078984231625967405</v>
      </c>
      <c r="N56">
        <v>0.025568420894835599</v>
      </c>
      <c r="O56">
        <v>0.0342972861323768</v>
      </c>
      <c r="P56">
        <v>0</v>
      </c>
      <c r="Q56">
        <v>0</v>
      </c>
      <c r="R56">
        <v>0.27153964741266728</v>
      </c>
      <c r="S56">
        <v>0.71314642040594733</v>
      </c>
      <c r="T56">
        <v>0</v>
      </c>
      <c r="U56">
        <v>0</v>
      </c>
      <c r="V56">
        <v>0</v>
      </c>
      <c r="W56" t="s">
        <v>237</v>
      </c>
      <c r="X56" t="s">
        <v>238</v>
      </c>
      <c r="Y56" t="s">
        <v>239</v>
      </c>
      <c r="Z56" t="s">
        <v>150</v>
      </c>
      <c r="AA56" t="s">
        <v>240</v>
      </c>
      <c r="AB56" t="s">
        <v>241</v>
      </c>
      <c r="AC56" t="s">
        <v>242</v>
      </c>
      <c r="AD56">
        <v>0.074861157929246594</v>
      </c>
      <c r="AE56">
        <v>0.24179201523662941</v>
      </c>
      <c r="AF56">
        <v>0</v>
      </c>
      <c r="AG56">
        <v>0</v>
      </c>
      <c r="AH56">
        <v>0</v>
      </c>
      <c r="AI56">
        <v>0.18600741278289351</v>
      </c>
      <c r="AJ56">
        <v>0.0374351188405386</v>
      </c>
      <c r="AK56"/>
      <c r="AL56"/>
      <c r="AM56"/>
      <c r="AN56"/>
      <c r="AO56"/>
      <c r="AP56"/>
      <c r="AQ56"/>
      <c r="AR56"/>
      <c r="AS56"/>
      <c r="AT56"/>
      <c r="AU56"/>
      <c r="AV56"/>
      <c r="AW56"/>
      <c r="AX56"/>
      <c r="AY56"/>
      <c r="AZ56"/>
      <c r="BA56"/>
      <c r="BB56"/>
      <c r="BC56"/>
      <c r="BD56"/>
      <c r="BE56"/>
      <c r="BF56"/>
    </row>
    <row r="57">
      <c r="A57" t="s">
        <v>274</v>
      </c>
      <c r="B57">
        <v>2012</v>
      </c>
      <c r="C57" t="s">
        <v>278</v>
      </c>
      <c r="D57">
        <v>20</v>
      </c>
      <c r="E57" t="s">
        <v>60</v>
      </c>
      <c r="F57" t="s">
        <v>22</v>
      </c>
      <c r="G57" t="s">
        <v>286</v>
      </c>
      <c r="H57">
        <v>1.058889610152554</v>
      </c>
      <c r="I57">
        <v>0.42250420984331882</v>
      </c>
      <c r="J57">
        <v>0.1850918453529431</v>
      </c>
      <c r="K57">
        <v>0.13548332745576969</v>
      </c>
      <c r="L57">
        <v>0.10368418354875079</v>
      </c>
      <c r="M57">
        <v>0.20396025134280571</v>
      </c>
      <c r="N57">
        <v>0.31157591469349882</v>
      </c>
      <c r="O57">
        <v>-5.21110932183e-15</v>
      </c>
      <c r="P57">
        <v>0.18690172775403369</v>
      </c>
      <c r="Q57">
        <v>0.14319002513771301</v>
      </c>
      <c r="R57">
        <v>1.894284321550187</v>
      </c>
      <c r="S57">
        <v>1.3057285022611049</v>
      </c>
      <c r="T57">
        <v>0.99179370966868419</v>
      </c>
      <c r="U57">
        <v>0.052154845036795898</v>
      </c>
      <c r="V57">
        <v>0.44949192096801482</v>
      </c>
      <c r="W57" t="s">
        <v>237</v>
      </c>
      <c r="X57" t="s">
        <v>238</v>
      </c>
      <c r="Y57" t="s">
        <v>239</v>
      </c>
      <c r="Z57" t="s">
        <v>150</v>
      </c>
      <c r="AA57" t="s">
        <v>240</v>
      </c>
      <c r="AB57" t="s">
        <v>241</v>
      </c>
      <c r="AC57" t="s">
        <v>242</v>
      </c>
      <c r="AD57">
        <v>0.49856180862632221</v>
      </c>
      <c r="AE57">
        <v>0.076495543001283098</v>
      </c>
      <c r="AF57">
        <v>0.41300812750304772</v>
      </c>
      <c r="AG57">
        <v>0.1137263490549287</v>
      </c>
      <c r="AH57">
        <v>0.60574335519861222</v>
      </c>
      <c r="AI57">
        <v>0.44293830079676039</v>
      </c>
      <c r="AJ57">
        <v>0.61700476436835583</v>
      </c>
      <c r="AK57"/>
      <c r="AL57"/>
      <c r="AM57"/>
      <c r="AN57"/>
      <c r="AO57"/>
      <c r="AP57"/>
      <c r="AQ57"/>
      <c r="AR57"/>
      <c r="AS57"/>
      <c r="AT57"/>
      <c r="AU57"/>
      <c r="AV57"/>
      <c r="AW57"/>
      <c r="AX57"/>
      <c r="AY57"/>
      <c r="AZ57"/>
      <c r="BA57"/>
      <c r="BB57"/>
      <c r="BC57"/>
      <c r="BD57"/>
      <c r="BE57"/>
      <c r="BF57"/>
    </row>
    <row r="58">
      <c r="A58" t="s">
        <v>274</v>
      </c>
      <c r="B58">
        <v>2012</v>
      </c>
      <c r="C58" t="s">
        <v>278</v>
      </c>
      <c r="D58">
        <v>21</v>
      </c>
      <c r="E58" t="s">
        <v>60</v>
      </c>
      <c r="F58" t="s">
        <v>17</v>
      </c>
      <c r="G58" t="s">
        <v>287</v>
      </c>
      <c r="H58">
        <v>0</v>
      </c>
      <c r="I58">
        <v>0</v>
      </c>
      <c r="J58">
        <v>0</v>
      </c>
      <c r="K58">
        <v>0</v>
      </c>
      <c r="L58">
        <v>0</v>
      </c>
      <c r="M58">
        <v>0</v>
      </c>
      <c r="N58">
        <v>0</v>
      </c>
      <c r="O58">
        <v>0</v>
      </c>
      <c r="P58">
        <v>0</v>
      </c>
      <c r="Q58">
        <v>0</v>
      </c>
      <c r="R58">
        <v>0</v>
      </c>
      <c r="S58">
        <v>0</v>
      </c>
      <c r="T58">
        <v>0</v>
      </c>
      <c r="U58">
        <v>0</v>
      </c>
      <c r="V58">
        <v>0</v>
      </c>
      <c r="W58" t="s">
        <v>237</v>
      </c>
      <c r="X58" t="s">
        <v>238</v>
      </c>
      <c r="Y58" t="s">
        <v>239</v>
      </c>
      <c r="Z58" t="s">
        <v>150</v>
      </c>
      <c r="AA58" t="s">
        <v>240</v>
      </c>
      <c r="AB58" t="s">
        <v>241</v>
      </c>
      <c r="AC58" t="s">
        <v>242</v>
      </c>
      <c r="AD58">
        <v>0</v>
      </c>
      <c r="AE58">
        <v>0</v>
      </c>
      <c r="AF58">
        <v>0</v>
      </c>
      <c r="AG58">
        <v>0</v>
      </c>
      <c r="AH58">
        <v>0</v>
      </c>
      <c r="AI58">
        <v>0</v>
      </c>
      <c r="AJ58">
        <v>0</v>
      </c>
      <c r="AK58"/>
      <c r="AL58"/>
      <c r="AM58"/>
      <c r="AN58"/>
      <c r="AO58"/>
      <c r="AP58"/>
      <c r="AQ58"/>
      <c r="AR58"/>
      <c r="AS58"/>
      <c r="AT58"/>
      <c r="AU58"/>
      <c r="AV58"/>
      <c r="AW58"/>
      <c r="AX58"/>
      <c r="AY58"/>
      <c r="AZ58"/>
      <c r="BA58"/>
      <c r="BB58"/>
      <c r="BC58"/>
      <c r="BD58"/>
      <c r="BE58"/>
      <c r="BF58"/>
    </row>
    <row r="59">
      <c r="A59" t="s">
        <v>274</v>
      </c>
      <c r="B59">
        <v>2012</v>
      </c>
      <c r="C59" t="s">
        <v>278</v>
      </c>
      <c r="D59">
        <v>22</v>
      </c>
      <c r="E59" t="s">
        <v>54</v>
      </c>
      <c r="F59" t="s">
        <v>49</v>
      </c>
      <c r="G59" t="s">
        <v>176</v>
      </c>
      <c r="H59">
        <v>0.27433950353034231</v>
      </c>
      <c r="I59">
        <v>0.076075992982250998</v>
      </c>
      <c r="J59">
        <v>0</v>
      </c>
      <c r="K59">
        <v>0.024892410789799001</v>
      </c>
      <c r="L59">
        <v>0</v>
      </c>
      <c r="M59">
        <v>0.079145657307538794</v>
      </c>
      <c r="N59">
        <v>0.025648334928994199</v>
      </c>
      <c r="O59">
        <v>0.0342972861323768</v>
      </c>
      <c r="P59">
        <v>0</v>
      </c>
      <c r="Q59">
        <v>0</v>
      </c>
      <c r="R59">
        <v>0.27678269867849759</v>
      </c>
      <c r="S59">
        <v>0.72258137132334554</v>
      </c>
      <c r="T59">
        <v>0</v>
      </c>
      <c r="U59">
        <v>0</v>
      </c>
      <c r="V59">
        <v>0</v>
      </c>
      <c r="W59" t="s">
        <v>237</v>
      </c>
      <c r="X59" t="s">
        <v>238</v>
      </c>
      <c r="Y59" t="s">
        <v>239</v>
      </c>
      <c r="Z59" t="s">
        <v>150</v>
      </c>
      <c r="AA59" t="s">
        <v>240</v>
      </c>
      <c r="AB59" t="s">
        <v>241</v>
      </c>
      <c r="AC59" t="s">
        <v>242</v>
      </c>
      <c r="AD59">
        <v>0.0752362571737549</v>
      </c>
      <c r="AE59">
        <v>0.2419771169461763</v>
      </c>
      <c r="AF59">
        <v>0</v>
      </c>
      <c r="AG59">
        <v>0</v>
      </c>
      <c r="AH59">
        <v>0</v>
      </c>
      <c r="AI59">
        <v>0.18683497645288791</v>
      </c>
      <c r="AJ59">
        <v>0.037667529290883198</v>
      </c>
      <c r="AK59"/>
      <c r="AL59"/>
      <c r="AM59"/>
      <c r="AN59"/>
      <c r="AO59"/>
      <c r="AP59"/>
      <c r="AQ59"/>
      <c r="AR59"/>
      <c r="AS59"/>
      <c r="AT59"/>
      <c r="AU59"/>
      <c r="AV59"/>
      <c r="AW59"/>
      <c r="AX59"/>
      <c r="AY59"/>
      <c r="AZ59"/>
      <c r="BA59"/>
      <c r="BB59"/>
      <c r="BC59"/>
      <c r="BD59"/>
      <c r="BE59"/>
      <c r="BF59"/>
    </row>
    <row r="60">
      <c r="A60" t="s">
        <v>274</v>
      </c>
      <c r="B60">
        <v>2012</v>
      </c>
      <c r="C60" t="s">
        <v>278</v>
      </c>
      <c r="D60">
        <v>23</v>
      </c>
      <c r="E60" t="s">
        <v>54</v>
      </c>
      <c r="F60" t="s">
        <v>48</v>
      </c>
      <c r="G60" t="s">
        <v>176</v>
      </c>
      <c r="H60">
        <v>99.725660496469658</v>
      </c>
      <c r="I60">
        <v>99.92392400701776</v>
      </c>
      <c r="J60">
        <v>100</v>
      </c>
      <c r="K60">
        <v>99.975107589210197</v>
      </c>
      <c r="L60">
        <v>100</v>
      </c>
      <c r="M60">
        <v>99.920854342692465</v>
      </c>
      <c r="N60">
        <v>99.974351665070998</v>
      </c>
      <c r="O60">
        <v>99.965702713867628</v>
      </c>
      <c r="P60">
        <v>100</v>
      </c>
      <c r="Q60">
        <v>100</v>
      </c>
      <c r="R60">
        <v>99.723217301321512</v>
      </c>
      <c r="S60">
        <v>99.277418628676656</v>
      </c>
      <c r="T60">
        <v>100</v>
      </c>
      <c r="U60">
        <v>100</v>
      </c>
      <c r="V60">
        <v>100</v>
      </c>
      <c r="W60" t="s">
        <v>237</v>
      </c>
      <c r="X60" t="s">
        <v>238</v>
      </c>
      <c r="Y60" t="s">
        <v>239</v>
      </c>
      <c r="Z60" t="s">
        <v>150</v>
      </c>
      <c r="AA60" t="s">
        <v>240</v>
      </c>
      <c r="AB60" t="s">
        <v>241</v>
      </c>
      <c r="AC60" t="s">
        <v>242</v>
      </c>
      <c r="AD60">
        <v>99.924763742826244</v>
      </c>
      <c r="AE60">
        <v>99.758022883053826</v>
      </c>
      <c r="AF60">
        <v>100</v>
      </c>
      <c r="AG60">
        <v>100</v>
      </c>
      <c r="AH60">
        <v>100</v>
      </c>
      <c r="AI60">
        <v>99.813165023547128</v>
      </c>
      <c r="AJ60">
        <v>99.962332470709114</v>
      </c>
      <c r="AK60"/>
      <c r="AL60"/>
      <c r="AM60"/>
      <c r="AN60"/>
      <c r="AO60"/>
      <c r="AP60"/>
      <c r="AQ60"/>
      <c r="AR60"/>
      <c r="AS60"/>
      <c r="AT60"/>
      <c r="AU60"/>
      <c r="AV60"/>
      <c r="AW60"/>
      <c r="AX60"/>
      <c r="AY60"/>
      <c r="AZ60"/>
      <c r="BA60"/>
      <c r="BB60"/>
      <c r="BC60"/>
      <c r="BD60"/>
      <c r="BE60"/>
      <c r="BF60"/>
    </row>
    <row r="61">
      <c r="A61" t="s">
        <v>274</v>
      </c>
      <c r="B61">
        <v>2012</v>
      </c>
      <c r="C61" t="s">
        <v>278</v>
      </c>
      <c r="D61">
        <v>29</v>
      </c>
      <c r="E61" t="s">
        <v>57</v>
      </c>
      <c r="F61" t="s">
        <v>49</v>
      </c>
      <c r="G61" t="s">
        <v>288</v>
      </c>
      <c r="H61">
        <v>60.177162302121097</v>
      </c>
      <c r="I61">
        <v>87.572136430473336</v>
      </c>
      <c r="J61">
        <v>96.694280903837722</v>
      </c>
      <c r="K61">
        <v>99.391798806169902</v>
      </c>
      <c r="L61">
        <v>99.720843055663295</v>
      </c>
      <c r="M61">
        <v>87.994528293570497</v>
      </c>
      <c r="N61">
        <v>98.431789009178146</v>
      </c>
      <c r="O61">
        <v>99.832314314391567</v>
      </c>
      <c r="P61">
        <v>99.602317258220907</v>
      </c>
      <c r="Q61">
        <v>99.856809974862273</v>
      </c>
      <c r="R61">
        <v>32.844611942913083</v>
      </c>
      <c r="S61">
        <v>56.545491470324507</v>
      </c>
      <c r="T61">
        <v>69.510866869379484</v>
      </c>
      <c r="U61">
        <v>84.149282060727884</v>
      </c>
      <c r="V61">
        <v>89.662829907575542</v>
      </c>
      <c r="W61" t="s">
        <v>237</v>
      </c>
      <c r="X61" t="s">
        <v>238</v>
      </c>
      <c r="Y61" t="s">
        <v>239</v>
      </c>
      <c r="Z61" t="s">
        <v>150</v>
      </c>
      <c r="AA61" t="s">
        <v>240</v>
      </c>
      <c r="AB61" t="s">
        <v>241</v>
      </c>
      <c r="AC61" t="s">
        <v>242</v>
      </c>
      <c r="AD61">
        <v>78.512960277152359</v>
      </c>
      <c r="AE61">
        <v>85.956387695591388</v>
      </c>
      <c r="AF61">
        <v>85.75145482117874</v>
      </c>
      <c r="AG61">
        <v>99.886273650945085</v>
      </c>
      <c r="AH61">
        <v>85.392072070138724</v>
      </c>
      <c r="AI61">
        <v>93.654437833389949</v>
      </c>
      <c r="AJ61">
        <v>90.269807232510686</v>
      </c>
      <c r="AK61"/>
      <c r="AL61"/>
      <c r="AM61"/>
      <c r="AN61"/>
      <c r="AO61"/>
      <c r="AP61"/>
      <c r="AQ61"/>
      <c r="AR61"/>
      <c r="AS61"/>
      <c r="AT61"/>
      <c r="AU61"/>
      <c r="AV61"/>
      <c r="AW61"/>
      <c r="AX61"/>
      <c r="AY61"/>
      <c r="AZ61"/>
      <c r="BA61"/>
      <c r="BB61"/>
      <c r="BC61"/>
      <c r="BD61"/>
      <c r="BE61"/>
      <c r="BF61"/>
    </row>
    <row r="62">
      <c r="A62" t="s">
        <v>274</v>
      </c>
      <c r="B62">
        <v>2012</v>
      </c>
      <c r="C62" t="s">
        <v>278</v>
      </c>
      <c r="D62">
        <v>30</v>
      </c>
      <c r="E62" t="s">
        <v>57</v>
      </c>
      <c r="F62" t="s">
        <v>48</v>
      </c>
      <c r="G62" t="s">
        <v>176</v>
      </c>
      <c r="H62">
        <v>39.822837697879173</v>
      </c>
      <c r="I62">
        <v>12.42786356952657</v>
      </c>
      <c r="J62">
        <v>3.3057190961623042</v>
      </c>
      <c r="K62">
        <v>0.60820119383007842</v>
      </c>
      <c r="L62">
        <v>0.27915694433669058</v>
      </c>
      <c r="M62">
        <v>12.00547170642956</v>
      </c>
      <c r="N62">
        <v>1.5682109908218811</v>
      </c>
      <c r="O62">
        <v>0.1676856856084285</v>
      </c>
      <c r="P62">
        <v>0.39768274177907359</v>
      </c>
      <c r="Q62">
        <v>0.14319002513771811</v>
      </c>
      <c r="R62">
        <v>67.155388057086896</v>
      </c>
      <c r="S62">
        <v>43.454508529675387</v>
      </c>
      <c r="T62">
        <v>30.48913313062058</v>
      </c>
      <c r="U62">
        <v>15.8507179392721</v>
      </c>
      <c r="V62">
        <v>10.33717009242444</v>
      </c>
      <c r="W62" t="s">
        <v>237</v>
      </c>
      <c r="X62" t="s">
        <v>238</v>
      </c>
      <c r="Y62" t="s">
        <v>239</v>
      </c>
      <c r="Z62" t="s">
        <v>150</v>
      </c>
      <c r="AA62" t="s">
        <v>240</v>
      </c>
      <c r="AB62" t="s">
        <v>241</v>
      </c>
      <c r="AC62" t="s">
        <v>242</v>
      </c>
      <c r="AD62">
        <v>21.487039722847719</v>
      </c>
      <c r="AE62">
        <v>14.04361230440853</v>
      </c>
      <c r="AF62">
        <v>14.248545178821381</v>
      </c>
      <c r="AG62">
        <v>0.1137263490549052</v>
      </c>
      <c r="AH62">
        <v>14.60792792986142</v>
      </c>
      <c r="AI62">
        <v>6.3455621666099926</v>
      </c>
      <c r="AJ62">
        <v>9.7301927674893562</v>
      </c>
      <c r="AK62"/>
      <c r="AL62"/>
      <c r="AM62"/>
      <c r="AN62"/>
      <c r="AO62"/>
      <c r="AP62"/>
      <c r="AQ62"/>
      <c r="AR62"/>
      <c r="AS62"/>
      <c r="AT62"/>
      <c r="AU62"/>
      <c r="AV62"/>
      <c r="AW62"/>
      <c r="AX62"/>
      <c r="AY62"/>
      <c r="AZ62"/>
      <c r="BA62"/>
      <c r="BB62"/>
      <c r="BC62"/>
      <c r="BD62"/>
      <c r="BE62"/>
      <c r="BF62"/>
    </row>
    <row r="63">
      <c r="A63" t="s">
        <v>274</v>
      </c>
      <c r="B63">
        <v>2012</v>
      </c>
      <c r="C63" t="s">
        <v>278</v>
      </c>
      <c r="D63">
        <v>31</v>
      </c>
      <c r="E63" t="s">
        <v>103</v>
      </c>
      <c r="F63" t="s">
        <v>49</v>
      </c>
      <c r="G63" t="s">
        <v>289</v>
      </c>
      <c r="H63">
        <v>47.451010517147353</v>
      </c>
      <c r="I63">
        <v>84.823190196738452</v>
      </c>
      <c r="J63">
        <v>96.53153467227294</v>
      </c>
      <c r="K63">
        <v>99.253050107288587</v>
      </c>
      <c r="L63">
        <v>99.720843055663295</v>
      </c>
      <c r="M63">
        <v>78.524362293297571</v>
      </c>
      <c r="N63">
        <v>97.827382671383177</v>
      </c>
      <c r="O63">
        <v>99.640884088394031</v>
      </c>
      <c r="P63">
        <v>99.602317258220907</v>
      </c>
      <c r="Q63">
        <v>99.856809974862273</v>
      </c>
      <c r="R63">
        <v>18.166585642084879</v>
      </c>
      <c r="S63">
        <v>47.200954105943786</v>
      </c>
      <c r="T63">
        <v>65.717719067633112</v>
      </c>
      <c r="U63">
        <v>82.120012726746822</v>
      </c>
      <c r="V63">
        <v>89.26028175358735</v>
      </c>
      <c r="W63" t="s">
        <v>237</v>
      </c>
      <c r="X63" t="s">
        <v>238</v>
      </c>
      <c r="Y63" t="s">
        <v>239</v>
      </c>
      <c r="Z63" t="s">
        <v>150</v>
      </c>
      <c r="AA63" t="s">
        <v>240</v>
      </c>
      <c r="AB63" t="s">
        <v>241</v>
      </c>
      <c r="AC63" t="s">
        <v>242</v>
      </c>
      <c r="AD63">
        <v>77.372678283962784</v>
      </c>
      <c r="AE63">
        <v>82.627515794089661</v>
      </c>
      <c r="AF63">
        <v>84.837475598056173</v>
      </c>
      <c r="AG63">
        <v>99.886273650945085</v>
      </c>
      <c r="AH63">
        <v>82.51420839660301</v>
      </c>
      <c r="AI63">
        <v>84.398375308579787</v>
      </c>
      <c r="AJ63">
        <v>83.766287930921905</v>
      </c>
      <c r="AK63"/>
      <c r="AL63"/>
      <c r="AM63"/>
      <c r="AN63"/>
      <c r="AO63"/>
      <c r="AP63"/>
      <c r="AQ63"/>
      <c r="AR63"/>
      <c r="AS63"/>
      <c r="AT63"/>
      <c r="AU63"/>
      <c r="AV63"/>
      <c r="AW63"/>
      <c r="AX63"/>
      <c r="AY63"/>
      <c r="AZ63"/>
      <c r="BA63"/>
      <c r="BB63"/>
      <c r="BC63"/>
      <c r="BD63"/>
      <c r="BE63"/>
      <c r="BF63"/>
    </row>
    <row r="64">
      <c r="A64" t="s">
        <v>274</v>
      </c>
      <c r="B64">
        <v>2012</v>
      </c>
      <c r="C64" t="s">
        <v>278</v>
      </c>
      <c r="D64">
        <v>32</v>
      </c>
      <c r="E64" t="s">
        <v>103</v>
      </c>
      <c r="F64" t="s">
        <v>48</v>
      </c>
      <c r="G64" t="s">
        <v>176</v>
      </c>
      <c r="H64">
        <v>52.548989482852953</v>
      </c>
      <c r="I64">
        <v>15.176809803261509</v>
      </c>
      <c r="J64">
        <v>3.4684653277270781</v>
      </c>
      <c r="K64">
        <v>0.74694989271140766</v>
      </c>
      <c r="L64">
        <v>0.27915694433669058</v>
      </c>
      <c r="M64">
        <v>21.475637706702528</v>
      </c>
      <c r="N64">
        <v>2.1726173286168509</v>
      </c>
      <c r="O64">
        <v>0.35911591160597078</v>
      </c>
      <c r="P64">
        <v>0.39768274177907359</v>
      </c>
      <c r="Q64">
        <v>0.14319002513771811</v>
      </c>
      <c r="R64">
        <v>81.833414357915046</v>
      </c>
      <c r="S64">
        <v>52.799045894056128</v>
      </c>
      <c r="T64">
        <v>34.282280932366973</v>
      </c>
      <c r="U64">
        <v>17.87998727325315</v>
      </c>
      <c r="V64">
        <v>10.739718246412631</v>
      </c>
      <c r="W64" t="s">
        <v>237</v>
      </c>
      <c r="X64" t="s">
        <v>238</v>
      </c>
      <c r="Y64" t="s">
        <v>239</v>
      </c>
      <c r="Z64" t="s">
        <v>150</v>
      </c>
      <c r="AA64" t="s">
        <v>240</v>
      </c>
      <c r="AB64" t="s">
        <v>241</v>
      </c>
      <c r="AC64" t="s">
        <v>242</v>
      </c>
      <c r="AD64">
        <v>22.627321716037329</v>
      </c>
      <c r="AE64">
        <v>17.372484205910261</v>
      </c>
      <c r="AF64">
        <v>15.16252440194395</v>
      </c>
      <c r="AG64">
        <v>0.1137263490549052</v>
      </c>
      <c r="AH64">
        <v>17.4857916033972</v>
      </c>
      <c r="AI64">
        <v>15.601624691420181</v>
      </c>
      <c r="AJ64">
        <v>16.233712069078148</v>
      </c>
      <c r="AK64"/>
      <c r="AL64"/>
      <c r="AM64"/>
      <c r="AN64"/>
      <c r="AO64"/>
      <c r="AP64"/>
      <c r="AQ64"/>
      <c r="AR64"/>
      <c r="AS64"/>
      <c r="AT64"/>
      <c r="AU64"/>
      <c r="AV64"/>
      <c r="AW64"/>
      <c r="AX64"/>
      <c r="AY64"/>
      <c r="AZ64"/>
      <c r="BA64"/>
      <c r="BB64"/>
      <c r="BC64"/>
      <c r="BD64"/>
      <c r="BE64"/>
      <c r="BF64"/>
    </row>
    <row r="65">
      <c r="A65" t="s">
        <v>274</v>
      </c>
      <c r="B65">
        <v>2012</v>
      </c>
      <c r="C65" t="s">
        <v>278</v>
      </c>
      <c r="D65">
        <v>35</v>
      </c>
      <c r="E65" t="s">
        <v>55</v>
      </c>
      <c r="F65" t="s">
        <v>49</v>
      </c>
      <c r="G65" t="s">
        <v>176</v>
      </c>
      <c r="H65">
        <v>78.815234594969823</v>
      </c>
      <c r="I65">
        <v>95.886841170098378</v>
      </c>
      <c r="J65">
        <v>99.184371112051181</v>
      </c>
      <c r="K65">
        <v>99.660293621130563</v>
      </c>
      <c r="L65">
        <v>99.743587283397446</v>
      </c>
      <c r="M65">
        <v>89.210094172749848</v>
      </c>
      <c r="N65">
        <v>98.737667029816151</v>
      </c>
      <c r="O65">
        <v>99.774272487870093</v>
      </c>
      <c r="P65">
        <v>99.602317258220907</v>
      </c>
      <c r="Q65">
        <v>99.856809974862273</v>
      </c>
      <c r="R65">
        <v>66.968925422902643</v>
      </c>
      <c r="S65">
        <v>82.397124038933896</v>
      </c>
      <c r="T65">
        <v>93.195979108804977</v>
      </c>
      <c r="U65">
        <v>96.073286983081246</v>
      </c>
      <c r="V65">
        <v>98.144621019520756</v>
      </c>
      <c r="W65" t="s">
        <v>237</v>
      </c>
      <c r="X65" t="s">
        <v>238</v>
      </c>
      <c r="Y65" t="s">
        <v>239</v>
      </c>
      <c r="Z65" t="s">
        <v>150</v>
      </c>
      <c r="AA65" t="s">
        <v>240</v>
      </c>
      <c r="AB65" t="s">
        <v>241</v>
      </c>
      <c r="AC65" t="s">
        <v>242</v>
      </c>
      <c r="AD65">
        <v>97.998776348416939</v>
      </c>
      <c r="AE65">
        <v>91.892410033934652</v>
      </c>
      <c r="AF65">
        <v>97.69062644480023</v>
      </c>
      <c r="AG65">
        <v>99.886273650945085</v>
      </c>
      <c r="AH65">
        <v>94.195359833731757</v>
      </c>
      <c r="AI65">
        <v>87.344294375799009</v>
      </c>
      <c r="AJ65">
        <v>91.128149985175085</v>
      </c>
      <c r="AK65"/>
      <c r="AL65"/>
      <c r="AM65"/>
      <c r="AN65"/>
      <c r="AO65"/>
      <c r="AP65"/>
      <c r="AQ65"/>
      <c r="AR65"/>
      <c r="AS65"/>
      <c r="AT65"/>
      <c r="AU65"/>
      <c r="AV65"/>
      <c r="AW65"/>
      <c r="AX65"/>
      <c r="AY65"/>
      <c r="AZ65"/>
      <c r="BA65"/>
      <c r="BB65"/>
      <c r="BC65"/>
      <c r="BD65"/>
      <c r="BE65"/>
      <c r="BF65"/>
    </row>
    <row r="66">
      <c r="A66" t="s">
        <v>274</v>
      </c>
      <c r="B66">
        <v>2012</v>
      </c>
      <c r="C66" t="s">
        <v>278</v>
      </c>
      <c r="D66">
        <v>36</v>
      </c>
      <c r="E66" t="s">
        <v>55</v>
      </c>
      <c r="F66" t="s">
        <v>48</v>
      </c>
      <c r="G66" t="s">
        <v>176</v>
      </c>
      <c r="H66">
        <v>21.18476540503034</v>
      </c>
      <c r="I66">
        <v>4.1131588299015789</v>
      </c>
      <c r="J66">
        <v>0.81562888794884014</v>
      </c>
      <c r="K66">
        <v>0.33970637886942168</v>
      </c>
      <c r="L66">
        <v>0.2564127166025551</v>
      </c>
      <c r="M66">
        <v>10.789905827250159</v>
      </c>
      <c r="N66">
        <v>1.262332970183867</v>
      </c>
      <c r="O66">
        <v>0.22572751212991909</v>
      </c>
      <c r="P66">
        <v>0.39768274177907359</v>
      </c>
      <c r="Q66">
        <v>0.14319002513771811</v>
      </c>
      <c r="R66">
        <v>33.031074577097222</v>
      </c>
      <c r="S66">
        <v>17.602875961066029</v>
      </c>
      <c r="T66">
        <v>6.8040208911950337</v>
      </c>
      <c r="U66">
        <v>3.9267130169187641</v>
      </c>
      <c r="V66">
        <v>1.855378980479315</v>
      </c>
      <c r="W66" t="s">
        <v>237</v>
      </c>
      <c r="X66" t="s">
        <v>238</v>
      </c>
      <c r="Y66" t="s">
        <v>239</v>
      </c>
      <c r="Z66" t="s">
        <v>150</v>
      </c>
      <c r="AA66" t="s">
        <v>240</v>
      </c>
      <c r="AB66" t="s">
        <v>241</v>
      </c>
      <c r="AC66" t="s">
        <v>242</v>
      </c>
      <c r="AD66">
        <v>2.001223651583127</v>
      </c>
      <c r="AE66">
        <v>8.1075899660652126</v>
      </c>
      <c r="AF66">
        <v>2.3093735551998309</v>
      </c>
      <c r="AG66">
        <v>0.1137263490549052</v>
      </c>
      <c r="AH66">
        <v>5.8046401662682863</v>
      </c>
      <c r="AI66">
        <v>12.655705624200991</v>
      </c>
      <c r="AJ66">
        <v>8.8718500148249753</v>
      </c>
      <c r="AK66"/>
      <c r="AL66"/>
      <c r="AM66"/>
      <c r="AN66"/>
      <c r="AO66"/>
      <c r="AP66"/>
      <c r="AQ66"/>
      <c r="AR66"/>
      <c r="AS66"/>
      <c r="AT66"/>
      <c r="AU66"/>
      <c r="AV66"/>
      <c r="AW66"/>
      <c r="AX66"/>
      <c r="AY66"/>
      <c r="AZ66"/>
      <c r="BA66"/>
      <c r="BB66"/>
      <c r="BC66"/>
      <c r="BD66"/>
      <c r="BE66"/>
      <c r="BF66"/>
    </row>
    <row r="67">
      <c r="A67" t="s">
        <v>274</v>
      </c>
      <c r="B67">
        <v>2012</v>
      </c>
      <c r="C67" t="s">
        <v>278</v>
      </c>
      <c r="D67">
        <v>37</v>
      </c>
      <c r="E67" t="s">
        <v>153</v>
      </c>
      <c r="F67" t="s">
        <v>49</v>
      </c>
      <c r="G67" t="s">
        <v>290</v>
      </c>
      <c r="H67">
        <v>79.200000000000003</v>
      </c>
      <c r="I67">
        <v>96</v>
      </c>
      <c r="J67">
        <v>99.400000000000006</v>
      </c>
      <c r="K67">
        <v>99.799999999999997</v>
      </c>
      <c r="L67">
        <v>99.799999999999997</v>
      </c>
      <c r="M67">
        <v>89.299999999999997</v>
      </c>
      <c r="N67">
        <v>99</v>
      </c>
      <c r="O67">
        <v>99.799999999999997</v>
      </c>
      <c r="P67">
        <v>99.799999999999997</v>
      </c>
      <c r="Q67">
        <v>100</v>
      </c>
      <c r="R67">
        <v>67.299999999999997</v>
      </c>
      <c r="S67">
        <v>83.200000000000003</v>
      </c>
      <c r="T67">
        <v>93.200000000000003</v>
      </c>
      <c r="U67">
        <v>96.099999999999994</v>
      </c>
      <c r="V67">
        <v>98.599999999999994</v>
      </c>
      <c r="W67" t="s">
        <v>237</v>
      </c>
      <c r="X67" t="s">
        <v>238</v>
      </c>
      <c r="Y67" t="s">
        <v>239</v>
      </c>
      <c r="Z67" t="s">
        <v>150</v>
      </c>
      <c r="AA67" t="s">
        <v>240</v>
      </c>
      <c r="AB67" t="s">
        <v>241</v>
      </c>
      <c r="AC67" t="s">
        <v>242</v>
      </c>
      <c r="AD67">
        <v>98.299999999999997</v>
      </c>
      <c r="AE67">
        <v>91.900000000000006</v>
      </c>
      <c r="AF67">
        <v>97.900000000000006</v>
      </c>
      <c r="AG67">
        <v>100</v>
      </c>
      <c r="AH67">
        <v>94.700000000000003</v>
      </c>
      <c r="AI67">
        <v>87.700000000000003</v>
      </c>
      <c r="AJ67">
        <v>91.099999999999994</v>
      </c>
      <c r="AK67"/>
      <c r="AL67"/>
      <c r="AM67"/>
      <c r="AN67"/>
      <c r="AO67"/>
      <c r="AP67"/>
      <c r="AQ67"/>
      <c r="AR67"/>
      <c r="AS67"/>
      <c r="AT67"/>
      <c r="AU67"/>
      <c r="AV67"/>
      <c r="AW67"/>
      <c r="AX67"/>
      <c r="AY67"/>
      <c r="AZ67"/>
      <c r="BA67"/>
      <c r="BB67"/>
      <c r="BC67"/>
      <c r="BD67"/>
      <c r="BE67"/>
      <c r="BF67"/>
    </row>
    <row r="68">
      <c r="A68" t="s">
        <v>274</v>
      </c>
      <c r="B68">
        <v>2012</v>
      </c>
      <c r="C68" t="s">
        <v>278</v>
      </c>
      <c r="D68">
        <v>38</v>
      </c>
      <c r="E68" t="s">
        <v>153</v>
      </c>
      <c r="F68" t="s">
        <v>48</v>
      </c>
      <c r="G68" t="s">
        <v>176</v>
      </c>
      <c r="H68">
        <v>20.800000000000001</v>
      </c>
      <c r="I68">
        <v>4</v>
      </c>
      <c r="J68">
        <v>0.59999999999999998</v>
      </c>
      <c r="K68">
        <v>0.20000000000000001</v>
      </c>
      <c r="L68">
        <v>0.20000000000000001</v>
      </c>
      <c r="M68">
        <v>10.699999999999999</v>
      </c>
      <c r="N68">
        <v>1</v>
      </c>
      <c r="O68">
        <v>0.20000000000000001</v>
      </c>
      <c r="P68">
        <v>0.20000000000000001</v>
      </c>
      <c r="Q68">
        <v>0</v>
      </c>
      <c r="R68">
        <v>32.700000000000003</v>
      </c>
      <c r="S68">
        <v>16.800000000000001</v>
      </c>
      <c r="T68">
        <v>6.7999999999999998</v>
      </c>
      <c r="U68">
        <v>3.8999999999999999</v>
      </c>
      <c r="V68">
        <v>1.3999999999999999</v>
      </c>
      <c r="W68" t="s">
        <v>237</v>
      </c>
      <c r="X68" t="s">
        <v>238</v>
      </c>
      <c r="Y68" t="s">
        <v>239</v>
      </c>
      <c r="Z68" t="s">
        <v>150</v>
      </c>
      <c r="AA68" t="s">
        <v>240</v>
      </c>
      <c r="AB68" t="s">
        <v>241</v>
      </c>
      <c r="AC68" t="s">
        <v>242</v>
      </c>
      <c r="AD68">
        <v>1.7</v>
      </c>
      <c r="AE68">
        <v>8.0999999999999996</v>
      </c>
      <c r="AF68">
        <v>2.1000000000000001</v>
      </c>
      <c r="AG68">
        <v>0</v>
      </c>
      <c r="AH68">
        <v>5.2999999999999998</v>
      </c>
      <c r="AI68">
        <v>12.300000000000001</v>
      </c>
      <c r="AJ68">
        <v>8.9000000000000004</v>
      </c>
      <c r="AK68"/>
      <c r="AL68"/>
      <c r="AM68"/>
      <c r="AN68"/>
      <c r="AO68"/>
      <c r="AP68"/>
      <c r="AQ68"/>
      <c r="AR68"/>
      <c r="AS68"/>
      <c r="AT68"/>
      <c r="AU68"/>
      <c r="AV68"/>
      <c r="AW68"/>
      <c r="AX68"/>
      <c r="AY68"/>
      <c r="AZ68"/>
      <c r="BA68"/>
      <c r="BB68"/>
      <c r="BC68"/>
      <c r="BD68"/>
      <c r="BE68"/>
      <c r="BF68"/>
    </row>
    <row r="69">
      <c r="A69" t="s">
        <v>274</v>
      </c>
      <c r="B69">
        <v>2012</v>
      </c>
      <c r="C69" t="s">
        <v>278</v>
      </c>
      <c r="D69">
        <v>41</v>
      </c>
      <c r="E69" t="s">
        <v>56</v>
      </c>
      <c r="F69" t="s">
        <v>49</v>
      </c>
      <c r="G69" t="s">
        <v>176</v>
      </c>
      <c r="H69">
        <v>0.45259631741766448</v>
      </c>
      <c r="I69">
        <v>0.099967305555872105</v>
      </c>
      <c r="J69">
        <v>0.037113618453252901</v>
      </c>
      <c r="K69">
        <v>0.024858685723376999</v>
      </c>
      <c r="L69">
        <v>0</v>
      </c>
      <c r="M69">
        <v>0.078984155334790696</v>
      </c>
      <c r="N69">
        <v>0.1103140036741535</v>
      </c>
      <c r="O69">
        <v>0.0342972861323768</v>
      </c>
      <c r="P69">
        <v>0</v>
      </c>
      <c r="Q69">
        <v>0</v>
      </c>
      <c r="R69">
        <v>0.27149199965837462</v>
      </c>
      <c r="S69">
        <v>1.368564523689991</v>
      </c>
      <c r="T69">
        <v>0</v>
      </c>
      <c r="U69">
        <v>0</v>
      </c>
      <c r="V69">
        <v>0</v>
      </c>
      <c r="W69" t="s">
        <v>237</v>
      </c>
      <c r="X69" t="s">
        <v>238</v>
      </c>
      <c r="Y69" t="s">
        <v>239</v>
      </c>
      <c r="Z69" t="s">
        <v>150</v>
      </c>
      <c r="AA69" t="s">
        <v>240</v>
      </c>
      <c r="AB69" t="s">
        <v>241</v>
      </c>
      <c r="AC69" t="s">
        <v>242</v>
      </c>
      <c r="AD69">
        <v>0.15505897317077791</v>
      </c>
      <c r="AE69">
        <v>0.24179173199993151</v>
      </c>
      <c r="AF69">
        <v>0</v>
      </c>
      <c r="AG69">
        <v>0</v>
      </c>
      <c r="AH69">
        <v>0</v>
      </c>
      <c r="AI69">
        <v>0.49917924882087311</v>
      </c>
      <c r="AJ69">
        <v>0.037434663320867298</v>
      </c>
      <c r="AK69"/>
      <c r="AL69"/>
      <c r="AM69"/>
      <c r="AN69"/>
      <c r="AO69"/>
      <c r="AP69"/>
      <c r="AQ69"/>
      <c r="AR69"/>
      <c r="AS69"/>
      <c r="AT69"/>
      <c r="AU69"/>
      <c r="AV69"/>
      <c r="AW69"/>
      <c r="AX69"/>
      <c r="AY69"/>
      <c r="AZ69"/>
      <c r="BA69"/>
      <c r="BB69"/>
      <c r="BC69"/>
      <c r="BD69"/>
      <c r="BE69"/>
      <c r="BF69"/>
    </row>
    <row r="70">
      <c r="A70" t="s">
        <v>274</v>
      </c>
      <c r="B70">
        <v>2012</v>
      </c>
      <c r="C70" t="s">
        <v>278</v>
      </c>
      <c r="D70">
        <v>42</v>
      </c>
      <c r="E70" t="s">
        <v>56</v>
      </c>
      <c r="F70" t="s">
        <v>48</v>
      </c>
      <c r="G70" t="s">
        <v>291</v>
      </c>
      <c r="H70">
        <v>99.547403682582342</v>
      </c>
      <c r="I70">
        <v>99.900032694444135</v>
      </c>
      <c r="J70">
        <v>99.962886381546738</v>
      </c>
      <c r="K70">
        <v>99.975141314276613</v>
      </c>
      <c r="L70">
        <v>100</v>
      </c>
      <c r="M70">
        <v>99.92101584466522</v>
      </c>
      <c r="N70">
        <v>99.889685996325852</v>
      </c>
      <c r="O70">
        <v>99.965702713867628</v>
      </c>
      <c r="P70">
        <v>100</v>
      </c>
      <c r="Q70">
        <v>100</v>
      </c>
      <c r="R70">
        <v>99.728508000341634</v>
      </c>
      <c r="S70">
        <v>98.631435476309989</v>
      </c>
      <c r="T70">
        <v>100</v>
      </c>
      <c r="U70">
        <v>100</v>
      </c>
      <c r="V70">
        <v>100</v>
      </c>
      <c r="W70" t="s">
        <v>237</v>
      </c>
      <c r="X70" t="s">
        <v>238</v>
      </c>
      <c r="Y70" t="s">
        <v>239</v>
      </c>
      <c r="Z70" t="s">
        <v>150</v>
      </c>
      <c r="AA70" t="s">
        <v>240</v>
      </c>
      <c r="AB70" t="s">
        <v>241</v>
      </c>
      <c r="AC70" t="s">
        <v>242</v>
      </c>
      <c r="AD70">
        <v>99.844941026829233</v>
      </c>
      <c r="AE70">
        <v>99.758208268000075</v>
      </c>
      <c r="AF70">
        <v>100</v>
      </c>
      <c r="AG70">
        <v>100</v>
      </c>
      <c r="AH70">
        <v>100</v>
      </c>
      <c r="AI70">
        <v>99.50082075117912</v>
      </c>
      <c r="AJ70">
        <v>99.962565336679134</v>
      </c>
      <c r="AK70"/>
      <c r="AL70"/>
      <c r="AM70"/>
      <c r="AN70"/>
      <c r="AO70"/>
      <c r="AP70"/>
      <c r="AQ70"/>
      <c r="AR70"/>
      <c r="AS70"/>
      <c r="AT70"/>
      <c r="AU70"/>
      <c r="AV70"/>
      <c r="AW70"/>
      <c r="AX70"/>
      <c r="AY70"/>
      <c r="AZ70"/>
      <c r="BA70"/>
      <c r="BB70"/>
      <c r="BC70"/>
      <c r="BD70"/>
      <c r="BE70"/>
      <c r="BF70"/>
    </row>
    <row r="71">
      <c r="A71" t="s">
        <v>274</v>
      </c>
      <c r="B71">
        <v>2012</v>
      </c>
      <c r="C71" t="s">
        <v>278</v>
      </c>
      <c r="D71">
        <v>58</v>
      </c>
      <c r="E71" t="s">
        <v>154</v>
      </c>
      <c r="F71" t="s">
        <v>155</v>
      </c>
      <c r="G71" t="s">
        <v>176</v>
      </c>
      <c r="H71">
        <v>45.328079231869069</v>
      </c>
      <c r="I71">
        <v>82.060555619392034</v>
      </c>
      <c r="J71">
        <v>94.604975957803902</v>
      </c>
      <c r="K71">
        <v>95.747100439037851</v>
      </c>
      <c r="L71">
        <v>94.244630812838025</v>
      </c>
      <c r="M71">
        <v>75.884335723387267</v>
      </c>
      <c r="N71">
        <v>95.17330404920213</v>
      </c>
      <c r="O71">
        <v>96.487450507188981</v>
      </c>
      <c r="P71">
        <v>96.264803719936182</v>
      </c>
      <c r="Q71">
        <v>93.548980587102577</v>
      </c>
      <c r="R71">
        <v>16.24273227018335</v>
      </c>
      <c r="S71">
        <v>44.988241119053377</v>
      </c>
      <c r="T71">
        <v>63.020601579805863</v>
      </c>
      <c r="U71">
        <v>80.423989116318026</v>
      </c>
      <c r="V71">
        <v>88.037441916775265</v>
      </c>
      <c r="W71" t="s">
        <v>237</v>
      </c>
      <c r="X71" t="s">
        <v>238</v>
      </c>
      <c r="Y71" t="s">
        <v>239</v>
      </c>
      <c r="Z71" t="s">
        <v>150</v>
      </c>
      <c r="AA71" t="s">
        <v>240</v>
      </c>
      <c r="AB71" t="s">
        <v>241</v>
      </c>
      <c r="AC71" t="s">
        <v>242</v>
      </c>
      <c r="AD71">
        <v>74.838649110533481</v>
      </c>
      <c r="AE71">
        <v>77.789008018942866</v>
      </c>
      <c r="AF71">
        <v>84.221431441842739</v>
      </c>
      <c r="AG71">
        <v>92.936701954913147</v>
      </c>
      <c r="AH71">
        <v>80.710772500858027</v>
      </c>
      <c r="AI71">
        <v>81.881493228123219</v>
      </c>
      <c r="AJ71">
        <v>82.731408687359959</v>
      </c>
      <c r="AK71"/>
      <c r="AL71"/>
      <c r="AM71"/>
      <c r="AN71"/>
      <c r="AO71"/>
      <c r="AP71"/>
      <c r="AQ71"/>
      <c r="AR71"/>
      <c r="AS71"/>
      <c r="AT71"/>
      <c r="AU71"/>
      <c r="AV71"/>
      <c r="AW71"/>
      <c r="AX71"/>
      <c r="AY71"/>
      <c r="AZ71"/>
      <c r="BA71"/>
      <c r="BB71"/>
      <c r="BC71"/>
      <c r="BD71"/>
      <c r="BE71"/>
      <c r="BF71"/>
    </row>
    <row r="72">
      <c r="A72" t="s">
        <v>274</v>
      </c>
      <c r="B72">
        <v>2012</v>
      </c>
      <c r="C72" t="s">
        <v>278</v>
      </c>
      <c r="D72">
        <v>59</v>
      </c>
      <c r="E72" t="s">
        <v>154</v>
      </c>
      <c r="F72" t="s">
        <v>243</v>
      </c>
      <c r="G72" t="s">
        <v>176</v>
      </c>
      <c r="H72">
        <v>2.0884698554874519</v>
      </c>
      <c r="I72">
        <v>0.83390212332264158</v>
      </c>
      <c r="J72">
        <v>0.022782186243957999</v>
      </c>
      <c r="K72">
        <v>0.017026655081482898</v>
      </c>
      <c r="L72">
        <v>0</v>
      </c>
      <c r="M72">
        <v>1.449946829898614</v>
      </c>
      <c r="N72">
        <v>0.031483963980138502</v>
      </c>
      <c r="O72">
        <v>0</v>
      </c>
      <c r="P72">
        <v>0</v>
      </c>
      <c r="Q72">
        <v>0</v>
      </c>
      <c r="R72">
        <v>1.9238533719015229</v>
      </c>
      <c r="S72">
        <v>2.2127129868904141</v>
      </c>
      <c r="T72">
        <v>1.6477713145481829</v>
      </c>
      <c r="U72">
        <v>1.0053750655498861</v>
      </c>
      <c r="V72">
        <v>0.061817213058550098</v>
      </c>
      <c r="W72" t="s">
        <v>237</v>
      </c>
      <c r="X72" t="s">
        <v>238</v>
      </c>
      <c r="Y72" t="s">
        <v>239</v>
      </c>
      <c r="Z72" t="s">
        <v>150</v>
      </c>
      <c r="AA72" t="s">
        <v>240</v>
      </c>
      <c r="AB72" t="s">
        <v>241</v>
      </c>
      <c r="AC72" t="s">
        <v>242</v>
      </c>
      <c r="AD72">
        <v>0.30539499999421171</v>
      </c>
      <c r="AE72">
        <v>0.60786612812617546</v>
      </c>
      <c r="AF72">
        <v>0.12058743892363991</v>
      </c>
      <c r="AG72">
        <v>0</v>
      </c>
      <c r="AH72">
        <v>0.63590872890939165</v>
      </c>
      <c r="AI72">
        <v>1.9903565016999269</v>
      </c>
      <c r="AJ72">
        <v>0.8483582854184798</v>
      </c>
      <c r="AK72"/>
      <c r="AL72"/>
      <c r="AM72"/>
      <c r="AN72"/>
      <c r="AO72"/>
      <c r="AP72"/>
      <c r="AQ72"/>
      <c r="AR72"/>
      <c r="AS72"/>
      <c r="AT72"/>
      <c r="AU72"/>
      <c r="AV72"/>
      <c r="AW72"/>
      <c r="AX72"/>
      <c r="AY72"/>
      <c r="AZ72"/>
      <c r="BA72"/>
      <c r="BB72"/>
      <c r="BC72"/>
      <c r="BD72"/>
      <c r="BE72"/>
      <c r="BF72"/>
    </row>
    <row r="73">
      <c r="A73" t="s">
        <v>274</v>
      </c>
      <c r="B73">
        <v>2012</v>
      </c>
      <c r="C73" t="s">
        <v>278</v>
      </c>
      <c r="D73">
        <v>60</v>
      </c>
      <c r="E73" t="s">
        <v>154</v>
      </c>
      <c r="F73" t="s">
        <v>244</v>
      </c>
      <c r="G73" t="s">
        <v>176</v>
      </c>
      <c r="H73">
        <v>12.70418514259249</v>
      </c>
      <c r="I73">
        <v>2.7489462337349342</v>
      </c>
      <c r="J73">
        <v>0.16274623156477391</v>
      </c>
      <c r="K73">
        <v>0.13874869888132921</v>
      </c>
      <c r="L73">
        <v>0</v>
      </c>
      <c r="M73">
        <v>9.4398719396084179</v>
      </c>
      <c r="N73">
        <v>0.60440633779497022</v>
      </c>
      <c r="O73">
        <v>0.19143022599754231</v>
      </c>
      <c r="P73">
        <v>0</v>
      </c>
      <c r="Q73">
        <v>0</v>
      </c>
      <c r="R73">
        <v>14.678026300828179</v>
      </c>
      <c r="S73">
        <v>9.3445373643807432</v>
      </c>
      <c r="T73">
        <v>3.793147801746394</v>
      </c>
      <c r="U73">
        <v>2.0292693339810541</v>
      </c>
      <c r="V73">
        <v>0.40254815398818172</v>
      </c>
      <c r="W73" t="s">
        <v>237</v>
      </c>
      <c r="X73" t="s">
        <v>238</v>
      </c>
      <c r="Y73" t="s">
        <v>239</v>
      </c>
      <c r="Z73" t="s">
        <v>150</v>
      </c>
      <c r="AA73" t="s">
        <v>240</v>
      </c>
      <c r="AB73" t="s">
        <v>241</v>
      </c>
      <c r="AC73" t="s">
        <v>242</v>
      </c>
      <c r="AD73">
        <v>1.1402819931895929</v>
      </c>
      <c r="AE73">
        <v>3.3288719015017159</v>
      </c>
      <c r="AF73">
        <v>0.91397922312257274</v>
      </c>
      <c r="AG73">
        <v>0</v>
      </c>
      <c r="AH73">
        <v>2.8493751036064858</v>
      </c>
      <c r="AI73">
        <v>9.25606252481019</v>
      </c>
      <c r="AJ73">
        <v>6.5035193015888089</v>
      </c>
      <c r="AK73"/>
      <c r="AL73"/>
      <c r="AM73"/>
      <c r="AN73"/>
      <c r="AO73"/>
      <c r="AP73"/>
      <c r="AQ73"/>
      <c r="AR73"/>
      <c r="AS73"/>
      <c r="AT73"/>
      <c r="AU73"/>
      <c r="AV73"/>
      <c r="AW73"/>
      <c r="AX73"/>
      <c r="AY73"/>
      <c r="AZ73"/>
      <c r="BA73"/>
      <c r="BB73"/>
      <c r="BC73"/>
      <c r="BD73"/>
      <c r="BE73"/>
      <c r="BF73"/>
    </row>
    <row r="74">
      <c r="A74" t="s">
        <v>274</v>
      </c>
      <c r="B74">
        <v>2012</v>
      </c>
      <c r="C74" t="s">
        <v>278</v>
      </c>
      <c r="D74">
        <v>61</v>
      </c>
      <c r="E74" t="s">
        <v>154</v>
      </c>
      <c r="F74" t="s">
        <v>245</v>
      </c>
      <c r="G74" t="s">
        <v>176</v>
      </c>
      <c r="H74">
        <v>5.5276348209022368</v>
      </c>
      <c r="I74">
        <v>3.9952027891941522</v>
      </c>
      <c r="J74">
        <v>1.0989340469639901</v>
      </c>
      <c r="K74">
        <v>0.47271786637431668</v>
      </c>
      <c r="L74">
        <v>0.022744227734135501</v>
      </c>
      <c r="M74">
        <v>2.6379216110515191</v>
      </c>
      <c r="N74">
        <v>0.21525531453052801</v>
      </c>
      <c r="O74">
        <v>0.1676856856084285</v>
      </c>
      <c r="P74">
        <v>0</v>
      </c>
      <c r="Q74">
        <v>0</v>
      </c>
      <c r="R74">
        <v>5.2409571543263507</v>
      </c>
      <c r="S74">
        <v>6.7757617975196718</v>
      </c>
      <c r="T74">
        <v>9.7492675367881994</v>
      </c>
      <c r="U74">
        <v>5.9923309555695212</v>
      </c>
      <c r="V74">
        <v>4.6387139660870691</v>
      </c>
      <c r="W74" t="s">
        <v>237</v>
      </c>
      <c r="X74" t="s">
        <v>238</v>
      </c>
      <c r="Y74" t="s">
        <v>239</v>
      </c>
      <c r="Z74" t="s">
        <v>150</v>
      </c>
      <c r="AA74" t="s">
        <v>240</v>
      </c>
      <c r="AB74" t="s">
        <v>241</v>
      </c>
      <c r="AC74" t="s">
        <v>242</v>
      </c>
      <c r="AD74">
        <v>7.5377275315547152</v>
      </c>
      <c r="AE74">
        <v>3.1780260000154921</v>
      </c>
      <c r="AF74">
        <v>0.040872944406855197</v>
      </c>
      <c r="AG74">
        <v>0</v>
      </c>
      <c r="AH74">
        <v>1.450517567703054</v>
      </c>
      <c r="AI74">
        <v>2.5815844297956021</v>
      </c>
      <c r="AJ74">
        <v>0.49228059611723213</v>
      </c>
      <c r="AK74"/>
      <c r="AL74"/>
      <c r="AM74"/>
      <c r="AN74"/>
      <c r="AO74"/>
      <c r="AP74"/>
      <c r="AQ74"/>
      <c r="AR74"/>
      <c r="AS74"/>
      <c r="AT74"/>
      <c r="AU74"/>
      <c r="AV74"/>
      <c r="AW74"/>
      <c r="AX74"/>
      <c r="AY74"/>
      <c r="AZ74"/>
      <c r="BA74"/>
      <c r="BB74"/>
      <c r="BC74"/>
      <c r="BD74"/>
      <c r="BE74"/>
      <c r="BF74"/>
    </row>
    <row r="75">
      <c r="A75" t="s">
        <v>274</v>
      </c>
      <c r="B75">
        <v>2012</v>
      </c>
      <c r="C75" t="s">
        <v>278</v>
      </c>
      <c r="D75">
        <v>62</v>
      </c>
      <c r="E75" t="s">
        <v>154</v>
      </c>
      <c r="F75" t="s">
        <v>158</v>
      </c>
      <c r="G75" t="s">
        <v>176</v>
      </c>
      <c r="H75">
        <v>33.236313266824332</v>
      </c>
      <c r="I75">
        <v>8.010156570489114</v>
      </c>
      <c r="J75">
        <v>1.8822558665451681</v>
      </c>
      <c r="K75">
        <v>0</v>
      </c>
      <c r="L75">
        <v>0.15272853305379591</v>
      </c>
      <c r="M75">
        <v>9.1635898440352328</v>
      </c>
      <c r="N75">
        <v>1.0413797615978699</v>
      </c>
      <c r="O75">
        <v>0</v>
      </c>
      <c r="P75">
        <v>0.21078101402504229</v>
      </c>
      <c r="Q75">
        <v>0</v>
      </c>
      <c r="R75">
        <v>60.020146581210362</v>
      </c>
      <c r="S75">
        <v>35.37301822989464</v>
      </c>
      <c r="T75">
        <v>19.7480718841637</v>
      </c>
      <c r="U75">
        <v>9.8062321386657665</v>
      </c>
      <c r="V75">
        <v>4.7425691369806806</v>
      </c>
      <c r="W75" t="s">
        <v>237</v>
      </c>
      <c r="X75" t="s">
        <v>238</v>
      </c>
      <c r="Y75" t="s">
        <v>239</v>
      </c>
      <c r="Z75" t="s">
        <v>150</v>
      </c>
      <c r="AA75" t="s">
        <v>240</v>
      </c>
      <c r="AB75" t="s">
        <v>241</v>
      </c>
      <c r="AC75" t="s">
        <v>242</v>
      </c>
      <c r="AD75">
        <v>13.45075038266666</v>
      </c>
      <c r="AE75">
        <v>10.78909076139179</v>
      </c>
      <c r="AF75">
        <v>13.54411649572727</v>
      </c>
      <c r="AG75">
        <v>0</v>
      </c>
      <c r="AH75">
        <v>12.551667006959731</v>
      </c>
      <c r="AI75">
        <v>3.321039436017641</v>
      </c>
      <c r="AJ75">
        <v>8.6209074070037666</v>
      </c>
      <c r="AK75"/>
      <c r="AL75"/>
      <c r="AM75"/>
      <c r="AN75"/>
      <c r="AO75"/>
      <c r="AP75"/>
      <c r="AQ75"/>
      <c r="AR75"/>
      <c r="AS75"/>
      <c r="AT75"/>
      <c r="AU75"/>
      <c r="AV75"/>
      <c r="AW75"/>
      <c r="AX75"/>
      <c r="AY75"/>
      <c r="AZ75"/>
      <c r="BA75"/>
      <c r="BB75"/>
      <c r="BC75"/>
      <c r="BD75"/>
      <c r="BE75"/>
      <c r="BF75"/>
    </row>
    <row r="76">
      <c r="A76" t="s">
        <v>274</v>
      </c>
      <c r="B76">
        <v>2012</v>
      </c>
      <c r="C76" t="s">
        <v>278</v>
      </c>
      <c r="D76">
        <v>63</v>
      </c>
      <c r="E76" t="s">
        <v>154</v>
      </c>
      <c r="F76" t="s">
        <v>159</v>
      </c>
      <c r="G76" t="s">
        <v>176</v>
      </c>
      <c r="H76">
        <v>0.70271848572863649</v>
      </c>
      <c r="I76">
        <v>0.069090781900841294</v>
      </c>
      <c r="J76">
        <v>0</v>
      </c>
      <c r="K76">
        <v>0</v>
      </c>
      <c r="L76">
        <v>0</v>
      </c>
      <c r="M76">
        <v>0.075456709068728603</v>
      </c>
      <c r="N76">
        <v>0</v>
      </c>
      <c r="O76">
        <v>0</v>
      </c>
      <c r="P76">
        <v>0</v>
      </c>
      <c r="Q76">
        <v>0</v>
      </c>
      <c r="R76">
        <v>1.595302507247234</v>
      </c>
      <c r="S76">
        <v>0.65031039897704801</v>
      </c>
      <c r="T76">
        <v>0.30529874626256959</v>
      </c>
      <c r="U76">
        <v>0.052154845036810303</v>
      </c>
      <c r="V76">
        <v>0</v>
      </c>
      <c r="W76" t="s">
        <v>237</v>
      </c>
      <c r="X76" t="s">
        <v>238</v>
      </c>
      <c r="Y76" t="s">
        <v>239</v>
      </c>
      <c r="Z76" t="s">
        <v>150</v>
      </c>
      <c r="AA76" t="s">
        <v>240</v>
      </c>
      <c r="AB76" t="s">
        <v>241</v>
      </c>
      <c r="AC76" t="s">
        <v>242</v>
      </c>
      <c r="AD76">
        <v>0.15360202252250349</v>
      </c>
      <c r="AE76">
        <v>0.0342403553684099</v>
      </c>
      <c r="AF76">
        <v>0.41300812750304322</v>
      </c>
      <c r="AG76">
        <v>0</v>
      </c>
      <c r="AH76">
        <v>0.230197002497596</v>
      </c>
      <c r="AI76">
        <v>0</v>
      </c>
      <c r="AJ76">
        <v>0.33252084091762502</v>
      </c>
      <c r="AK76"/>
      <c r="AL76"/>
      <c r="AM76"/>
      <c r="AN76"/>
      <c r="AO76"/>
      <c r="AP76"/>
      <c r="AQ76"/>
      <c r="AR76"/>
      <c r="AS76"/>
      <c r="AT76"/>
      <c r="AU76"/>
      <c r="AV76"/>
      <c r="AW76"/>
      <c r="AX76"/>
      <c r="AY76"/>
      <c r="AZ76"/>
      <c r="BA76"/>
      <c r="BB76"/>
      <c r="BC76"/>
      <c r="BD76"/>
      <c r="BE76"/>
      <c r="BF76"/>
    </row>
    <row r="77">
      <c r="A77" t="s">
        <v>274</v>
      </c>
      <c r="B77">
        <v>2012</v>
      </c>
      <c r="C77" t="s">
        <v>278</v>
      </c>
      <c r="D77">
        <v>64</v>
      </c>
      <c r="E77" t="s">
        <v>154</v>
      </c>
      <c r="F77" t="s">
        <v>160</v>
      </c>
      <c r="G77" t="s">
        <v>176</v>
      </c>
      <c r="H77">
        <v>0.0564280721720909</v>
      </c>
      <c r="I77">
        <v>1.928732454023754</v>
      </c>
      <c r="J77">
        <v>2.0432138655253071</v>
      </c>
      <c r="K77">
        <v>3.488923013169289</v>
      </c>
      <c r="L77">
        <v>5.4762122428252891</v>
      </c>
      <c r="M77">
        <v>1.220373800676172</v>
      </c>
      <c r="N77">
        <v>2.6225946582008892</v>
      </c>
      <c r="O77">
        <v>3.1534335812050109</v>
      </c>
      <c r="P77">
        <v>3.337513538284719</v>
      </c>
      <c r="Q77">
        <v>6.3078293877596874</v>
      </c>
      <c r="R77">
        <v>0</v>
      </c>
      <c r="S77">
        <v>0</v>
      </c>
      <c r="T77">
        <v>1.0493461732790701</v>
      </c>
      <c r="U77">
        <v>0.69064854487890892</v>
      </c>
      <c r="V77">
        <v>1.6674176921421879</v>
      </c>
      <c r="W77" t="s">
        <v>237</v>
      </c>
      <c r="X77" t="s">
        <v>238</v>
      </c>
      <c r="Y77" t="s">
        <v>239</v>
      </c>
      <c r="Z77" t="s">
        <v>150</v>
      </c>
      <c r="AA77" t="s">
        <v>240</v>
      </c>
      <c r="AB77" t="s">
        <v>241</v>
      </c>
      <c r="AC77" t="s">
        <v>242</v>
      </c>
      <c r="AD77">
        <v>2.2286341734351209</v>
      </c>
      <c r="AE77">
        <v>4.230641647020585</v>
      </c>
      <c r="AF77">
        <v>0.74600432847399256</v>
      </c>
      <c r="AG77">
        <v>6.9495716960320708</v>
      </c>
      <c r="AH77">
        <v>1.196015736764837</v>
      </c>
      <c r="AI77">
        <v>0.52652557875664097</v>
      </c>
      <c r="AJ77">
        <v>0.1865209581434758</v>
      </c>
      <c r="AK77"/>
      <c r="AL77"/>
      <c r="AM77"/>
      <c r="AN77"/>
      <c r="AO77"/>
      <c r="AP77"/>
      <c r="AQ77"/>
      <c r="AR77"/>
      <c r="AS77"/>
      <c r="AT77"/>
      <c r="AU77"/>
      <c r="AV77"/>
      <c r="AW77"/>
      <c r="AX77"/>
      <c r="AY77"/>
      <c r="AZ77"/>
      <c r="BA77"/>
      <c r="BB77"/>
      <c r="BC77"/>
      <c r="BD77"/>
      <c r="BE77"/>
      <c r="BF77"/>
    </row>
    <row r="78">
      <c r="A78" t="s">
        <v>274</v>
      </c>
      <c r="B78">
        <v>2012</v>
      </c>
      <c r="C78" t="s">
        <v>278</v>
      </c>
      <c r="D78">
        <v>65</v>
      </c>
      <c r="E78" t="s">
        <v>154</v>
      </c>
      <c r="F78" t="s">
        <v>46</v>
      </c>
      <c r="G78" t="s">
        <v>176</v>
      </c>
      <c r="H78">
        <v>0.35617112442394683</v>
      </c>
      <c r="I78">
        <v>0.35341342794246539</v>
      </c>
      <c r="J78">
        <v>0.18509184535297249</v>
      </c>
      <c r="K78">
        <v>0.13548332745576169</v>
      </c>
      <c r="L78">
        <v>0.10368418354875911</v>
      </c>
      <c r="M78">
        <v>0.12850354227407421</v>
      </c>
      <c r="N78">
        <v>0.31157591469348211</v>
      </c>
      <c r="O78">
        <v>0</v>
      </c>
      <c r="P78">
        <v>0.18690172775403141</v>
      </c>
      <c r="Q78">
        <v>0.14319002513771811</v>
      </c>
      <c r="R78">
        <v>0.29898181430289961</v>
      </c>
      <c r="S78">
        <v>0.65541810328404315</v>
      </c>
      <c r="T78">
        <v>0.68649496340610394</v>
      </c>
      <c r="U78">
        <v>0</v>
      </c>
      <c r="V78">
        <v>0.44949192096803148</v>
      </c>
      <c r="W78" t="s">
        <v>237</v>
      </c>
      <c r="X78" t="s">
        <v>238</v>
      </c>
      <c r="Y78" t="s">
        <v>239</v>
      </c>
      <c r="Z78" t="s">
        <v>150</v>
      </c>
      <c r="AA78" t="s">
        <v>240</v>
      </c>
      <c r="AB78" t="s">
        <v>241</v>
      </c>
      <c r="AC78" t="s">
        <v>242</v>
      </c>
      <c r="AD78">
        <v>0.344959786103816</v>
      </c>
      <c r="AE78">
        <v>0.042255187632852499</v>
      </c>
      <c r="AF78">
        <v>0</v>
      </c>
      <c r="AG78">
        <v>0.1137263490549052</v>
      </c>
      <c r="AH78">
        <v>0.37554635270103959</v>
      </c>
      <c r="AI78">
        <v>0.44293830079675062</v>
      </c>
      <c r="AJ78">
        <v>0.28448392345072843</v>
      </c>
      <c r="AK78"/>
      <c r="AL78"/>
      <c r="AM78"/>
      <c r="AN78"/>
      <c r="AO78"/>
      <c r="AP78"/>
      <c r="AQ78"/>
      <c r="AR78"/>
      <c r="AS78"/>
      <c r="AT78"/>
      <c r="AU78"/>
      <c r="AV78"/>
      <c r="AW78"/>
      <c r="AX78"/>
      <c r="AY78"/>
      <c r="AZ78"/>
      <c r="BA78"/>
      <c r="BB78"/>
      <c r="BC78"/>
      <c r="BD78"/>
      <c r="BE78"/>
      <c r="BF78"/>
    </row>
    <row r="79">
      <c r="A79" t="s">
        <v>274</v>
      </c>
      <c r="B79">
        <v>2012</v>
      </c>
      <c r="C79" t="s">
        <v>278</v>
      </c>
      <c r="D79">
        <v>122</v>
      </c>
      <c r="E79" t="s">
        <v>18</v>
      </c>
      <c r="F79" t="s">
        <v>14</v>
      </c>
      <c r="G79" t="s">
        <v>292</v>
      </c>
      <c r="H79">
        <v>94.409774493805244</v>
      </c>
      <c r="I79">
        <v>98.097487477745673</v>
      </c>
      <c r="J79">
        <v>99.599450231672577</v>
      </c>
      <c r="K79">
        <v>100</v>
      </c>
      <c r="L79">
        <v>100</v>
      </c>
      <c r="M79">
        <v>97.544268834531209</v>
      </c>
      <c r="N79">
        <v>99.352595620765868</v>
      </c>
      <c r="O79">
        <v>100</v>
      </c>
      <c r="P79">
        <v>100</v>
      </c>
      <c r="Q79">
        <v>100</v>
      </c>
      <c r="R79">
        <v>91.710819367666844</v>
      </c>
      <c r="S79">
        <v>94.309864420185562</v>
      </c>
      <c r="T79">
        <v>95.838389953326541</v>
      </c>
      <c r="U79">
        <v>97.871155706408132</v>
      </c>
      <c r="V79">
        <v>99.785164358837847</v>
      </c>
      <c r="W79" t="s">
        <v>237</v>
      </c>
      <c r="X79" t="s">
        <v>238</v>
      </c>
      <c r="Y79" t="s">
        <v>239</v>
      </c>
      <c r="Z79" t="s">
        <v>150</v>
      </c>
      <c r="AA79" t="s">
        <v>240</v>
      </c>
      <c r="AB79" t="s">
        <v>241</v>
      </c>
      <c r="AC79" t="s">
        <v>242</v>
      </c>
      <c r="AD79">
        <v>99.774718968217257</v>
      </c>
      <c r="AE79">
        <v>94.704251331452895</v>
      </c>
      <c r="AF79">
        <v>99.805178332135242</v>
      </c>
      <c r="AG79">
        <v>100</v>
      </c>
      <c r="AH79">
        <v>96.797567762501842</v>
      </c>
      <c r="AI79">
        <v>99.974518161194268</v>
      </c>
      <c r="AJ79">
        <v>98.287426810417614</v>
      </c>
      <c r="AK79">
        <v>3851.6465420814779</v>
      </c>
      <c r="AL79">
        <v>4001.7524847354362</v>
      </c>
      <c r="AM79">
        <v>4063.5939631558131</v>
      </c>
      <c r="AN79">
        <v>4078.7121987191531</v>
      </c>
      <c r="AO79">
        <v>4080.4391812656609</v>
      </c>
      <c r="AP79">
        <v>2885.6085249924608</v>
      </c>
      <c r="AQ79">
        <v>2933.1790469338112</v>
      </c>
      <c r="AR79">
        <v>2956.2521160631832</v>
      </c>
      <c r="AS79">
        <v>2956.6206105066749</v>
      </c>
      <c r="AT79">
        <v>2954.654171077822</v>
      </c>
      <c r="AU79">
        <v>1030.3343342988719</v>
      </c>
      <c r="AV79">
        <v>1060.5395109453559</v>
      </c>
      <c r="AW79">
        <v>1077.798443037306</v>
      </c>
      <c r="AX79">
        <v>1100.1489832408381</v>
      </c>
      <c r="AY79">
        <v>1121.008628861222</v>
      </c>
      <c r="AZ79">
        <v>3112.6794805714139</v>
      </c>
      <c r="BA79">
        <v>2910.4681105711479</v>
      </c>
      <c r="BB79">
        <v>2266.1844476287538</v>
      </c>
      <c r="BC79">
        <v>3720.1317772510461</v>
      </c>
      <c r="BD79">
        <v>3044.9975059449612</v>
      </c>
      <c r="BE79">
        <v>2354.359896907059</v>
      </c>
      <c r="BF79">
        <v>2667.3231510831611</v>
      </c>
    </row>
    <row r="80">
      <c r="A80" t="s">
        <v>274</v>
      </c>
      <c r="B80">
        <v>2012</v>
      </c>
      <c r="C80" t="s">
        <v>278</v>
      </c>
      <c r="D80">
        <v>123</v>
      </c>
      <c r="E80" t="s">
        <v>18</v>
      </c>
      <c r="F80" t="s">
        <v>51</v>
      </c>
      <c r="G80" t="s">
        <v>176</v>
      </c>
      <c r="H80">
        <v>5.5902255061948054</v>
      </c>
      <c r="I80">
        <v>1.902512522254334</v>
      </c>
      <c r="J80">
        <v>0.40054976832745343</v>
      </c>
      <c r="K80">
        <v>0</v>
      </c>
      <c r="L80">
        <v>0</v>
      </c>
      <c r="M80">
        <v>2.4557311654687921</v>
      </c>
      <c r="N80">
        <v>0.64740437923413707</v>
      </c>
      <c r="O80">
        <v>0</v>
      </c>
      <c r="P80">
        <v>0</v>
      </c>
      <c r="Q80">
        <v>0</v>
      </c>
      <c r="R80">
        <v>8.2891806323330659</v>
      </c>
      <c r="S80">
        <v>5.6901355798143971</v>
      </c>
      <c r="T80">
        <v>4.1616100466734984</v>
      </c>
      <c r="U80">
        <v>2.1288442935918952</v>
      </c>
      <c r="V80">
        <v>0.21483564116216439</v>
      </c>
      <c r="W80" t="s">
        <v>237</v>
      </c>
      <c r="X80" t="s">
        <v>238</v>
      </c>
      <c r="Y80" t="s">
        <v>239</v>
      </c>
      <c r="Z80" t="s">
        <v>150</v>
      </c>
      <c r="AA80" t="s">
        <v>240</v>
      </c>
      <c r="AB80" t="s">
        <v>241</v>
      </c>
      <c r="AC80" t="s">
        <v>242</v>
      </c>
      <c r="AD80">
        <v>0.2252810317827417</v>
      </c>
      <c r="AE80">
        <v>5.2957486685470716</v>
      </c>
      <c r="AF80">
        <v>0.19482166786475619</v>
      </c>
      <c r="AG80">
        <v>0</v>
      </c>
      <c r="AH80">
        <v>3.2024322374981802</v>
      </c>
      <c r="AI80">
        <v>0.025481838805739201</v>
      </c>
      <c r="AJ80">
        <v>1.712573189582401</v>
      </c>
      <c r="AK80">
        <v>228.06507965765459</v>
      </c>
      <c r="AL80">
        <v>77.610389510727558</v>
      </c>
      <c r="AM80">
        <v>16.342174748282901</v>
      </c>
      <c r="AN80">
        <v>0</v>
      </c>
      <c r="AO80">
        <v>0</v>
      </c>
      <c r="AP80">
        <v>72.646797918873062</v>
      </c>
      <c r="AQ80">
        <v>19.11326974597791</v>
      </c>
      <c r="AR80">
        <v>0</v>
      </c>
      <c r="AS80">
        <v>0</v>
      </c>
      <c r="AT80">
        <v>0</v>
      </c>
      <c r="AU80">
        <v>93.125625390596326</v>
      </c>
      <c r="AV80">
        <v>63.987088117767613</v>
      </c>
      <c r="AW80">
        <v>46.801462660396233</v>
      </c>
      <c r="AX80">
        <v>23.929888925587068</v>
      </c>
      <c r="AY80">
        <v>2.4135111574668571</v>
      </c>
      <c r="AZ80">
        <v>7.0281094473988892</v>
      </c>
      <c r="BA80">
        <v>162.74990198129481</v>
      </c>
      <c r="BB80">
        <v>4.4236365402500413</v>
      </c>
      <c r="BC80">
        <v>0</v>
      </c>
      <c r="BD80">
        <v>100.74011570275501</v>
      </c>
      <c r="BE80">
        <v>0.60008710706614188</v>
      </c>
      <c r="BF80">
        <v>46.475793137900162</v>
      </c>
    </row>
    <row r="81">
      <c r="A81" t="s">
        <v>274</v>
      </c>
      <c r="B81">
        <v>2012</v>
      </c>
      <c r="C81" t="s">
        <v>278</v>
      </c>
      <c r="D81">
        <v>124</v>
      </c>
      <c r="E81" t="s">
        <v>50</v>
      </c>
      <c r="F81" t="s">
        <v>15</v>
      </c>
      <c r="G81" t="s">
        <v>293</v>
      </c>
      <c r="H81">
        <v>90.897229613136531</v>
      </c>
      <c r="I81">
        <v>94.678493158590285</v>
      </c>
      <c r="J81">
        <v>96.005037073079436</v>
      </c>
      <c r="K81">
        <v>97.908392398127319</v>
      </c>
      <c r="L81">
        <v>99.061608512875495</v>
      </c>
      <c r="M81">
        <v>92.254890241527704</v>
      </c>
      <c r="N81">
        <v>94.894534453225077</v>
      </c>
      <c r="O81">
        <v>96.983447678956267</v>
      </c>
      <c r="P81">
        <v>98.351529948603044</v>
      </c>
      <c r="Q81">
        <v>99.115036721985405</v>
      </c>
      <c r="R81">
        <v>89.011527567835088</v>
      </c>
      <c r="S81">
        <v>92.307809438648917</v>
      </c>
      <c r="T81">
        <v>93.822619283606841</v>
      </c>
      <c r="U81">
        <v>96.039262294542738</v>
      </c>
      <c r="V81">
        <v>99.360249417560894</v>
      </c>
      <c r="W81" t="s">
        <v>237</v>
      </c>
      <c r="X81" t="s">
        <v>238</v>
      </c>
      <c r="Y81" t="s">
        <v>239</v>
      </c>
      <c r="Z81" t="s">
        <v>150</v>
      </c>
      <c r="AA81" t="s">
        <v>240</v>
      </c>
      <c r="AB81" t="s">
        <v>241</v>
      </c>
      <c r="AC81" t="s">
        <v>242</v>
      </c>
      <c r="AD81">
        <v>97.750852341209196</v>
      </c>
      <c r="AE81">
        <v>93.41724469742681</v>
      </c>
      <c r="AF81">
        <v>98.983041724487563</v>
      </c>
      <c r="AG81">
        <v>96.375047532654705</v>
      </c>
      <c r="AH81">
        <v>94.763206038989395</v>
      </c>
      <c r="AI81">
        <v>92.918823463771773</v>
      </c>
      <c r="AJ81">
        <v>95.831107107883795</v>
      </c>
      <c r="AK81">
        <v>3708.344840366035</v>
      </c>
      <c r="AL81">
        <v>3862.279299807225</v>
      </c>
      <c r="AM81">
        <v>3916.9442017527922</v>
      </c>
      <c r="AN81">
        <v>3993.4015443122348</v>
      </c>
      <c r="AO81">
        <v>4042.1486873513718</v>
      </c>
      <c r="AP81">
        <v>2729.1352012160019</v>
      </c>
      <c r="AQ81">
        <v>2801.5640496116189</v>
      </c>
      <c r="AR81">
        <v>2867.075224240175</v>
      </c>
      <c r="AS81">
        <v>2907.8816052090428</v>
      </c>
      <c r="AT81">
        <v>2928.5065666714572</v>
      </c>
      <c r="AU81">
        <v>1000.008871732581</v>
      </c>
      <c r="AV81">
        <v>1038.0258701501079</v>
      </c>
      <c r="AW81">
        <v>1055.129087986556</v>
      </c>
      <c r="AX81">
        <v>1079.5570564374509</v>
      </c>
      <c r="AY81">
        <v>1116.2350403346691</v>
      </c>
      <c r="AZ81">
        <v>3049.540759796786</v>
      </c>
      <c r="BA81">
        <v>2870.9155908715129</v>
      </c>
      <c r="BB81">
        <v>2247.516947352593</v>
      </c>
      <c r="BC81">
        <v>3585.278768603087</v>
      </c>
      <c r="BD81">
        <v>2981.0018238480288</v>
      </c>
      <c r="BE81">
        <v>2188.2011101885528</v>
      </c>
      <c r="BF81">
        <v>2600.6635729291038</v>
      </c>
    </row>
    <row r="82">
      <c r="A82" t="s">
        <v>274</v>
      </c>
      <c r="B82">
        <v>2012</v>
      </c>
      <c r="C82" t="s">
        <v>278</v>
      </c>
      <c r="D82">
        <v>125</v>
      </c>
      <c r="E82" t="s">
        <v>50</v>
      </c>
      <c r="F82" t="s">
        <v>16</v>
      </c>
      <c r="G82" t="s">
        <v>294</v>
      </c>
      <c r="H82">
        <v>3.5125448806687189</v>
      </c>
      <c r="I82">
        <v>3.4189943191554479</v>
      </c>
      <c r="J82">
        <v>3.5944131585931278</v>
      </c>
      <c r="K82">
        <v>2.0916076018726688</v>
      </c>
      <c r="L82">
        <v>0.93839148712448539</v>
      </c>
      <c r="M82">
        <v>5.2893785930034927</v>
      </c>
      <c r="N82">
        <v>4.4580611675407997</v>
      </c>
      <c r="O82">
        <v>3.016552321043716</v>
      </c>
      <c r="P82">
        <v>1.648470051396961</v>
      </c>
      <c r="Q82">
        <v>0.88496327801458952</v>
      </c>
      <c r="R82">
        <v>2.6992917998317458</v>
      </c>
      <c r="S82">
        <v>2.0020549815366371</v>
      </c>
      <c r="T82">
        <v>2.0157706697197</v>
      </c>
      <c r="U82">
        <v>1.8318934118654111</v>
      </c>
      <c r="V82">
        <v>0.42491494127695162</v>
      </c>
      <c r="W82" t="s">
        <v>237</v>
      </c>
      <c r="X82" t="s">
        <v>238</v>
      </c>
      <c r="Y82" t="s">
        <v>239</v>
      </c>
      <c r="Z82" t="s">
        <v>150</v>
      </c>
      <c r="AA82" t="s">
        <v>240</v>
      </c>
      <c r="AB82" t="s">
        <v>241</v>
      </c>
      <c r="AC82" t="s">
        <v>242</v>
      </c>
      <c r="AD82">
        <v>2.023866627008077</v>
      </c>
      <c r="AE82">
        <v>1.2870066340260879</v>
      </c>
      <c r="AF82">
        <v>0.82213660764769214</v>
      </c>
      <c r="AG82">
        <v>3.6249524673454352</v>
      </c>
      <c r="AH82">
        <v>2.0343617235124771</v>
      </c>
      <c r="AI82">
        <v>7.055694697422485</v>
      </c>
      <c r="AJ82">
        <v>2.4563197025338712</v>
      </c>
      <c r="AK82">
        <v>143.30170171544461</v>
      </c>
      <c r="AL82">
        <v>139.4731849282127</v>
      </c>
      <c r="AM82">
        <v>146.64976140302099</v>
      </c>
      <c r="AN82">
        <v>85.310654406917678</v>
      </c>
      <c r="AO82">
        <v>38.290493914289009</v>
      </c>
      <c r="AP82">
        <v>156.47332377645839</v>
      </c>
      <c r="AQ82">
        <v>131.61499732219229</v>
      </c>
      <c r="AR82">
        <v>89.176891823007907</v>
      </c>
      <c r="AS82">
        <v>48.739005297632538</v>
      </c>
      <c r="AT82">
        <v>26.14760440636509</v>
      </c>
      <c r="AU82">
        <v>30.325462566290881</v>
      </c>
      <c r="AV82">
        <v>22.513640795247799</v>
      </c>
      <c r="AW82">
        <v>22.669355050749669</v>
      </c>
      <c r="AX82">
        <v>20.591926803387761</v>
      </c>
      <c r="AY82">
        <v>4.7735885265526834</v>
      </c>
      <c r="AZ82">
        <v>63.138720774628737</v>
      </c>
      <c r="BA82">
        <v>39.552519699634637</v>
      </c>
      <c r="BB82">
        <v>18.667500276161309</v>
      </c>
      <c r="BC82">
        <v>134.85300864796329</v>
      </c>
      <c r="BD82">
        <v>63.995682096932867</v>
      </c>
      <c r="BE82">
        <v>166.15878671850609</v>
      </c>
      <c r="BF82">
        <v>66.659578154058082</v>
      </c>
    </row>
    <row r="83">
      <c r="A83" t="s">
        <v>274</v>
      </c>
      <c r="B83">
        <v>2012</v>
      </c>
      <c r="C83" t="s">
        <v>278</v>
      </c>
      <c r="D83">
        <v>126</v>
      </c>
      <c r="E83" t="s">
        <v>50</v>
      </c>
      <c r="F83" t="s">
        <v>22</v>
      </c>
      <c r="G83" t="s">
        <v>295</v>
      </c>
      <c r="H83">
        <v>5.5902255061947486</v>
      </c>
      <c r="I83">
        <v>1.902512522254266</v>
      </c>
      <c r="J83">
        <v>0.40054976832743661</v>
      </c>
      <c r="K83">
        <v>1.24344978758e-14</v>
      </c>
      <c r="L83">
        <v>1.9984014443300001e-14</v>
      </c>
      <c r="M83">
        <v>2.4557311654688032</v>
      </c>
      <c r="N83">
        <v>0.64740437923412308</v>
      </c>
      <c r="O83">
        <v>1.68753899743e-14</v>
      </c>
      <c r="P83">
        <v>-5.7731597280499999e-15</v>
      </c>
      <c r="Q83">
        <v>5.7731597280499999e-15</v>
      </c>
      <c r="R83">
        <v>8.2891806323331654</v>
      </c>
      <c r="S83">
        <v>5.690135579814446</v>
      </c>
      <c r="T83">
        <v>4.1616100466734594</v>
      </c>
      <c r="U83">
        <v>2.1288442935918508</v>
      </c>
      <c r="V83">
        <v>0.21483564116215451</v>
      </c>
      <c r="W83" t="s">
        <v>237</v>
      </c>
      <c r="X83" t="s">
        <v>238</v>
      </c>
      <c r="Y83" t="s">
        <v>239</v>
      </c>
      <c r="Z83" t="s">
        <v>150</v>
      </c>
      <c r="AA83" t="s">
        <v>240</v>
      </c>
      <c r="AB83" t="s">
        <v>241</v>
      </c>
      <c r="AC83" t="s">
        <v>242</v>
      </c>
      <c r="AD83">
        <v>0.22528103178272649</v>
      </c>
      <c r="AE83">
        <v>5.2957486685471018</v>
      </c>
      <c r="AF83">
        <v>0.1948216678647445</v>
      </c>
      <c r="AG83">
        <v>-1.3944401189300001e-13</v>
      </c>
      <c r="AH83">
        <v>3.2024322374981282</v>
      </c>
      <c r="AI83">
        <v>0.025481838805742299</v>
      </c>
      <c r="AJ83">
        <v>1.712573189582334</v>
      </c>
      <c r="AK83">
        <v>228.06507965765459</v>
      </c>
      <c r="AL83">
        <v>77.610389510727558</v>
      </c>
      <c r="AM83">
        <v>16.342174748282901</v>
      </c>
      <c r="AN83">
        <v>0</v>
      </c>
      <c r="AO83">
        <v>0</v>
      </c>
      <c r="AP83">
        <v>72.646797918873062</v>
      </c>
      <c r="AQ83">
        <v>19.11326974597791</v>
      </c>
      <c r="AR83">
        <v>0</v>
      </c>
      <c r="AS83">
        <v>0</v>
      </c>
      <c r="AT83">
        <v>0</v>
      </c>
      <c r="AU83">
        <v>93.125625390596326</v>
      </c>
      <c r="AV83">
        <v>63.987088117767613</v>
      </c>
      <c r="AW83">
        <v>46.801462660396233</v>
      </c>
      <c r="AX83">
        <v>23.929888925587068</v>
      </c>
      <c r="AY83">
        <v>2.4135111574668571</v>
      </c>
      <c r="AZ83">
        <v>7.0281094473988892</v>
      </c>
      <c r="BA83">
        <v>162.74990198129481</v>
      </c>
      <c r="BB83">
        <v>4.4236365402500413</v>
      </c>
      <c r="BC83">
        <v>0</v>
      </c>
      <c r="BD83">
        <v>100.74011570275501</v>
      </c>
      <c r="BE83">
        <v>0.60008710706614188</v>
      </c>
      <c r="BF83">
        <v>46.475793137900162</v>
      </c>
    </row>
    <row r="84">
      <c r="A84" t="s">
        <v>274</v>
      </c>
      <c r="B84">
        <v>2012</v>
      </c>
      <c r="C84" t="s">
        <v>278</v>
      </c>
      <c r="D84">
        <v>127</v>
      </c>
      <c r="E84" t="s">
        <v>50</v>
      </c>
      <c r="F84" t="s">
        <v>19</v>
      </c>
      <c r="G84" t="s">
        <v>296</v>
      </c>
      <c r="H84">
        <v>0</v>
      </c>
      <c r="I84">
        <v>0</v>
      </c>
      <c r="J84">
        <v>0</v>
      </c>
      <c r="K84">
        <v>0</v>
      </c>
      <c r="L84">
        <v>0</v>
      </c>
      <c r="M84">
        <v>0</v>
      </c>
      <c r="N84">
        <v>0</v>
      </c>
      <c r="O84">
        <v>0</v>
      </c>
      <c r="P84">
        <v>0</v>
      </c>
      <c r="Q84">
        <v>0</v>
      </c>
      <c r="R84">
        <v>0</v>
      </c>
      <c r="S84">
        <v>0</v>
      </c>
      <c r="T84">
        <v>0</v>
      </c>
      <c r="U84">
        <v>0</v>
      </c>
      <c r="V84">
        <v>0</v>
      </c>
      <c r="W84" t="s">
        <v>237</v>
      </c>
      <c r="X84" t="s">
        <v>238</v>
      </c>
      <c r="Y84" t="s">
        <v>239</v>
      </c>
      <c r="Z84" t="s">
        <v>150</v>
      </c>
      <c r="AA84" t="s">
        <v>240</v>
      </c>
      <c r="AB84" t="s">
        <v>241</v>
      </c>
      <c r="AC84" t="s">
        <v>242</v>
      </c>
      <c r="AD84">
        <v>0</v>
      </c>
      <c r="AE84">
        <v>0</v>
      </c>
      <c r="AF84">
        <v>0</v>
      </c>
      <c r="AG84">
        <v>0</v>
      </c>
      <c r="AH84">
        <v>0</v>
      </c>
      <c r="AI84">
        <v>0</v>
      </c>
      <c r="AJ84">
        <v>0</v>
      </c>
      <c r="AK84">
        <v>716.20520008728272</v>
      </c>
      <c r="AL84">
        <v>2112.3233258430678</v>
      </c>
      <c r="AM84">
        <v>3645.869742773506</v>
      </c>
      <c r="AN84">
        <v>4017.5742080944451</v>
      </c>
      <c r="AO84">
        <v>4070.914674843978</v>
      </c>
      <c r="AP84">
        <v>1215.3812724469069</v>
      </c>
      <c r="AQ84">
        <v>2676.5140698404489</v>
      </c>
      <c r="AR84">
        <v>2924.1248013534018</v>
      </c>
      <c r="AS84">
        <v>2955.84638213375</v>
      </c>
      <c r="AT84">
        <v>2954.654171077822</v>
      </c>
      <c r="AU84">
        <v>55.887117907849053</v>
      </c>
      <c r="AV84">
        <v>179.00413016281161</v>
      </c>
      <c r="AW84">
        <v>307.82809686591338</v>
      </c>
      <c r="AX84">
        <v>485.92489887538608</v>
      </c>
      <c r="AY84">
        <v>807.72221097798786</v>
      </c>
      <c r="AZ84">
        <v>1988.8710922845919</v>
      </c>
      <c r="BA84">
        <v>1868.5136258024691</v>
      </c>
      <c r="BB84">
        <v>1792.8366991626101</v>
      </c>
      <c r="BC84">
        <v>3708.9545483517609</v>
      </c>
      <c r="BD84">
        <v>1902.364748848752</v>
      </c>
      <c r="BE84">
        <v>1364.7436943424941</v>
      </c>
      <c r="BF84">
        <v>1936.6027428496029</v>
      </c>
    </row>
    <row r="85">
      <c r="A85" t="s">
        <v>274</v>
      </c>
      <c r="B85">
        <v>2012</v>
      </c>
      <c r="C85" t="s">
        <v>278</v>
      </c>
      <c r="D85">
        <v>128</v>
      </c>
      <c r="E85" t="s">
        <v>161</v>
      </c>
      <c r="F85" t="s">
        <v>49</v>
      </c>
      <c r="G85" t="s">
        <v>297</v>
      </c>
      <c r="H85">
        <v>3.7205309508489481</v>
      </c>
      <c r="I85">
        <v>3.4853026382873251</v>
      </c>
      <c r="J85">
        <v>3.6088684729005731</v>
      </c>
      <c r="K85">
        <v>2.0916076018726688</v>
      </c>
      <c r="L85">
        <v>0.93839148712448528</v>
      </c>
      <c r="M85">
        <v>5.4225416379675844</v>
      </c>
      <c r="N85">
        <v>4.4871109201388721</v>
      </c>
      <c r="O85">
        <v>3.016552321043716</v>
      </c>
      <c r="P85">
        <v>1.648470051396961</v>
      </c>
      <c r="Q85">
        <v>0.88496327801458952</v>
      </c>
      <c r="R85">
        <v>2.9432642936165898</v>
      </c>
      <c r="S85">
        <v>2.1228479055136131</v>
      </c>
      <c r="T85">
        <v>2.1033018925937541</v>
      </c>
      <c r="U85">
        <v>1.8717398386105579</v>
      </c>
      <c r="V85">
        <v>0.42582977540520273</v>
      </c>
      <c r="W85" t="s">
        <v>237</v>
      </c>
      <c r="X85" t="s">
        <v>238</v>
      </c>
      <c r="Y85" t="s">
        <v>239</v>
      </c>
      <c r="Z85" t="s">
        <v>150</v>
      </c>
      <c r="AA85" t="s">
        <v>240</v>
      </c>
      <c r="AB85" t="s">
        <v>241</v>
      </c>
      <c r="AC85" t="s">
        <v>242</v>
      </c>
      <c r="AD85">
        <v>2.028436309254622</v>
      </c>
      <c r="AE85">
        <v>1.3589745084639631</v>
      </c>
      <c r="AF85">
        <v>0.82374143444917913</v>
      </c>
      <c r="AG85">
        <v>3.6249524673454352</v>
      </c>
      <c r="AH85">
        <v>2.1016661580835332</v>
      </c>
      <c r="AI85">
        <v>7.0574930764319479</v>
      </c>
      <c r="AJ85">
        <v>2.4991189435366539</v>
      </c>
      <c r="AK85"/>
      <c r="AL85"/>
      <c r="AM85"/>
      <c r="AN85"/>
      <c r="AO85"/>
      <c r="AP85"/>
      <c r="AQ85"/>
      <c r="AR85"/>
      <c r="AS85"/>
      <c r="AT85"/>
      <c r="AU85"/>
      <c r="AV85"/>
      <c r="AW85"/>
      <c r="AX85"/>
      <c r="AY85"/>
      <c r="AZ85"/>
      <c r="BA85"/>
      <c r="BB85"/>
      <c r="BC85"/>
      <c r="BD85"/>
      <c r="BE85"/>
      <c r="BF85"/>
    </row>
    <row r="86">
      <c r="A86" t="s">
        <v>274</v>
      </c>
      <c r="B86">
        <v>2012</v>
      </c>
      <c r="C86" t="s">
        <v>278</v>
      </c>
      <c r="D86">
        <v>129</v>
      </c>
      <c r="E86" t="s">
        <v>161</v>
      </c>
      <c r="F86" t="s">
        <v>48</v>
      </c>
      <c r="G86" t="s">
        <v>176</v>
      </c>
      <c r="H86">
        <v>96.279469049151061</v>
      </c>
      <c r="I86">
        <v>96.514697361712734</v>
      </c>
      <c r="J86">
        <v>96.391131527099418</v>
      </c>
      <c r="K86">
        <v>97.908392398127319</v>
      </c>
      <c r="L86">
        <v>99.061608512875509</v>
      </c>
      <c r="M86">
        <v>94.577458362032402</v>
      </c>
      <c r="N86">
        <v>95.512889079861139</v>
      </c>
      <c r="O86">
        <v>96.983447678956267</v>
      </c>
      <c r="P86">
        <v>98.351529948603044</v>
      </c>
      <c r="Q86">
        <v>99.11503672198539</v>
      </c>
      <c r="R86">
        <v>97.056735706383407</v>
      </c>
      <c r="S86">
        <v>97.877152094486377</v>
      </c>
      <c r="T86">
        <v>97.896698107406237</v>
      </c>
      <c r="U86">
        <v>98.128260161389449</v>
      </c>
      <c r="V86">
        <v>99.574170224594809</v>
      </c>
      <c r="W86" t="s">
        <v>237</v>
      </c>
      <c r="X86" t="s">
        <v>238</v>
      </c>
      <c r="Y86" t="s">
        <v>239</v>
      </c>
      <c r="Z86" t="s">
        <v>150</v>
      </c>
      <c r="AA86" t="s">
        <v>240</v>
      </c>
      <c r="AB86" t="s">
        <v>241</v>
      </c>
      <c r="AC86" t="s">
        <v>242</v>
      </c>
      <c r="AD86">
        <v>97.971563690745384</v>
      </c>
      <c r="AE86">
        <v>98.641025491536041</v>
      </c>
      <c r="AF86">
        <v>99.176258565550825</v>
      </c>
      <c r="AG86">
        <v>96.37504753265469</v>
      </c>
      <c r="AH86">
        <v>97.898333841916497</v>
      </c>
      <c r="AI86">
        <v>92.942506923568047</v>
      </c>
      <c r="AJ86">
        <v>97.500881056463399</v>
      </c>
      <c r="AK86"/>
      <c r="AL86"/>
      <c r="AM86"/>
      <c r="AN86"/>
      <c r="AO86"/>
      <c r="AP86"/>
      <c r="AQ86"/>
      <c r="AR86"/>
      <c r="AS86"/>
      <c r="AT86"/>
      <c r="AU86"/>
      <c r="AV86"/>
      <c r="AW86"/>
      <c r="AX86"/>
      <c r="AY86"/>
      <c r="AZ86"/>
      <c r="BA86"/>
      <c r="BB86"/>
      <c r="BC86"/>
      <c r="BD86"/>
      <c r="BE86"/>
      <c r="BF86"/>
    </row>
    <row r="87">
      <c r="A87" t="s">
        <v>274</v>
      </c>
      <c r="B87">
        <v>2012</v>
      </c>
      <c r="C87" t="s">
        <v>278</v>
      </c>
      <c r="D87">
        <v>135</v>
      </c>
      <c r="E87" t="s">
        <v>45</v>
      </c>
      <c r="F87" t="s">
        <v>44</v>
      </c>
      <c r="G87" t="s">
        <v>298</v>
      </c>
      <c r="H87">
        <v>17.555289846245881</v>
      </c>
      <c r="I87">
        <v>51.780716522636141</v>
      </c>
      <c r="J87">
        <v>89.360951238967843</v>
      </c>
      <c r="K87">
        <v>98.501046711657963</v>
      </c>
      <c r="L87">
        <v>99.766581340915153</v>
      </c>
      <c r="M87">
        <v>41.084394001894452</v>
      </c>
      <c r="N87">
        <v>90.658843459326363</v>
      </c>
      <c r="O87">
        <v>98.913241717943706</v>
      </c>
      <c r="P87">
        <v>99.973813739572321</v>
      </c>
      <c r="Q87">
        <v>100</v>
      </c>
      <c r="R87">
        <v>4.9745536034320779</v>
      </c>
      <c r="S87">
        <v>15.91817661867182</v>
      </c>
      <c r="T87">
        <v>27.3722321428559</v>
      </c>
      <c r="U87">
        <v>43.228719167976912</v>
      </c>
      <c r="V87">
        <v>71.898370363659666</v>
      </c>
      <c r="W87" t="s">
        <v>237</v>
      </c>
      <c r="X87" t="s">
        <v>238</v>
      </c>
      <c r="Y87" t="s">
        <v>239</v>
      </c>
      <c r="Z87" t="s">
        <v>150</v>
      </c>
      <c r="AA87" t="s">
        <v>240</v>
      </c>
      <c r="AB87" t="s">
        <v>241</v>
      </c>
      <c r="AC87" t="s">
        <v>242</v>
      </c>
      <c r="AD87">
        <v>63.751843238378562</v>
      </c>
      <c r="AE87">
        <v>60.799904795904339</v>
      </c>
      <c r="AF87">
        <v>78.95843900418204</v>
      </c>
      <c r="AG87">
        <v>99.699547500773107</v>
      </c>
      <c r="AH87">
        <v>60.474361744521701</v>
      </c>
      <c r="AI87">
        <v>57.951884686220133</v>
      </c>
      <c r="AJ87">
        <v>71.361319782864925</v>
      </c>
      <c r="AK87"/>
      <c r="AL87"/>
      <c r="AM87"/>
      <c r="AN87"/>
      <c r="AO87"/>
      <c r="AP87"/>
      <c r="AQ87"/>
      <c r="AR87"/>
      <c r="AS87"/>
      <c r="AT87"/>
      <c r="AU87"/>
      <c r="AV87"/>
      <c r="AW87"/>
      <c r="AX87"/>
      <c r="AY87"/>
      <c r="AZ87"/>
      <c r="BA87"/>
      <c r="BB87"/>
      <c r="BC87"/>
      <c r="BD87"/>
      <c r="BE87"/>
      <c r="BF87"/>
    </row>
    <row r="88">
      <c r="A88" t="s">
        <v>274</v>
      </c>
      <c r="B88">
        <v>2012</v>
      </c>
      <c r="C88" t="s">
        <v>278</v>
      </c>
      <c r="D88">
        <v>136</v>
      </c>
      <c r="E88" t="s">
        <v>45</v>
      </c>
      <c r="F88" t="s">
        <v>43</v>
      </c>
      <c r="G88" t="s">
        <v>299</v>
      </c>
      <c r="H88">
        <v>7.3683794112313237</v>
      </c>
      <c r="I88">
        <v>14.21983693173555</v>
      </c>
      <c r="J88">
        <v>3.9815086635002781</v>
      </c>
      <c r="K88">
        <v>0.91115157738944175</v>
      </c>
      <c r="L88">
        <v>0.23341865908486351</v>
      </c>
      <c r="M88">
        <v>8.6832741180906829</v>
      </c>
      <c r="N88">
        <v>3.8565828064563958</v>
      </c>
      <c r="O88">
        <v>0.79850546915039722</v>
      </c>
      <c r="P88">
        <v>0.026186260427669899</v>
      </c>
      <c r="Q88">
        <v>0</v>
      </c>
      <c r="R88">
        <v>0.91831719117177124</v>
      </c>
      <c r="S88">
        <v>11.350826609768889</v>
      </c>
      <c r="T88">
        <v>16.615740694720689</v>
      </c>
      <c r="U88">
        <v>21.36269998346706</v>
      </c>
      <c r="V88">
        <v>11.549788043512249</v>
      </c>
      <c r="W88" t="s">
        <v>237</v>
      </c>
      <c r="X88" t="s">
        <v>238</v>
      </c>
      <c r="Y88" t="s">
        <v>239</v>
      </c>
      <c r="Z88" t="s">
        <v>150</v>
      </c>
      <c r="AA88" t="s">
        <v>240</v>
      </c>
      <c r="AB88" t="s">
        <v>241</v>
      </c>
      <c r="AC88" t="s">
        <v>242</v>
      </c>
      <c r="AD88">
        <v>9.9207183933570366</v>
      </c>
      <c r="AE88">
        <v>3.6143836260595368</v>
      </c>
      <c r="AF88">
        <v>0.29386006652196561</v>
      </c>
      <c r="AG88">
        <v>0.1228011425022401</v>
      </c>
      <c r="AH88">
        <v>11.35679840276801</v>
      </c>
      <c r="AI88">
        <v>8.273065047436102</v>
      </c>
      <c r="AJ88">
        <v>3.903002038630333</v>
      </c>
      <c r="AK88"/>
      <c r="AL88"/>
      <c r="AM88"/>
      <c r="AN88"/>
      <c r="AO88"/>
      <c r="AP88"/>
      <c r="AQ88"/>
      <c r="AR88"/>
      <c r="AS88"/>
      <c r="AT88"/>
      <c r="AU88"/>
      <c r="AV88"/>
      <c r="AW88"/>
      <c r="AX88"/>
      <c r="AY88"/>
      <c r="AZ88"/>
      <c r="BA88"/>
      <c r="BB88"/>
      <c r="BC88"/>
      <c r="BD88"/>
      <c r="BE88"/>
      <c r="BF88"/>
    </row>
    <row r="89">
      <c r="A89" t="s">
        <v>274</v>
      </c>
      <c r="B89">
        <v>2012</v>
      </c>
      <c r="C89" t="s">
        <v>278</v>
      </c>
      <c r="D89">
        <v>137</v>
      </c>
      <c r="E89" t="s">
        <v>45</v>
      </c>
      <c r="F89" t="s">
        <v>42</v>
      </c>
      <c r="G89" t="s">
        <v>300</v>
      </c>
      <c r="H89">
        <v>69.486105236328228</v>
      </c>
      <c r="I89">
        <v>32.096934023373947</v>
      </c>
      <c r="J89">
        <v>6.2569903292045126</v>
      </c>
      <c r="K89">
        <v>0.58780171095260147</v>
      </c>
      <c r="L89">
        <v>0</v>
      </c>
      <c r="M89">
        <v>47.776600714546142</v>
      </c>
      <c r="N89">
        <v>4.8371693549832244</v>
      </c>
      <c r="O89">
        <v>0.28825281290590798</v>
      </c>
      <c r="P89">
        <v>0</v>
      </c>
      <c r="Q89">
        <v>0</v>
      </c>
      <c r="R89">
        <v>85.817948573062978</v>
      </c>
      <c r="S89">
        <v>67.040861191744824</v>
      </c>
      <c r="T89">
        <v>51.850417115749948</v>
      </c>
      <c r="U89">
        <v>33.279736554964018</v>
      </c>
      <c r="V89">
        <v>16.33700595166588</v>
      </c>
      <c r="W89" t="s">
        <v>237</v>
      </c>
      <c r="X89" t="s">
        <v>238</v>
      </c>
      <c r="Y89" t="s">
        <v>239</v>
      </c>
      <c r="Z89" t="s">
        <v>150</v>
      </c>
      <c r="AA89" t="s">
        <v>240</v>
      </c>
      <c r="AB89" t="s">
        <v>241</v>
      </c>
      <c r="AC89" t="s">
        <v>242</v>
      </c>
      <c r="AD89">
        <v>26.10215733648192</v>
      </c>
      <c r="AE89">
        <v>30.289962909488889</v>
      </c>
      <c r="AF89">
        <v>20.552879261431318</v>
      </c>
      <c r="AG89">
        <v>0.17765135672465401</v>
      </c>
      <c r="AH89">
        <v>24.966407615212258</v>
      </c>
      <c r="AI89">
        <v>33.749568427538037</v>
      </c>
      <c r="AJ89">
        <v>23.023104988922359</v>
      </c>
      <c r="AK89"/>
      <c r="AL89"/>
      <c r="AM89"/>
      <c r="AN89"/>
      <c r="AO89"/>
      <c r="AP89"/>
      <c r="AQ89"/>
      <c r="AR89"/>
      <c r="AS89"/>
      <c r="AT89"/>
      <c r="AU89"/>
      <c r="AV89"/>
      <c r="AW89"/>
      <c r="AX89"/>
      <c r="AY89"/>
      <c r="AZ89"/>
      <c r="BA89"/>
      <c r="BB89"/>
      <c r="BC89"/>
      <c r="BD89"/>
      <c r="BE89"/>
      <c r="BF89"/>
    </row>
    <row r="90">
      <c r="A90" t="s">
        <v>274</v>
      </c>
      <c r="B90">
        <v>2012</v>
      </c>
      <c r="C90" t="s">
        <v>278</v>
      </c>
      <c r="D90">
        <v>138</v>
      </c>
      <c r="E90" t="s">
        <v>45</v>
      </c>
      <c r="F90" t="s">
        <v>41</v>
      </c>
      <c r="G90" t="s">
        <v>176</v>
      </c>
      <c r="H90">
        <v>5.5902255061948054</v>
      </c>
      <c r="I90">
        <v>1.902512522254334</v>
      </c>
      <c r="J90">
        <v>0.40054976832745343</v>
      </c>
      <c r="K90">
        <v>0</v>
      </c>
      <c r="L90">
        <v>0</v>
      </c>
      <c r="M90">
        <v>2.4557311654687921</v>
      </c>
      <c r="N90">
        <v>0.64740437923413707</v>
      </c>
      <c r="O90">
        <v>0</v>
      </c>
      <c r="P90">
        <v>0</v>
      </c>
      <c r="Q90">
        <v>0</v>
      </c>
      <c r="R90">
        <v>8.2891806323330659</v>
      </c>
      <c r="S90">
        <v>5.6901355798143971</v>
      </c>
      <c r="T90">
        <v>4.1616100466734984</v>
      </c>
      <c r="U90">
        <v>2.1288442935918952</v>
      </c>
      <c r="V90">
        <v>0.21483564116216439</v>
      </c>
      <c r="W90" t="s">
        <v>237</v>
      </c>
      <c r="X90" t="s">
        <v>238</v>
      </c>
      <c r="Y90" t="s">
        <v>239</v>
      </c>
      <c r="Z90" t="s">
        <v>150</v>
      </c>
      <c r="AA90" t="s">
        <v>240</v>
      </c>
      <c r="AB90" t="s">
        <v>241</v>
      </c>
      <c r="AC90" t="s">
        <v>242</v>
      </c>
      <c r="AD90">
        <v>0.2252810317827417</v>
      </c>
      <c r="AE90">
        <v>5.2957486685470716</v>
      </c>
      <c r="AF90">
        <v>0.19482166786475619</v>
      </c>
      <c r="AG90">
        <v>0</v>
      </c>
      <c r="AH90">
        <v>3.2024322374981802</v>
      </c>
      <c r="AI90">
        <v>0.025481838805739201</v>
      </c>
      <c r="AJ90">
        <v>1.712573189582401</v>
      </c>
      <c r="AK90"/>
      <c r="AL90"/>
      <c r="AM90"/>
      <c r="AN90"/>
      <c r="AO90"/>
      <c r="AP90"/>
      <c r="AQ90"/>
      <c r="AR90"/>
      <c r="AS90"/>
      <c r="AT90"/>
      <c r="AU90"/>
      <c r="AV90"/>
      <c r="AW90"/>
      <c r="AX90"/>
      <c r="AY90"/>
      <c r="AZ90"/>
      <c r="BA90"/>
      <c r="BB90"/>
      <c r="BC90"/>
      <c r="BD90"/>
      <c r="BE90"/>
      <c r="BF90"/>
    </row>
    <row r="91">
      <c r="A91" t="s">
        <v>274</v>
      </c>
      <c r="B91">
        <v>2012</v>
      </c>
      <c r="C91" t="s">
        <v>278</v>
      </c>
      <c r="D91">
        <v>139</v>
      </c>
      <c r="E91" t="s">
        <v>45</v>
      </c>
      <c r="F91" t="s">
        <v>19</v>
      </c>
      <c r="G91" t="s">
        <v>176</v>
      </c>
      <c r="H91">
        <v>0</v>
      </c>
      <c r="I91">
        <v>0</v>
      </c>
      <c r="J91">
        <v>0</v>
      </c>
      <c r="K91">
        <v>0</v>
      </c>
      <c r="L91">
        <v>0</v>
      </c>
      <c r="M91">
        <v>0</v>
      </c>
      <c r="N91">
        <v>0</v>
      </c>
      <c r="O91">
        <v>0</v>
      </c>
      <c r="P91">
        <v>0</v>
      </c>
      <c r="Q91">
        <v>0</v>
      </c>
      <c r="R91">
        <v>0</v>
      </c>
      <c r="S91">
        <v>0</v>
      </c>
      <c r="T91">
        <v>0</v>
      </c>
      <c r="U91">
        <v>0</v>
      </c>
      <c r="V91">
        <v>0</v>
      </c>
      <c r="W91" t="s">
        <v>237</v>
      </c>
      <c r="X91" t="s">
        <v>238</v>
      </c>
      <c r="Y91" t="s">
        <v>239</v>
      </c>
      <c r="Z91" t="s">
        <v>150</v>
      </c>
      <c r="AA91" t="s">
        <v>240</v>
      </c>
      <c r="AB91" t="s">
        <v>241</v>
      </c>
      <c r="AC91" t="s">
        <v>242</v>
      </c>
      <c r="AD91">
        <v>0</v>
      </c>
      <c r="AE91">
        <v>0</v>
      </c>
      <c r="AF91">
        <v>0</v>
      </c>
      <c r="AG91">
        <v>0</v>
      </c>
      <c r="AH91">
        <v>0</v>
      </c>
      <c r="AI91">
        <v>0</v>
      </c>
      <c r="AJ91">
        <v>0</v>
      </c>
      <c r="AK91"/>
      <c r="AL91"/>
      <c r="AM91"/>
      <c r="AN91"/>
      <c r="AO91"/>
      <c r="AP91"/>
      <c r="AQ91"/>
      <c r="AR91"/>
      <c r="AS91"/>
      <c r="AT91"/>
      <c r="AU91"/>
      <c r="AV91"/>
      <c r="AW91"/>
      <c r="AX91"/>
      <c r="AY91"/>
      <c r="AZ91"/>
      <c r="BA91"/>
      <c r="BB91"/>
      <c r="BC91"/>
      <c r="BD91"/>
      <c r="BE91"/>
      <c r="BF91"/>
    </row>
    <row r="92">
      <c r="A92" t="s">
        <v>274</v>
      </c>
      <c r="B92">
        <v>2012</v>
      </c>
      <c r="C92" t="s">
        <v>278</v>
      </c>
      <c r="D92">
        <v>148</v>
      </c>
      <c r="E92" t="s">
        <v>108</v>
      </c>
      <c r="F92" t="s">
        <v>49</v>
      </c>
      <c r="G92" t="s">
        <v>176</v>
      </c>
      <c r="H92">
        <v>3.5125448806687189</v>
      </c>
      <c r="I92">
        <v>3.4189943191554479</v>
      </c>
      <c r="J92">
        <v>3.5944131585931278</v>
      </c>
      <c r="K92">
        <v>2.0916076018726688</v>
      </c>
      <c r="L92">
        <v>0.93839148712448528</v>
      </c>
      <c r="M92">
        <v>5.2893785930034927</v>
      </c>
      <c r="N92">
        <v>4.4580611675407997</v>
      </c>
      <c r="O92">
        <v>3.016552321043716</v>
      </c>
      <c r="P92">
        <v>1.648470051396961</v>
      </c>
      <c r="Q92">
        <v>0.88496327801458952</v>
      </c>
      <c r="R92">
        <v>2.6992917998317458</v>
      </c>
      <c r="S92">
        <v>2.0020549815366371</v>
      </c>
      <c r="T92">
        <v>2.0157706697196991</v>
      </c>
      <c r="U92">
        <v>1.8318934118654111</v>
      </c>
      <c r="V92">
        <v>0.42491494127695162</v>
      </c>
      <c r="W92" t="s">
        <v>237</v>
      </c>
      <c r="X92" t="s">
        <v>238</v>
      </c>
      <c r="Y92" t="s">
        <v>239</v>
      </c>
      <c r="Z92" t="s">
        <v>150</v>
      </c>
      <c r="AA92" t="s">
        <v>240</v>
      </c>
      <c r="AB92" t="s">
        <v>241</v>
      </c>
      <c r="AC92" t="s">
        <v>242</v>
      </c>
      <c r="AD92">
        <v>2.023866627008077</v>
      </c>
      <c r="AE92">
        <v>1.2870066340260879</v>
      </c>
      <c r="AF92">
        <v>0.82213660764769225</v>
      </c>
      <c r="AG92">
        <v>3.6249524673454352</v>
      </c>
      <c r="AH92">
        <v>2.0343617235124771</v>
      </c>
      <c r="AI92">
        <v>7.0556946974224859</v>
      </c>
      <c r="AJ92">
        <v>2.4563197025338699</v>
      </c>
      <c r="AK92"/>
      <c r="AL92"/>
      <c r="AM92"/>
      <c r="AN92"/>
      <c r="AO92"/>
      <c r="AP92"/>
      <c r="AQ92"/>
      <c r="AR92"/>
      <c r="AS92"/>
      <c r="AT92"/>
      <c r="AU92"/>
      <c r="AV92"/>
      <c r="AW92"/>
      <c r="AX92"/>
      <c r="AY92"/>
      <c r="AZ92"/>
      <c r="BA92"/>
      <c r="BB92"/>
      <c r="BC92"/>
      <c r="BD92"/>
      <c r="BE92"/>
      <c r="BF92"/>
    </row>
    <row r="93">
      <c r="A93" t="s">
        <v>274</v>
      </c>
      <c r="B93">
        <v>2012</v>
      </c>
      <c r="C93" t="s">
        <v>278</v>
      </c>
      <c r="D93">
        <v>149</v>
      </c>
      <c r="E93" t="s">
        <v>108</v>
      </c>
      <c r="F93" t="s">
        <v>48</v>
      </c>
      <c r="G93" t="s">
        <v>176</v>
      </c>
      <c r="H93">
        <v>90.897229613136545</v>
      </c>
      <c r="I93">
        <v>94.678493158590271</v>
      </c>
      <c r="J93">
        <v>96.00503707307945</v>
      </c>
      <c r="K93">
        <v>97.908392398127319</v>
      </c>
      <c r="L93">
        <v>99.061608512875509</v>
      </c>
      <c r="M93">
        <v>92.254890241527704</v>
      </c>
      <c r="N93">
        <v>94.894534453225106</v>
      </c>
      <c r="O93">
        <v>96.983447678956267</v>
      </c>
      <c r="P93">
        <v>98.351529948603044</v>
      </c>
      <c r="Q93">
        <v>99.11503672198539</v>
      </c>
      <c r="R93">
        <v>89.011527567835074</v>
      </c>
      <c r="S93">
        <v>92.307809438648917</v>
      </c>
      <c r="T93">
        <v>93.822619283606826</v>
      </c>
      <c r="U93">
        <v>96.039262294542738</v>
      </c>
      <c r="V93">
        <v>99.360249417560894</v>
      </c>
      <c r="W93" t="s">
        <v>237</v>
      </c>
      <c r="X93" t="s">
        <v>238</v>
      </c>
      <c r="Y93" t="s">
        <v>239</v>
      </c>
      <c r="Z93" t="s">
        <v>150</v>
      </c>
      <c r="AA93" t="s">
        <v>240</v>
      </c>
      <c r="AB93" t="s">
        <v>241</v>
      </c>
      <c r="AC93" t="s">
        <v>242</v>
      </c>
      <c r="AD93">
        <v>97.750852341209196</v>
      </c>
      <c r="AE93">
        <v>93.41724469742681</v>
      </c>
      <c r="AF93">
        <v>98.983041724487563</v>
      </c>
      <c r="AG93">
        <v>96.37504753265469</v>
      </c>
      <c r="AH93">
        <v>94.763206038989395</v>
      </c>
      <c r="AI93">
        <v>92.918823463771773</v>
      </c>
      <c r="AJ93">
        <v>95.831107107883781</v>
      </c>
      <c r="AK93"/>
      <c r="AL93"/>
      <c r="AM93"/>
      <c r="AN93"/>
      <c r="AO93"/>
      <c r="AP93"/>
      <c r="AQ93"/>
      <c r="AR93"/>
      <c r="AS93"/>
      <c r="AT93"/>
      <c r="AU93"/>
      <c r="AV93"/>
      <c r="AW93"/>
      <c r="AX93"/>
      <c r="AY93"/>
      <c r="AZ93"/>
      <c r="BA93"/>
      <c r="BB93"/>
      <c r="BC93"/>
      <c r="BD93"/>
      <c r="BE93"/>
      <c r="BF93"/>
    </row>
    <row r="94">
      <c r="A94" t="s">
        <v>274</v>
      </c>
      <c r="B94">
        <v>2012</v>
      </c>
      <c r="C94" t="s">
        <v>278</v>
      </c>
      <c r="D94">
        <v>150</v>
      </c>
      <c r="E94" t="s">
        <v>108</v>
      </c>
      <c r="F94" t="s">
        <v>110</v>
      </c>
      <c r="G94" t="s">
        <v>176</v>
      </c>
      <c r="H94">
        <v>5.5902255061948054</v>
      </c>
      <c r="I94">
        <v>1.902512522254334</v>
      </c>
      <c r="J94">
        <v>0.40054976832745343</v>
      </c>
      <c r="K94">
        <v>0</v>
      </c>
      <c r="L94">
        <v>0</v>
      </c>
      <c r="M94">
        <v>2.4557311654687921</v>
      </c>
      <c r="N94">
        <v>0.64740437923413707</v>
      </c>
      <c r="O94">
        <v>0</v>
      </c>
      <c r="P94">
        <v>0</v>
      </c>
      <c r="Q94">
        <v>0</v>
      </c>
      <c r="R94">
        <v>8.2891806323330659</v>
      </c>
      <c r="S94">
        <v>5.6901355798143971</v>
      </c>
      <c r="T94">
        <v>4.1616100466734984</v>
      </c>
      <c r="U94">
        <v>2.1288442935918952</v>
      </c>
      <c r="V94">
        <v>0.21483564116216439</v>
      </c>
      <c r="W94" t="s">
        <v>237</v>
      </c>
      <c r="X94" t="s">
        <v>238</v>
      </c>
      <c r="Y94" t="s">
        <v>239</v>
      </c>
      <c r="Z94" t="s">
        <v>150</v>
      </c>
      <c r="AA94" t="s">
        <v>240</v>
      </c>
      <c r="AB94" t="s">
        <v>241</v>
      </c>
      <c r="AC94" t="s">
        <v>242</v>
      </c>
      <c r="AD94">
        <v>0.2252810317827417</v>
      </c>
      <c r="AE94">
        <v>5.2957486685470716</v>
      </c>
      <c r="AF94">
        <v>0.19482166786475619</v>
      </c>
      <c r="AG94">
        <v>0</v>
      </c>
      <c r="AH94">
        <v>3.2024322374981802</v>
      </c>
      <c r="AI94">
        <v>0.025481838805739201</v>
      </c>
      <c r="AJ94">
        <v>1.712573189582401</v>
      </c>
      <c r="AK94"/>
      <c r="AL94"/>
      <c r="AM94"/>
      <c r="AN94"/>
      <c r="AO94"/>
      <c r="AP94"/>
      <c r="AQ94"/>
      <c r="AR94"/>
      <c r="AS94"/>
      <c r="AT94"/>
      <c r="AU94"/>
      <c r="AV94"/>
      <c r="AW94"/>
      <c r="AX94"/>
      <c r="AY94"/>
      <c r="AZ94"/>
      <c r="BA94"/>
      <c r="BB94"/>
      <c r="BC94"/>
      <c r="BD94"/>
      <c r="BE94"/>
      <c r="BF94"/>
    </row>
    <row r="95">
      <c r="A95" t="s">
        <v>274</v>
      </c>
      <c r="B95">
        <v>2012</v>
      </c>
      <c r="C95" t="s">
        <v>278</v>
      </c>
      <c r="D95">
        <v>151</v>
      </c>
      <c r="E95" t="s">
        <v>109</v>
      </c>
      <c r="F95" t="s">
        <v>49</v>
      </c>
      <c r="G95" t="s">
        <v>176</v>
      </c>
      <c r="H95">
        <v>4.2536534258142504</v>
      </c>
      <c r="I95">
        <v>3.6709533938926402</v>
      </c>
      <c r="J95">
        <v>3.5944131585931278</v>
      </c>
      <c r="K95">
        <v>2.0916076018726688</v>
      </c>
      <c r="L95">
        <v>0.93839148712448528</v>
      </c>
      <c r="M95">
        <v>6.0674865941969216</v>
      </c>
      <c r="N95">
        <v>4.4890286949576277</v>
      </c>
      <c r="O95">
        <v>3.016552321043716</v>
      </c>
      <c r="P95">
        <v>1.648470051396961</v>
      </c>
      <c r="Q95">
        <v>0.88496327801458952</v>
      </c>
      <c r="R95">
        <v>2.8100264292614132</v>
      </c>
      <c r="S95">
        <v>2.9576805905862722</v>
      </c>
      <c r="T95">
        <v>2.2754076751175618</v>
      </c>
      <c r="U95">
        <v>1.980507734432968</v>
      </c>
      <c r="V95">
        <v>0.42491494127695162</v>
      </c>
      <c r="W95" t="s">
        <v>237</v>
      </c>
      <c r="X95" t="s">
        <v>238</v>
      </c>
      <c r="Y95" t="s">
        <v>239</v>
      </c>
      <c r="Z95" t="s">
        <v>150</v>
      </c>
      <c r="AA95" t="s">
        <v>240</v>
      </c>
      <c r="AB95" t="s">
        <v>241</v>
      </c>
      <c r="AC95" t="s">
        <v>242</v>
      </c>
      <c r="AD95">
        <v>2.023866627008077</v>
      </c>
      <c r="AE95">
        <v>1.563112937671546</v>
      </c>
      <c r="AF95">
        <v>0.82213660764769225</v>
      </c>
      <c r="AG95">
        <v>3.6249524673454352</v>
      </c>
      <c r="AH95">
        <v>2.7859618737440561</v>
      </c>
      <c r="AI95">
        <v>7.0556946974224859</v>
      </c>
      <c r="AJ95">
        <v>2.765285076308579</v>
      </c>
      <c r="AK95"/>
      <c r="AL95"/>
      <c r="AM95"/>
      <c r="AN95"/>
      <c r="AO95"/>
      <c r="AP95"/>
      <c r="AQ95"/>
      <c r="AR95"/>
      <c r="AS95"/>
      <c r="AT95"/>
      <c r="AU95"/>
      <c r="AV95"/>
      <c r="AW95"/>
      <c r="AX95"/>
      <c r="AY95"/>
      <c r="AZ95"/>
      <c r="BA95"/>
      <c r="BB95"/>
      <c r="BC95"/>
      <c r="BD95"/>
      <c r="BE95"/>
      <c r="BF95"/>
    </row>
    <row r="96">
      <c r="A96" t="s">
        <v>274</v>
      </c>
      <c r="B96">
        <v>2012</v>
      </c>
      <c r="C96" t="s">
        <v>278</v>
      </c>
      <c r="D96">
        <v>152</v>
      </c>
      <c r="E96" t="s">
        <v>109</v>
      </c>
      <c r="F96" t="s">
        <v>48</v>
      </c>
      <c r="G96" t="s">
        <v>176</v>
      </c>
      <c r="H96">
        <v>95.746346574185765</v>
      </c>
      <c r="I96">
        <v>96.329046606107397</v>
      </c>
      <c r="J96">
        <v>96.405586841406887</v>
      </c>
      <c r="K96">
        <v>97.908392398127319</v>
      </c>
      <c r="L96">
        <v>99.061608512875509</v>
      </c>
      <c r="M96">
        <v>93.932513405803093</v>
      </c>
      <c r="N96">
        <v>95.510971305042403</v>
      </c>
      <c r="O96">
        <v>96.983447678956267</v>
      </c>
      <c r="P96">
        <v>98.351529948603044</v>
      </c>
      <c r="Q96">
        <v>99.11503672198539</v>
      </c>
      <c r="R96">
        <v>97.189973570738573</v>
      </c>
      <c r="S96">
        <v>97.042319409413707</v>
      </c>
      <c r="T96">
        <v>97.724592324882451</v>
      </c>
      <c r="U96">
        <v>98.019492265567038</v>
      </c>
      <c r="V96">
        <v>99.575085058723062</v>
      </c>
      <c r="W96" t="s">
        <v>237</v>
      </c>
      <c r="X96" t="s">
        <v>238</v>
      </c>
      <c r="Y96" t="s">
        <v>239</v>
      </c>
      <c r="Z96" t="s">
        <v>150</v>
      </c>
      <c r="AA96" t="s">
        <v>240</v>
      </c>
      <c r="AB96" t="s">
        <v>241</v>
      </c>
      <c r="AC96" t="s">
        <v>242</v>
      </c>
      <c r="AD96">
        <v>97.976133372991939</v>
      </c>
      <c r="AE96">
        <v>98.436887062328438</v>
      </c>
      <c r="AF96">
        <v>99.177863392352307</v>
      </c>
      <c r="AG96">
        <v>96.37504753265469</v>
      </c>
      <c r="AH96">
        <v>97.214038126255943</v>
      </c>
      <c r="AI96">
        <v>92.944305302577519</v>
      </c>
      <c r="AJ96">
        <v>97.23471492369147</v>
      </c>
      <c r="AK96"/>
      <c r="AL96"/>
      <c r="AM96"/>
      <c r="AN96"/>
      <c r="AO96"/>
      <c r="AP96"/>
      <c r="AQ96"/>
      <c r="AR96"/>
      <c r="AS96"/>
      <c r="AT96"/>
      <c r="AU96"/>
      <c r="AV96"/>
      <c r="AW96"/>
      <c r="AX96"/>
      <c r="AY96"/>
      <c r="AZ96"/>
      <c r="BA96"/>
      <c r="BB96"/>
      <c r="BC96"/>
      <c r="BD96"/>
      <c r="BE96"/>
      <c r="BF96"/>
    </row>
    <row r="97">
      <c r="A97" t="s">
        <v>274</v>
      </c>
      <c r="B97">
        <v>2012</v>
      </c>
      <c r="C97" t="s">
        <v>278</v>
      </c>
      <c r="D97">
        <v>153</v>
      </c>
      <c r="E97" t="s">
        <v>62</v>
      </c>
      <c r="F97" t="s">
        <v>163</v>
      </c>
      <c r="G97" t="s">
        <v>176</v>
      </c>
      <c r="H97">
        <v>17.555289846245881</v>
      </c>
      <c r="I97">
        <v>51.780716522636141</v>
      </c>
      <c r="J97">
        <v>89.360951238967843</v>
      </c>
      <c r="K97">
        <v>98.501046711657963</v>
      </c>
      <c r="L97">
        <v>99.766581340915153</v>
      </c>
      <c r="M97">
        <v>41.084394001894452</v>
      </c>
      <c r="N97">
        <v>90.658843459326363</v>
      </c>
      <c r="O97">
        <v>98.913241717943706</v>
      </c>
      <c r="P97">
        <v>99.973813739572321</v>
      </c>
      <c r="Q97">
        <v>100</v>
      </c>
      <c r="R97">
        <v>4.9745536034320779</v>
      </c>
      <c r="S97">
        <v>15.91817661867182</v>
      </c>
      <c r="T97">
        <v>27.3722321428559</v>
      </c>
      <c r="U97">
        <v>43.228719167976912</v>
      </c>
      <c r="V97">
        <v>71.898370363659666</v>
      </c>
      <c r="W97" t="s">
        <v>237</v>
      </c>
      <c r="X97" t="s">
        <v>238</v>
      </c>
      <c r="Y97" t="s">
        <v>239</v>
      </c>
      <c r="Z97" t="s">
        <v>150</v>
      </c>
      <c r="AA97" t="s">
        <v>240</v>
      </c>
      <c r="AB97" t="s">
        <v>241</v>
      </c>
      <c r="AC97" t="s">
        <v>242</v>
      </c>
      <c r="AD97">
        <v>63.751843238378562</v>
      </c>
      <c r="AE97">
        <v>60.799904795904339</v>
      </c>
      <c r="AF97">
        <v>78.95843900418204</v>
      </c>
      <c r="AG97">
        <v>99.699547500773107</v>
      </c>
      <c r="AH97">
        <v>60.474361744521701</v>
      </c>
      <c r="AI97">
        <v>57.951884686220133</v>
      </c>
      <c r="AJ97">
        <v>71.361319782864925</v>
      </c>
      <c r="AK97">
        <v>716.20520008728272</v>
      </c>
      <c r="AL97">
        <v>2112.3233258430678</v>
      </c>
      <c r="AM97">
        <v>3645.869742773506</v>
      </c>
      <c r="AN97">
        <v>4017.5742080944451</v>
      </c>
      <c r="AO97">
        <v>4070.914674843978</v>
      </c>
      <c r="AP97">
        <v>1215.3812724469069</v>
      </c>
      <c r="AQ97">
        <v>2676.5140698404489</v>
      </c>
      <c r="AR97">
        <v>2924.1248013534018</v>
      </c>
      <c r="AS97">
        <v>2955.84638213375</v>
      </c>
      <c r="AT97">
        <v>2954.654171077822</v>
      </c>
      <c r="AU97">
        <v>55.887117907849053</v>
      </c>
      <c r="AV97">
        <v>179.00413016281161</v>
      </c>
      <c r="AW97">
        <v>307.82809686591338</v>
      </c>
      <c r="AX97">
        <v>485.92489887538608</v>
      </c>
      <c r="AY97">
        <v>807.72221097798786</v>
      </c>
      <c r="AZ97">
        <v>1988.8710922845919</v>
      </c>
      <c r="BA97">
        <v>1868.5136258024691</v>
      </c>
      <c r="BB97">
        <v>1792.8366991626101</v>
      </c>
      <c r="BC97">
        <v>3708.9545483517609</v>
      </c>
      <c r="BD97">
        <v>1902.364748848752</v>
      </c>
      <c r="BE97">
        <v>1364.7436943424941</v>
      </c>
      <c r="BF97">
        <v>1936.6027428496029</v>
      </c>
    </row>
    <row r="98">
      <c r="A98" t="s">
        <v>274</v>
      </c>
      <c r="B98">
        <v>2012</v>
      </c>
      <c r="C98" t="s">
        <v>278</v>
      </c>
      <c r="D98">
        <v>154</v>
      </c>
      <c r="E98" t="s">
        <v>62</v>
      </c>
      <c r="F98" t="s">
        <v>164</v>
      </c>
      <c r="G98" t="s">
        <v>176</v>
      </c>
      <c r="H98">
        <v>7.3683794112313237</v>
      </c>
      <c r="I98">
        <v>14.21983693173555</v>
      </c>
      <c r="J98">
        <v>3.9815086635002781</v>
      </c>
      <c r="K98">
        <v>0.91115157738944175</v>
      </c>
      <c r="L98">
        <v>0.23341865908486351</v>
      </c>
      <c r="M98">
        <v>8.6832741180906829</v>
      </c>
      <c r="N98">
        <v>3.8565828064563958</v>
      </c>
      <c r="O98">
        <v>0.79850546915039722</v>
      </c>
      <c r="P98">
        <v>0.026186260427669899</v>
      </c>
      <c r="Q98">
        <v>0</v>
      </c>
      <c r="R98">
        <v>0.91831719117177124</v>
      </c>
      <c r="S98">
        <v>11.350826609768889</v>
      </c>
      <c r="T98">
        <v>16.615740694720689</v>
      </c>
      <c r="U98">
        <v>21.36269998346706</v>
      </c>
      <c r="V98">
        <v>11.549788043512249</v>
      </c>
      <c r="W98" t="s">
        <v>237</v>
      </c>
      <c r="X98" t="s">
        <v>238</v>
      </c>
      <c r="Y98" t="s">
        <v>239</v>
      </c>
      <c r="Z98" t="s">
        <v>150</v>
      </c>
      <c r="AA98" t="s">
        <v>240</v>
      </c>
      <c r="AB98" t="s">
        <v>241</v>
      </c>
      <c r="AC98" t="s">
        <v>242</v>
      </c>
      <c r="AD98">
        <v>9.9207183933570366</v>
      </c>
      <c r="AE98">
        <v>3.6143836260595368</v>
      </c>
      <c r="AF98">
        <v>0.29386006652196561</v>
      </c>
      <c r="AG98">
        <v>0.1228011425022401</v>
      </c>
      <c r="AH98">
        <v>11.35679840276801</v>
      </c>
      <c r="AI98">
        <v>8.273065047436102</v>
      </c>
      <c r="AJ98">
        <v>3.903002038630333</v>
      </c>
      <c r="AK98">
        <v>300.60863117383769</v>
      </c>
      <c r="AL98">
        <v>580.0787485715648</v>
      </c>
      <c r="AM98">
        <v>162.44301079593021</v>
      </c>
      <c r="AN98">
        <v>37.163250535805147</v>
      </c>
      <c r="AO98">
        <v>9.5245064216836859</v>
      </c>
      <c r="AP98">
        <v>256.87341880139979</v>
      </c>
      <c r="AQ98">
        <v>113.85759788140599</v>
      </c>
      <c r="AR98">
        <v>23.605834828638859</v>
      </c>
      <c r="AS98">
        <v>0.77422837292544222</v>
      </c>
      <c r="AT98">
        <v>0</v>
      </c>
      <c r="AU98">
        <v>10.31692594575985</v>
      </c>
      <c r="AV98">
        <v>127.6430644403862</v>
      </c>
      <c r="AW98">
        <v>186.8606041838035</v>
      </c>
      <c r="AX98">
        <v>240.13359703845359</v>
      </c>
      <c r="AY98">
        <v>129.75287600604801</v>
      </c>
      <c r="AZ98">
        <v>309.49740470195201</v>
      </c>
      <c r="BA98">
        <v>111.07788863880791</v>
      </c>
      <c r="BB98">
        <v>6.6724104265921644</v>
      </c>
      <c r="BC98">
        <v>4.5683643250531736</v>
      </c>
      <c r="BD98">
        <v>357.25507997056019</v>
      </c>
      <c r="BE98">
        <v>194.8273713185794</v>
      </c>
      <c r="BF98">
        <v>105.9196281172765</v>
      </c>
    </row>
    <row r="99">
      <c r="A99" t="s">
        <v>274</v>
      </c>
      <c r="B99">
        <v>2012</v>
      </c>
      <c r="C99" t="s">
        <v>278</v>
      </c>
      <c r="D99">
        <v>155</v>
      </c>
      <c r="E99" t="s">
        <v>62</v>
      </c>
      <c r="F99" t="s">
        <v>165</v>
      </c>
      <c r="G99" t="s">
        <v>176</v>
      </c>
      <c r="H99">
        <v>4.8961250452482359</v>
      </c>
      <c r="I99">
        <v>7.3495347761581566</v>
      </c>
      <c r="J99">
        <v>3.3602592916853249</v>
      </c>
      <c r="K99">
        <v>0.58780171095260147</v>
      </c>
      <c r="L99">
        <v>0</v>
      </c>
      <c r="M99">
        <v>7.9150989245968164</v>
      </c>
      <c r="N99">
        <v>2.311013585361223</v>
      </c>
      <c r="O99">
        <v>0.25326406531307238</v>
      </c>
      <c r="P99">
        <v>0</v>
      </c>
      <c r="Q99">
        <v>0</v>
      </c>
      <c r="R99">
        <v>2.634702652847646</v>
      </c>
      <c r="S99">
        <v>5.0253559597829058</v>
      </c>
      <c r="T99">
        <v>6.3782129618409424</v>
      </c>
      <c r="U99">
        <v>8.4376838063068469</v>
      </c>
      <c r="V99">
        <v>8.7306825752677408</v>
      </c>
      <c r="W99" t="s">
        <v>237</v>
      </c>
      <c r="X99" t="s">
        <v>238</v>
      </c>
      <c r="Y99" t="s">
        <v>239</v>
      </c>
      <c r="Z99" t="s">
        <v>150</v>
      </c>
      <c r="AA99" t="s">
        <v>240</v>
      </c>
      <c r="AB99" t="s">
        <v>241</v>
      </c>
      <c r="AC99" t="s">
        <v>242</v>
      </c>
      <c r="AD99">
        <v>1.610216233735722</v>
      </c>
      <c r="AE99">
        <v>10.022128220198841</v>
      </c>
      <c r="AF99">
        <v>1.901096798345977</v>
      </c>
      <c r="AG99">
        <v>0.14984708383780659</v>
      </c>
      <c r="AH99">
        <v>4.6874057806936129</v>
      </c>
      <c r="AI99">
        <v>3.5173374353123319</v>
      </c>
      <c r="AJ99">
        <v>0.86118827323962754</v>
      </c>
      <c r="AK99">
        <v>199.74778248587259</v>
      </c>
      <c r="AL99">
        <v>299.81419308840668</v>
      </c>
      <c r="AM99">
        <v>137.09643316874971</v>
      </c>
      <c r="AN99">
        <v>23.974740088903651</v>
      </c>
      <c r="AO99">
        <v>0</v>
      </c>
      <c r="AP99">
        <v>234.14883525058301</v>
      </c>
      <c r="AQ99">
        <v>68.227876518045491</v>
      </c>
      <c r="AR99">
        <v>7.4871242900453456</v>
      </c>
      <c r="AS99">
        <v>0</v>
      </c>
      <c r="AT99">
        <v>0</v>
      </c>
      <c r="AU99">
        <v>29.59982936161953</v>
      </c>
      <c r="AV99">
        <v>56.511464465362728</v>
      </c>
      <c r="AW99">
        <v>71.72937695406182</v>
      </c>
      <c r="AX99">
        <v>94.846220966903104</v>
      </c>
      <c r="AY99">
        <v>98.082421025311589</v>
      </c>
      <c r="AZ99">
        <v>50.234038059568412</v>
      </c>
      <c r="BA99">
        <v>308.00184970425238</v>
      </c>
      <c r="BB99">
        <v>43.166457591121869</v>
      </c>
      <c r="BC99">
        <v>5.5745089831342574</v>
      </c>
      <c r="BD99">
        <v>147.45348712256879</v>
      </c>
      <c r="BE99">
        <v>82.831889104354147</v>
      </c>
      <c r="BF99">
        <v>23.370918266932598</v>
      </c>
    </row>
    <row r="100">
      <c r="A100" t="s">
        <v>274</v>
      </c>
      <c r="B100">
        <v>2012</v>
      </c>
      <c r="C100" t="s">
        <v>278</v>
      </c>
      <c r="D100">
        <v>156</v>
      </c>
      <c r="E100" t="s">
        <v>62</v>
      </c>
      <c r="F100" t="s">
        <v>166</v>
      </c>
      <c r="G100" t="s">
        <v>176</v>
      </c>
      <c r="H100">
        <v>7.2629254594174988</v>
      </c>
      <c r="I100">
        <v>4.5058532999220642</v>
      </c>
      <c r="J100">
        <v>0.60256664116005332</v>
      </c>
      <c r="K100">
        <v>0</v>
      </c>
      <c r="L100">
        <v>0</v>
      </c>
      <c r="M100">
        <v>4.4767743117770706</v>
      </c>
      <c r="N100">
        <v>0.64403330620269061</v>
      </c>
      <c r="O100">
        <v>0</v>
      </c>
      <c r="P100">
        <v>0</v>
      </c>
      <c r="Q100">
        <v>0</v>
      </c>
      <c r="R100">
        <v>10.896720712566919</v>
      </c>
      <c r="S100">
        <v>6.319058099344506</v>
      </c>
      <c r="T100">
        <v>8.4028040860335178</v>
      </c>
      <c r="U100">
        <v>4.0687164072425057</v>
      </c>
      <c r="V100">
        <v>1.7392752378683181</v>
      </c>
      <c r="W100" t="s">
        <v>237</v>
      </c>
      <c r="X100" t="s">
        <v>238</v>
      </c>
      <c r="Y100" t="s">
        <v>239</v>
      </c>
      <c r="Z100" t="s">
        <v>150</v>
      </c>
      <c r="AA100" t="s">
        <v>240</v>
      </c>
      <c r="AB100" t="s">
        <v>241</v>
      </c>
      <c r="AC100" t="s">
        <v>242</v>
      </c>
      <c r="AD100">
        <v>9.8304490117881418</v>
      </c>
      <c r="AE100">
        <v>2.1539264122172348</v>
      </c>
      <c r="AF100">
        <v>0.050880928736928802</v>
      </c>
      <c r="AG100">
        <v>0</v>
      </c>
      <c r="AH100">
        <v>3.3325520226277932</v>
      </c>
      <c r="AI100">
        <v>0.7433949693613181</v>
      </c>
      <c r="AJ100">
        <v>0.30692889743420643</v>
      </c>
      <c r="AK100">
        <v>296.30641404610589</v>
      </c>
      <c r="AL100">
        <v>183.81010668501631</v>
      </c>
      <c r="AM100">
        <v>24.584334147643901</v>
      </c>
      <c r="AN100">
        <v>0</v>
      </c>
      <c r="AO100">
        <v>0</v>
      </c>
      <c r="AP100">
        <v>132.4344143728724</v>
      </c>
      <c r="AQ100">
        <v>19.013745815880849</v>
      </c>
      <c r="AR100">
        <v>0</v>
      </c>
      <c r="AS100">
        <v>0</v>
      </c>
      <c r="AT100">
        <v>0</v>
      </c>
      <c r="AU100">
        <v>122.4202941248783</v>
      </c>
      <c r="AV100">
        <v>71.059489137381647</v>
      </c>
      <c r="AW100">
        <v>94.497926827495576</v>
      </c>
      <c r="AX100">
        <v>45.735581502181851</v>
      </c>
      <c r="AY100">
        <v>19.53940309807539</v>
      </c>
      <c r="AZ100">
        <v>306.68126395368409</v>
      </c>
      <c r="BA100">
        <v>66.194854477384681</v>
      </c>
      <c r="BB100">
        <v>1.1553064812009759</v>
      </c>
      <c r="BC100">
        <v>0</v>
      </c>
      <c r="BD100">
        <v>104.8333427367844</v>
      </c>
      <c r="BE100">
        <v>17.50665405163311</v>
      </c>
      <c r="BF100">
        <v>8.3294331780788369</v>
      </c>
    </row>
    <row r="101">
      <c r="A101" t="s">
        <v>274</v>
      </c>
      <c r="B101">
        <v>2012</v>
      </c>
      <c r="C101" t="s">
        <v>278</v>
      </c>
      <c r="D101">
        <v>157</v>
      </c>
      <c r="E101" t="s">
        <v>62</v>
      </c>
      <c r="F101" t="s">
        <v>167</v>
      </c>
      <c r="G101" t="s">
        <v>176</v>
      </c>
      <c r="H101">
        <v>57.327054731662493</v>
      </c>
      <c r="I101">
        <v>20.24154594729373</v>
      </c>
      <c r="J101">
        <v>2.2941643963591329</v>
      </c>
      <c r="K101">
        <v>0</v>
      </c>
      <c r="L101">
        <v>0</v>
      </c>
      <c r="M101">
        <v>35.384727478172273</v>
      </c>
      <c r="N101">
        <v>1.882122463419313</v>
      </c>
      <c r="O101">
        <v>0.034988747592835601</v>
      </c>
      <c r="P101">
        <v>0</v>
      </c>
      <c r="Q101">
        <v>0</v>
      </c>
      <c r="R101">
        <v>72.28652520764841</v>
      </c>
      <c r="S101">
        <v>55.696447132617408</v>
      </c>
      <c r="T101">
        <v>37.069400067875513</v>
      </c>
      <c r="U101">
        <v>20.773336341414652</v>
      </c>
      <c r="V101">
        <v>5.8670481385298183</v>
      </c>
      <c r="W101" t="s">
        <v>237</v>
      </c>
      <c r="X101" t="s">
        <v>238</v>
      </c>
      <c r="Y101" t="s">
        <v>239</v>
      </c>
      <c r="Z101" t="s">
        <v>150</v>
      </c>
      <c r="AA101" t="s">
        <v>240</v>
      </c>
      <c r="AB101" t="s">
        <v>241</v>
      </c>
      <c r="AC101" t="s">
        <v>242</v>
      </c>
      <c r="AD101">
        <v>14.66149209095801</v>
      </c>
      <c r="AE101">
        <v>18.113908277072809</v>
      </c>
      <c r="AF101">
        <v>18.600901534348431</v>
      </c>
      <c r="AG101">
        <v>0.0278042728868475</v>
      </c>
      <c r="AH101">
        <v>16.946449811890851</v>
      </c>
      <c r="AI101">
        <v>29.48883602286438</v>
      </c>
      <c r="AJ101">
        <v>21.854987818248521</v>
      </c>
      <c r="AK101">
        <v>2338.7785142883872</v>
      </c>
      <c r="AL101">
        <v>825.72611054737922</v>
      </c>
      <c r="AM101">
        <v>93.600442269985606</v>
      </c>
      <c r="AN101">
        <v>0</v>
      </c>
      <c r="AO101">
        <v>0</v>
      </c>
      <c r="AP101">
        <v>1046.770584120701</v>
      </c>
      <c r="AQ101">
        <v>55.56575687803273</v>
      </c>
      <c r="AR101">
        <v>1.0343555910972091</v>
      </c>
      <c r="AS101">
        <v>0</v>
      </c>
      <c r="AT101">
        <v>0</v>
      </c>
      <c r="AU101">
        <v>812.11016695876469</v>
      </c>
      <c r="AV101">
        <v>626.32136273941342</v>
      </c>
      <c r="AW101">
        <v>416.88243820603179</v>
      </c>
      <c r="AX101">
        <v>233.5086848579119</v>
      </c>
      <c r="AY101">
        <v>65.911717753798314</v>
      </c>
      <c r="AZ101">
        <v>457.39568157162489</v>
      </c>
      <c r="BA101">
        <v>556.67989194822951</v>
      </c>
      <c r="BB101">
        <v>422.35357396723168</v>
      </c>
      <c r="BC101">
        <v>1.0343555910972091</v>
      </c>
      <c r="BD101">
        <v>533.09084726629874</v>
      </c>
      <c r="BE101">
        <v>694.45028808999859</v>
      </c>
      <c r="BF101">
        <v>593.10042867126992</v>
      </c>
    </row>
    <row r="102">
      <c r="A102" t="s">
        <v>274</v>
      </c>
      <c r="B102">
        <v>2012</v>
      </c>
      <c r="C102" t="s">
        <v>278</v>
      </c>
      <c r="D102">
        <v>158</v>
      </c>
      <c r="E102" t="s">
        <v>62</v>
      </c>
      <c r="F102" t="s">
        <v>246</v>
      </c>
      <c r="G102" t="s">
        <v>176</v>
      </c>
      <c r="H102">
        <v>4.849665146517852</v>
      </c>
      <c r="I102">
        <v>1.68032165582091</v>
      </c>
      <c r="J102">
        <v>0.32900605743508832</v>
      </c>
      <c r="K102">
        <v>0</v>
      </c>
      <c r="L102">
        <v>0</v>
      </c>
      <c r="M102">
        <v>2.117250532681989</v>
      </c>
      <c r="N102">
        <v>0.54853416578664427</v>
      </c>
      <c r="O102">
        <v>0</v>
      </c>
      <c r="P102">
        <v>0</v>
      </c>
      <c r="Q102">
        <v>0</v>
      </c>
      <c r="R102">
        <v>7.6843921453330939</v>
      </c>
      <c r="S102">
        <v>4.3140578191410173</v>
      </c>
      <c r="T102">
        <v>3.539641249745233</v>
      </c>
      <c r="U102">
        <v>2.1288442935918952</v>
      </c>
      <c r="V102">
        <v>0.21483564116216439</v>
      </c>
      <c r="W102" t="s">
        <v>237</v>
      </c>
      <c r="X102" t="s">
        <v>238</v>
      </c>
      <c r="Y102" t="s">
        <v>239</v>
      </c>
      <c r="Z102" t="s">
        <v>150</v>
      </c>
      <c r="AA102" t="s">
        <v>240</v>
      </c>
      <c r="AB102" t="s">
        <v>241</v>
      </c>
      <c r="AC102" t="s">
        <v>242</v>
      </c>
      <c r="AD102">
        <v>0.2252810317827417</v>
      </c>
      <c r="AE102">
        <v>5.2007688232131928</v>
      </c>
      <c r="AF102">
        <v>0.19482166786475619</v>
      </c>
      <c r="AG102">
        <v>0</v>
      </c>
      <c r="AH102">
        <v>3.2024322374981802</v>
      </c>
      <c r="AI102">
        <v>0.025481838805739201</v>
      </c>
      <c r="AJ102">
        <v>0.26527736618977271</v>
      </c>
      <c r="AK102">
        <v>197.85235259792091</v>
      </c>
      <c r="AL102">
        <v>68.5464177954766</v>
      </c>
      <c r="AM102">
        <v>13.42323703318767</v>
      </c>
      <c r="AN102">
        <v>0</v>
      </c>
      <c r="AO102">
        <v>0</v>
      </c>
      <c r="AP102">
        <v>62.633676582433509</v>
      </c>
      <c r="AQ102">
        <v>16.19433203088267</v>
      </c>
      <c r="AR102">
        <v>0</v>
      </c>
      <c r="AS102">
        <v>0</v>
      </c>
      <c r="AT102">
        <v>0</v>
      </c>
      <c r="AU102">
        <v>86.331068898339907</v>
      </c>
      <c r="AV102">
        <v>48.512727675203259</v>
      </c>
      <c r="AW102">
        <v>39.806802156671843</v>
      </c>
      <c r="AX102">
        <v>23.929888925587068</v>
      </c>
      <c r="AY102">
        <v>2.4135111574668571</v>
      </c>
      <c r="AZ102">
        <v>7.0281094473988892</v>
      </c>
      <c r="BA102">
        <v>159.8309642661996</v>
      </c>
      <c r="BB102">
        <v>4.4236365402500413</v>
      </c>
      <c r="BC102">
        <v>0</v>
      </c>
      <c r="BD102">
        <v>100.74011570275501</v>
      </c>
      <c r="BE102">
        <v>0.60008710706614188</v>
      </c>
      <c r="BF102">
        <v>7.1990943629154902</v>
      </c>
    </row>
    <row r="103">
      <c r="A103" t="s">
        <v>274</v>
      </c>
      <c r="B103">
        <v>2012</v>
      </c>
      <c r="C103" t="s">
        <v>278</v>
      </c>
      <c r="D103">
        <v>159</v>
      </c>
      <c r="E103" t="s">
        <v>62</v>
      </c>
      <c r="F103" t="s">
        <v>46</v>
      </c>
      <c r="G103" t="s">
        <v>176</v>
      </c>
      <c r="H103">
        <v>0.74056035967695155</v>
      </c>
      <c r="I103">
        <v>0.22219086643342359</v>
      </c>
      <c r="J103">
        <v>0.071543710892365206</v>
      </c>
      <c r="K103">
        <v>0</v>
      </c>
      <c r="L103">
        <v>0</v>
      </c>
      <c r="M103">
        <v>0.33848063278680202</v>
      </c>
      <c r="N103">
        <v>0.098870213447492694</v>
      </c>
      <c r="O103">
        <v>0</v>
      </c>
      <c r="P103">
        <v>0</v>
      </c>
      <c r="Q103">
        <v>0</v>
      </c>
      <c r="R103">
        <v>0.60478848699997045</v>
      </c>
      <c r="S103">
        <v>1.3760777606733781</v>
      </c>
      <c r="T103">
        <v>0.62196879692826379</v>
      </c>
      <c r="U103">
        <v>0</v>
      </c>
      <c r="V103">
        <v>0</v>
      </c>
      <c r="W103" t="s">
        <v>237</v>
      </c>
      <c r="X103" t="s">
        <v>238</v>
      </c>
      <c r="Y103" t="s">
        <v>239</v>
      </c>
      <c r="Z103" t="s">
        <v>150</v>
      </c>
      <c r="AA103" t="s">
        <v>240</v>
      </c>
      <c r="AB103" t="s">
        <v>241</v>
      </c>
      <c r="AC103" t="s">
        <v>242</v>
      </c>
      <c r="AD103">
        <v>0</v>
      </c>
      <c r="AE103">
        <v>0.094979845333879404</v>
      </c>
      <c r="AF103">
        <v>0</v>
      </c>
      <c r="AG103">
        <v>0</v>
      </c>
      <c r="AH103">
        <v>0</v>
      </c>
      <c r="AI103">
        <v>0</v>
      </c>
      <c r="AJ103">
        <v>1.447295823392629</v>
      </c>
      <c r="AK103">
        <v>30.212727059733702</v>
      </c>
      <c r="AL103">
        <v>9.0639717152509629</v>
      </c>
      <c r="AM103">
        <v>2.9189377150952338</v>
      </c>
      <c r="AN103">
        <v>0</v>
      </c>
      <c r="AO103">
        <v>0</v>
      </c>
      <c r="AP103">
        <v>10.01312133643953</v>
      </c>
      <c r="AQ103">
        <v>2.9189377150952338</v>
      </c>
      <c r="AR103">
        <v>0</v>
      </c>
      <c r="AS103">
        <v>0</v>
      </c>
      <c r="AT103">
        <v>0</v>
      </c>
      <c r="AU103">
        <v>6.7945564922564179</v>
      </c>
      <c r="AV103">
        <v>15.474360442564331</v>
      </c>
      <c r="AW103">
        <v>6.9946605037243854</v>
      </c>
      <c r="AX103">
        <v>0</v>
      </c>
      <c r="AY103">
        <v>0</v>
      </c>
      <c r="AZ103">
        <v>0</v>
      </c>
      <c r="BA103">
        <v>2.9189377150952338</v>
      </c>
      <c r="BB103">
        <v>0</v>
      </c>
      <c r="BC103">
        <v>0</v>
      </c>
      <c r="BD103">
        <v>0</v>
      </c>
      <c r="BE103">
        <v>0</v>
      </c>
      <c r="BF103">
        <v>39.276698774984673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MICS05</vt:lpstr>
      <vt:lpstr>MICS12</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2021-05-25T17:56:17Z</dcterms:modified>
</cp:coreProperties>
</file>