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C60C5D9-384F-48F8-BEC1-6B492F4306AD}"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DHS03" sheetId="139" r:id="rId5"/>
    <sheet name="DHS08" sheetId="140" r:id="rId6"/>
    <sheet name="EDS16"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<sst xmlns="http://schemas.openxmlformats.org/spreadsheetml/2006/main" count="18251" uniqueCount="453">
  <si>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</si>
  <si>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</si>
  <si>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</si>
  <si>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</si>
  <si>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</si>
  <si>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</si>
  <si>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</si>
  <si>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</si>
  <si>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</si>
  <si>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</si>
  <si>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</si>
  <si>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</si>
  <si>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</si>
  <si>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</si>
  <si>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</si>
  <si>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</si>
  <si>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</si>
  <si>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</si>
  <si>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</si>
  <si>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</si>
  <si>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</si>
  <si>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</si>
  <si>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</si>
  <si>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</si>
  <si>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</si>
  <si>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</si>
  <si>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</si>
  <si>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</si>
  <si>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</si>
  <si>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</si>
  <si>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</si>
  <si>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</si>
  <si>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</si>
  <si>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</si>
  <si>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</si>
  <si>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</si>
  <si>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</si>
  <si>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</si>
  <si>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</si>
  <si>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</si>
  <si>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</si>
  <si>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</si>
  <si>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</si>
  <si>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</si>
  <si>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</si>
  <si>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</si>
  <si>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</si>
  <si>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</si>
  <si>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</si>
  <si>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</si>
  <si>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</si>
  <si>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</si>
  <si>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</si>
  <si>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</si>
  <si>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</si>
  <si>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</si>
  <si>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</si>
  <si>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</si>
  <si>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</si>
  <si>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</si>
  <si>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</si>
  <si>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</si>
  <si>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</si>
  <si>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</si>
  <si>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</si>
  <si>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</si>
  <si>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</si>
  <si>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</si>
  <si>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</si>
  <si>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</si>
  <si>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</si>
  <si>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</si>
  <si>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</si>
  <si>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</si>
  <si>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</si>
  <si>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</si>
  <si>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</si>
  <si>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</si>
  <si>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</si>
  <si>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</si>
  <si>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</si>
  <si>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</si>
  <si>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</si>
  <si>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</si>
  <si>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</si>
  <si>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</si>
  <si>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</si>
  <si>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</si>
  <si>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</si>
  <si>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</si>
  <si>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</si>
  <si>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</si>
  <si>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</si>
  <si>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</si>
  <si>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</si>
  <si>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</si>
  <si>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</si>
  <si>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</si>
  <si>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</si>
  <si>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</si>
  <si>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</si>
  <si>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</si>
  <si>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</si>
  <si>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</si>
  <si>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</si>
  <si>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</si>
  <si>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</si>
  <si>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</si>
  <si>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</si>
  <si>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</si>
  <si>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</si>
  <si>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</si>
  <si>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</si>
  <si>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</si>
  <si>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</si>
  <si>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</si>
  <si>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</si>
  <si>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</si>
  <si>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</si>
  <si>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</si>
  <si>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</si>
  <si>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</si>
  <si>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</si>
  <si>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</si>
  <si>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</si>
  <si>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</si>
  <si>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</si>
  <si>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</si>
  <si>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</si>
  <si>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</si>
  <si>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</si>
  <si>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</si>
  <si>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</si>
  <si>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</si>
  <si>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</si>
  <si>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</si>
  <si>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</si>
  <si>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</si>
  <si>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</si>
  <si>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</si>
  <si>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</si>
  <si>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</si>
  <si>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</si>
  <si>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</si>
  <si>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</si>
  <si>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</si>
  <si>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wells based on:</t>
  </si>
  <si>
    <t>DHS08</t>
  </si>
  <si>
    <t>Time to source based on:</t>
  </si>
  <si>
    <t>Beni</t>
  </si>
  <si>
    <t>Chuquisaca</t>
  </si>
  <si>
    <t>Cochabamba</t>
  </si>
  <si>
    <t>La Paz</t>
  </si>
  <si>
    <t>Oruro</t>
  </si>
  <si>
    <t>Pando</t>
  </si>
  <si>
    <t>Potosi</t>
  </si>
  <si>
    <t>Santa Cruz</t>
  </si>
  <si>
    <t>Tarija</t>
  </si>
  <si>
    <t>Improved Water source on premises</t>
  </si>
  <si>
    <t>Source of drinking water</t>
  </si>
  <si>
    <t>Piped into dwelling</t>
  </si>
  <si>
    <t>Piped into yard/spot</t>
  </si>
  <si>
    <t>Pipedoutside dwelling</t>
  </si>
  <si>
    <t>Well with electrical pump</t>
  </si>
  <si>
    <t>Well without electrical pump</t>
  </si>
  <si>
    <t>River/ stream</t>
  </si>
  <si>
    <t>Pond/ lake</t>
  </si>
  <si>
    <t>Wather from neighbors</t>
  </si>
  <si>
    <t>Tanker truck</t>
  </si>
  <si>
    <t>50% Rule</t>
  </si>
  <si>
    <t>Shared among sanitation</t>
  </si>
  <si>
    <t>Shared among Improved Sanitation</t>
  </si>
  <si>
    <t>Flush toilet</t>
  </si>
  <si>
    <t>Camara s‚ptica</t>
  </si>
  <si>
    <t>Pit toilet</t>
  </si>
  <si>
    <t>No facility/ bush/ field</t>
  </si>
  <si>
    <t>Total</t>
  </si>
  <si>
    <t>DHS03</t>
  </si>
  <si>
    <t>Bolivia (Plurinational State of)</t>
  </si>
  <si>
    <t>Count</t>
  </si>
  <si>
    <t>W_text_t</t>
  </si>
  <si>
    <t/>
  </si>
  <si>
    <t>W_text_i</t>
  </si>
  <si>
    <t>S_text_s</t>
  </si>
  <si>
    <t>Ratio of Shared improved based on:</t>
  </si>
  <si>
    <t>S_text_i</t>
  </si>
  <si>
    <t>Ratio of Improved latrines based on:</t>
  </si>
  <si>
    <t>Urban/Rural</t>
  </si>
  <si>
    <t>Urban</t>
  </si>
  <si>
    <t>Rural</t>
  </si>
  <si>
    <t>Missing</t>
  </si>
  <si>
    <t>2003</t>
  </si>
  <si>
    <t>Component Matrix</t>
  </si>
  <si>
    <t>Component</t>
  </si>
  <si>
    <t>1</t>
  </si>
  <si>
    <t>LPG, natural gas for cooking</t>
  </si>
  <si>
    <t>Has refrigerator</t>
  </si>
  <si>
    <t>Earth, mud, dung floor</t>
  </si>
  <si>
    <t>Has television</t>
  </si>
  <si>
    <t>Has telephone</t>
  </si>
  <si>
    <t>Wood, straw for cooking</t>
  </si>
  <si>
    <t>Number of rooms excluding kitchen and bathrooms</t>
  </si>
  <si>
    <t>Has electricity</t>
  </si>
  <si>
    <t>Computer</t>
  </si>
  <si>
    <t>Palm tree roof</t>
  </si>
  <si>
    <t>Blocks/brick walls</t>
  </si>
  <si>
    <t>Concrete, cement floor</t>
  </si>
  <si>
    <t>Cellular phone</t>
  </si>
  <si>
    <t>Has car/truck</t>
  </si>
  <si>
    <t>Solid waste collected by contractors</t>
  </si>
  <si>
    <t>Solid waste collected by town council</t>
  </si>
  <si>
    <t>Solid waste thrown in street</t>
  </si>
  <si>
    <t>Terrazo, ceramic tile floor</t>
  </si>
  <si>
    <t>Zinc roof</t>
  </si>
  <si>
    <t>memsleep</t>
  </si>
  <si>
    <t>Adobe walls</t>
  </si>
  <si>
    <t>Has an exclusively room for kitchen</t>
  </si>
  <si>
    <t>Electric water pump</t>
  </si>
  <si>
    <t>Has radio</t>
  </si>
  <si>
    <t>Ceramic tile roof</t>
  </si>
  <si>
    <t>Solid waste burnt</t>
  </si>
  <si>
    <t>Has bicycle</t>
  </si>
  <si>
    <t>Parquet, wood tile floor</t>
  </si>
  <si>
    <t>Finished wood walls</t>
  </si>
  <si>
    <t>Asphalt strips for floor</t>
  </si>
  <si>
    <t>Cement roof</t>
  </si>
  <si>
    <t>Solid waste thrown in yard</t>
  </si>
  <si>
    <t>Has motorcycle/scooter</t>
  </si>
  <si>
    <t>Tabique/Chinche walls</t>
  </si>
  <si>
    <t>Palm tree walls</t>
  </si>
  <si>
    <t>Does not cook</t>
  </si>
  <si>
    <t>Stone walls</t>
  </si>
  <si>
    <t>Dung for cooking</t>
  </si>
  <si>
    <t>Other roof materials</t>
  </si>
  <si>
    <t>Solid waste collected by private company</t>
  </si>
  <si>
    <t>Other wall materials</t>
  </si>
  <si>
    <t>Rudimentary wood plank floor</t>
  </si>
  <si>
    <t>Solid waste other disposal</t>
  </si>
  <si>
    <t>Electricity for cooking</t>
  </si>
  <si>
    <t>Kerosene for cooking</t>
  </si>
  <si>
    <t>Carpeted floor</t>
  </si>
  <si>
    <t>Other type of flooring</t>
  </si>
  <si>
    <t>Other fuel for cooking</t>
  </si>
  <si>
    <t>Communalities</t>
  </si>
  <si>
    <t>Extraction</t>
  </si>
  <si>
    <t>Total Variance Explained</t>
  </si>
  <si>
    <t>Extraction Sums of Squared Loadings</t>
  </si>
  <si>
    <t>% of Variance</t>
  </si>
  <si>
    <t>Cumulative %</t>
  </si>
  <si>
    <t>Component Score Coefficient Matrix</t>
  </si>
  <si>
    <t>Component Score Covariance Matrix</t>
  </si>
  <si>
    <t>Potosí</t>
  </si>
  <si>
    <t>Piped to yard/plot</t>
  </si>
  <si>
    <t>Public tap/standpipe</t>
  </si>
  <si>
    <t>Protected well</t>
  </si>
  <si>
    <t>Unprotected well</t>
  </si>
  <si>
    <t>River/dam/</t>
  </si>
  <si>
    <t>Lake/ pond/ stream</t>
  </si>
  <si>
    <t>Main source sanitation services,sewer,septic,open pit,surfac</t>
  </si>
  <si>
    <t>Sewage system</t>
  </si>
  <si>
    <t>Septic system</t>
  </si>
  <si>
    <t>Open pit</t>
  </si>
  <si>
    <t>Surface water (street/stream)</t>
  </si>
  <si>
    <t>2008</t>
  </si>
  <si>
    <t>LPG for cooking</t>
  </si>
  <si>
    <t>Wood for cooking</t>
  </si>
  <si>
    <t>Household has computer</t>
  </si>
  <si>
    <t>Wood walls</t>
  </si>
  <si>
    <t>Has a mobile telephone</t>
  </si>
  <si>
    <t>Interior walls smoothly finished (plaster)</t>
  </si>
  <si>
    <t>Access to Internet in close proximity to home</t>
  </si>
  <si>
    <t>Corrugated roof</t>
  </si>
  <si>
    <t>Access to Internet at home</t>
  </si>
  <si>
    <t>Trash thrown in canal/gorge</t>
  </si>
  <si>
    <t>Number of members per sleeping room</t>
  </si>
  <si>
    <t>Cement shingle roof</t>
  </si>
  <si>
    <t>Cane/palm/trunk walls</t>
  </si>
  <si>
    <t>Trash collected by government</t>
  </si>
  <si>
    <t>Trash collected by govt. contractor</t>
  </si>
  <si>
    <t>Stone, rock walls</t>
  </si>
  <si>
    <t>Household has electric water pump</t>
  </si>
  <si>
    <t>Trash is burned</t>
  </si>
  <si>
    <t>Straw/Palm/Cane/Mud roof</t>
  </si>
  <si>
    <t>Brick floor</t>
  </si>
  <si>
    <t>Trash thrown outside to patio/yard</t>
  </si>
  <si>
    <t>Straw for cooking</t>
  </si>
  <si>
    <t>Other type of roof</t>
  </si>
  <si>
    <t>Tabique, quinche walls</t>
  </si>
  <si>
    <t>Brick, Cement walls</t>
  </si>
  <si>
    <t>Adobe, tapial walls</t>
  </si>
  <si>
    <t>Other type of walls</t>
  </si>
  <si>
    <t>Carpet/rug floor</t>
  </si>
  <si>
    <t>Trash collected by private company/person</t>
  </si>
  <si>
    <t>Trash other disposal</t>
  </si>
  <si>
    <t>Potos?</t>
  </si>
  <si>
    <t>¿Principalmente el agua para uso de su hogar, proviene de…?</t>
  </si>
  <si>
    <t>1. Cañeria de red dentro de la vivienda?</t>
  </si>
  <si>
    <t>2. Cañeria de red fuera de la vivienda, pero dentro del lote o terreno?</t>
  </si>
  <si>
    <t>3. Pileta publica?</t>
  </si>
  <si>
    <t>4. Pozo perforado o entubado, con bomba?</t>
  </si>
  <si>
    <t>5. Pozo excavado cubierto, con bomba?</t>
  </si>
  <si>
    <t>6. Pozo excavado cubierto, sin bomba?</t>
  </si>
  <si>
    <t>7. Pozo excavado no cubierto?</t>
  </si>
  <si>
    <t>8. Manantial o vertiente protegida?</t>
  </si>
  <si>
    <t>9. Rio/Acequia/Vertiente no Protegida?</t>
  </si>
  <si>
    <t>10. Agua embotellada?</t>
  </si>
  <si>
    <t>11. Carro repartidor (Aguatero)?</t>
  </si>
  <si>
    <t>12. Otro (Especifique)?</t>
  </si>
  <si>
    <t>¿El baño, servicio sanitario o letrina tiene desagüe ...........?</t>
  </si>
  <si>
    <t>1. A la red de alcantarillado?</t>
  </si>
  <si>
    <t>2. A una cámara séptica?</t>
  </si>
  <si>
    <t>3. A un pozo ciego/absorción?</t>
  </si>
  <si>
    <t>4. A la superficie(calle/quebrada/río)?</t>
  </si>
  <si>
    <t>5. No sabe?</t>
  </si>
  <si>
    <t>POR OBSERVACIÓN: ¿Me podría mostrar el lugar dónde los miembros de  su hogar se lavan más frecuentemente las manos?</t>
  </si>
  <si>
    <t>1. OBSERVADO</t>
  </si>
  <si>
    <t>2. NO OBSERVADO</t>
  </si>
  <si>
    <t>EDS16</t>
  </si>
  <si>
    <t>2016</t>
  </si>
  <si>
    <t>Refrigetaror</t>
  </si>
  <si>
    <t>Lavadora de ropa</t>
  </si>
  <si>
    <t>TIERRA</t>
  </si>
  <si>
    <t>LADRILLO/ BLOQUE DE CEMENTO/ HORMIGÓNr</t>
  </si>
  <si>
    <t>GAS LICUADO (GARRAFA)</t>
  </si>
  <si>
    <t>Microondas</t>
  </si>
  <si>
    <t>LEÑA</t>
  </si>
  <si>
    <t>Teléfono fijo</t>
  </si>
  <si>
    <t>Cocina</t>
  </si>
  <si>
    <t>Television por Cable</t>
  </si>
  <si>
    <t>Television</t>
  </si>
  <si>
    <t>Equipo de Musica</t>
  </si>
  <si>
    <t>Internet en el Hogar</t>
  </si>
  <si>
    <t>Teléfono celular</t>
  </si>
  <si>
    <t>MOSAICO/BALDOSAS/CERÁMICA</t>
  </si>
  <si>
    <t xml:space="preserve"> PAJA/CAÑA/PALMA/BARRO</t>
  </si>
  <si>
    <t>GAS NATURAL POR RED (CAÑERIA)</t>
  </si>
  <si>
    <t>CEMENTO</t>
  </si>
  <si>
    <t>Vehiculo automotor</t>
  </si>
  <si>
    <t>Calefón o termo tanque</t>
  </si>
  <si>
    <t>cuarto sólo para cocinar</t>
  </si>
  <si>
    <t>ADOBE/ TAPIAL</t>
  </si>
  <si>
    <t>Persons per sleeping rooms</t>
  </si>
  <si>
    <t>CALAMINA O PLANCHA</t>
  </si>
  <si>
    <t>OTROS ANIMALES</t>
  </si>
  <si>
    <t>MACHIHEMBRE/PARQUET</t>
  </si>
  <si>
    <t>Motocicleta o cuadratrac</t>
  </si>
  <si>
    <t>LOSA DE HORMIGÓN ARMADO</t>
  </si>
  <si>
    <t>MADERA</t>
  </si>
  <si>
    <t>TEJA (CEMENTO/ARCILLA/FIBROCEMENTO)</t>
  </si>
  <si>
    <t>Bicicleta</t>
  </si>
  <si>
    <t>GALLINAS</t>
  </si>
  <si>
    <t>Radio</t>
  </si>
  <si>
    <t>GUANO / BOSTA O TAQUIA</t>
  </si>
  <si>
    <t>PIEDRA</t>
  </si>
  <si>
    <t>LADRILLO</t>
  </si>
  <si>
    <t>CAÑA/ PALMA/ TRONCO</t>
  </si>
  <si>
    <t>NO COCINA</t>
  </si>
  <si>
    <t>TABIQUE/ QUINCHE</t>
  </si>
  <si>
    <t>ELECTRICIDAD</t>
  </si>
  <si>
    <t>ALFOMBRA/TAPIZÓN</t>
  </si>
  <si>
    <t>TABLÓN DE MADERA</t>
  </si>
  <si>
    <t>OTRO</t>
  </si>
  <si>
    <t>CONEJOS /CUISES</t>
  </si>
  <si>
    <t>% Improved
&lt; = 30min</t>
  </si>
  <si>
    <t>iso3</t>
  </si>
  <si>
    <t>BOL</t>
  </si>
  <si>
    <t>year</t>
  </si>
  <si>
    <t>data_source</t>
  </si>
  <si>
    <t>BOL_2003_DHS</t>
  </si>
  <si>
    <t>BOL_2008_DHS</t>
  </si>
  <si>
    <t>BOL_2016_EDS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</si>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</sst>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654">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4" fillId="3" borderId="10"/>
    <xf numFmtId="0" fontId="124" fillId="3" borderId="10"/>
    <xf numFmtId="0" fontId="124" fillId="3" borderId="10"/>
    <xf numFmtId="165" fontId="23" fillId="3" borderId="10" applyFont="false" applyFill="false" applyBorder="false" applyAlignment="false" applyProtection="false"/>
    <xf numFmtId="0" fontId="23" fillId="3" borderId="10"/>
    <xf numFmtId="0" fontId="125" fillId="18" borderId="10">
      <alignment horizontal="center" vertical="center"/>
    </xf>
    <xf numFmtId="0" fontId="125" fillId="20" borderId="10">
      <alignment horizontal="center" vertical="center"/>
    </xf>
    <xf numFmtId="0" fontId="127" fillId="3" borderId="10" applyNumberFormat="false" applyFill="false" applyBorder="false" applyAlignment="false" applyProtection="false"/>
    <xf numFmtId="0" fontId="128" fillId="15" borderId="10">
      <alignment horizontal="center"/>
    </xf>
    <xf numFmtId="0" fontId="122" fillId="15" borderId="10">
      <alignment horizontal="left"/>
    </xf>
    <xf numFmtId="0" fontId="126" fillId="21" borderId="46">
      <alignment horizontal="center"/>
    </xf>
    <xf numFmtId="0" fontId="126" fillId="19" borderId="46">
      <alignment horizontal="center" vertical="center" wrapText="true"/>
    </xf>
    <xf numFmtId="0" fontId="129" fillId="15" borderId="10">
      <alignment horizontal="center" vertical="center"/>
    </xf>
    <xf numFmtId="0" fontId="122" fillId="22" borderId="47">
      <alignment vertical="center" wrapText="true"/>
    </xf>
    <xf numFmtId="0" fontId="126" fillId="23" borderId="10">
      <alignment vertical="center"/>
    </xf>
    <xf numFmtId="0" fontId="110" fillId="24" borderId="44">
      <alignment vertical="center" wrapText="true"/>
    </xf>
    <xf numFmtId="0" fontId="121" fillId="25" borderId="45" applyBorder="false">
      <alignment vertical="center" wrapText="true"/>
    </xf>
    <xf numFmtId="164" fontId="122" fillId="17" borderId="48">
      <alignment vertical="center" wrapText="true"/>
    </xf>
    <xf numFmtId="1" fontId="123" fillId="24" borderId="49" applyFill="false" applyBorder="false">
      <alignment horizontal="center"/>
    </xf>
    <xf numFmtId="0" fontId="122" fillId="24" borderId="5">
      <alignment vertical="center" wrapText="true"/>
    </xf>
    <xf numFmtId="164" fontId="122" fillId="24" borderId="48">
      <alignment vertical="center" wrapText="true"/>
    </xf>
    <xf numFmtId="0" fontId="126" fillId="16" borderId="10">
      <alignment horizontal="left"/>
    </xf>
    <xf numFmtId="0" fontId="124" fillId="3" borderId="10"/>
    <xf numFmtId="0" fontId="23" fillId="3" borderId="10"/>
    <xf numFmtId="0" fontId="127" fillId="3" borderId="10" applyNumberFormat="false" applyFill="false" applyBorder="false" applyAlignment="false" applyProtection="false"/>
    <xf numFmtId="0" fontId="125"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2450">
    <xf numFmtId="0" fontId="0" fillId="0" borderId="0" xfId="0"/>
    <xf numFmtId="164" fontId="112" fillId="3" borderId="27" xfId="19344" applyNumberFormat="true" applyFont="true" applyFill="true" applyBorder="true" applyAlignment="true" applyProtection="true">
      <alignment horizontal="center"/>
      <protection locked="false"/>
    </xf>
    <xf numFmtId="164" fontId="112" fillId="3" borderId="30" xfId="19344" applyNumberFormat="true" applyFont="true" applyFill="true" applyBorder="true" applyAlignment="true" applyProtection="true">
      <alignment horizontal="center"/>
      <protection locked="false"/>
    </xf>
    <xf numFmtId="164" fontId="112" fillId="3" borderId="33" xfId="19344" applyNumberFormat="true" applyFont="true" applyFill="true" applyBorder="true" applyAlignment="true" applyProtection="true">
      <alignment horizontal="center"/>
      <protection locked="false"/>
    </xf>
    <xf numFmtId="0" fontId="119" fillId="3" borderId="10" xfId="19344" applyFont="true" applyProtection="true">
      <protection locked="false"/>
    </xf>
    <xf numFmtId="0" fontId="131" fillId="15" borderId="10" xfId="34385" applyFont="true" applyFill="true"/>
    <xf numFmtId="0" fontId="132" fillId="15" borderId="10" xfId="34385" applyFont="true" applyFill="true"/>
    <xf numFmtId="0" fontId="23" fillId="15" borderId="10" xfId="34389" applyFill="true"/>
    <xf numFmtId="0" fontId="23" fillId="3" borderId="10" xfId="34389"/>
    <xf numFmtId="0" fontId="133" fillId="15" borderId="10" xfId="34385" applyFont="true" applyFill="true" applyAlignment="true">
      <alignment horizontal="center"/>
    </xf>
    <xf numFmtId="0" fontId="134" fillId="15" borderId="10" xfId="34385" applyFont="true" applyFill="true" applyAlignment="true">
      <alignment horizontal="center"/>
    </xf>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0" fillId="15" borderId="10" xfId="34385" applyFont="true" applyFill="true" applyAlignment="true">
      <alignment horizontal="center" wrapText="true"/>
    </xf>
    <xf numFmtId="0" fontId="137" fillId="15" borderId="10" xfId="34385" applyFont="true" applyFill="true"/>
    <xf numFmtId="0" fontId="138" fillId="15" borderId="10" xfId="34387" applyFont="true" applyFill="true" applyBorder="true" applyAlignment="true">
      <alignment horizontal="center"/>
    </xf>
    <xf numFmtId="0" fontId="139" fillId="15" borderId="10" xfId="34387" applyFont="true" applyFill="true" applyBorder="true" applyAlignment="true">
      <alignment horizontal="center"/>
    </xf>
    <xf numFmtId="0" fontId="113" fillId="15" borderId="10" xfId="34385" applyFont="true" applyFill="true" applyAlignment="true">
      <alignment horizontal="center"/>
    </xf>
    <xf numFmtId="0" fontId="140" fillId="15" borderId="10" xfId="34385" applyFont="true" applyFill="true"/>
    <xf numFmtId="0" fontId="69" fillId="15" borderId="10" xfId="34385" applyFont="true" applyFill="true" applyAlignment="true">
      <alignment horizontal="center"/>
    </xf>
    <xf numFmtId="0" fontId="130" fillId="15" borderId="10" xfId="34385" applyFont="true" applyFill="true"/>
    <xf numFmtId="0" fontId="141" fillId="15" borderId="10" xfId="34387" applyFont="true" applyFill="true" applyBorder="true" applyAlignment="true">
      <alignment horizontal="center"/>
    </xf>
    <xf numFmtId="0" fontId="142" fillId="15" borderId="10" xfId="34385" applyFont="true" applyFill="true"/>
    <xf numFmtId="0" fontId="143" fillId="15" borderId="10" xfId="34385" applyFont="true" applyFill="true"/>
    <xf numFmtId="0" fontId="144" fillId="15" borderId="10" xfId="34385" applyFont="true" applyFill="true"/>
    <xf numFmtId="0" fontId="125" fillId="15" borderId="10" xfId="34388" applyFill="true">
      <alignment horizontal="center" vertical="center"/>
    </xf>
    <xf numFmtId="0" fontId="145" fillId="4" borderId="10" xfId="34388" applyFont="true" applyFill="true">
      <alignment horizontal="center" vertical="center"/>
    </xf>
    <xf numFmtId="0" fontId="111" fillId="15" borderId="10" xfId="34385" applyFont="true" applyFill="true"/>
    <xf numFmtId="0" fontId="70" fillId="15" borderId="10" xfId="34385" applyFont="true" applyFill="true" applyAlignment="true">
      <alignment horizontal="left" indent="1"/>
    </xf>
    <xf numFmtId="0" fontId="139" fillId="15" borderId="10" xfId="34387" applyFont="true" applyFill="true" applyAlignment="true">
      <alignment horizontal="left" indent="1"/>
    </xf>
    <xf numFmtId="0" fontId="146" fillId="15" borderId="10" xfId="34385" applyFont="true" applyFill="true" applyAlignment="true">
      <alignment horizontal="left" indent="1"/>
    </xf>
    <xf numFmtId="0" fontId="139" fillId="15" borderId="10" xfId="34387" applyFont="true" applyFill="true" applyAlignment="true">
      <alignment horizontal="left" indent="2"/>
    </xf>
    <xf numFmtId="0" fontId="119"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7"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0" fillId="4" borderId="13" xfId="19344" applyFont="true" applyFill="true" applyBorder="true" applyAlignment="true" applyProtection="true">
      <alignment horizontal="center" vertical="center" wrapText="true"/>
      <protection locked="false"/>
    </xf>
    <xf numFmtId="1" fontId="110" fillId="4" borderId="14" xfId="19344" applyNumberFormat="true" applyFont="true" applyFill="true" applyBorder="true" applyAlignment="true" applyProtection="true">
      <alignment horizontal="center" vertical="center" wrapText="true"/>
      <protection locked="false"/>
    </xf>
    <xf numFmtId="0" fontId="110" fillId="4" borderId="15" xfId="19344" applyFont="true" applyFill="true" applyBorder="true" applyAlignment="true" applyProtection="true">
      <alignment horizontal="center" vertical="center" wrapText="true"/>
      <protection locked="false"/>
    </xf>
    <xf numFmtId="0" fontId="110" fillId="3" borderId="10" xfId="19344" applyFont="true" applyProtection="true">
      <protection locked="false"/>
    </xf>
    <xf numFmtId="164" fontId="112" fillId="9" borderId="16" xfId="19344" applyNumberFormat="true" applyFont="true" applyFill="true" applyBorder="true" applyAlignment="true" applyProtection="true">
      <alignment horizontal="center"/>
      <protection locked="false"/>
    </xf>
    <xf numFmtId="164" fontId="112" fillId="6" borderId="17" xfId="19344" applyNumberFormat="true" applyFont="true" applyFill="true" applyBorder="true" applyAlignment="true" applyProtection="true">
      <alignment horizontal="center"/>
      <protection locked="false"/>
    </xf>
    <xf numFmtId="164" fontId="112" fillId="7" borderId="17" xfId="19344" applyNumberFormat="true" applyFont="true" applyFill="true" applyBorder="true" applyAlignment="true" applyProtection="true">
      <alignment horizontal="center"/>
      <protection locked="false"/>
    </xf>
    <xf numFmtId="164" fontId="112"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2" fillId="9" borderId="8" xfId="19344" applyNumberFormat="true" applyFont="true" applyFill="true" applyBorder="true" applyAlignment="true" applyProtection="true">
      <alignment horizontal="center"/>
      <protection locked="false"/>
    </xf>
    <xf numFmtId="164" fontId="112" fillId="6" borderId="9" xfId="19344" applyNumberFormat="true" applyFont="true" applyFill="true" applyBorder="true" applyAlignment="true" applyProtection="true">
      <alignment horizontal="center"/>
      <protection locked="false"/>
    </xf>
    <xf numFmtId="164" fontId="112" fillId="7" borderId="9" xfId="19344" applyNumberFormat="true" applyFont="true" applyFill="true" applyBorder="true" applyAlignment="true" applyProtection="true">
      <alignment horizontal="center"/>
      <protection locked="false"/>
    </xf>
    <xf numFmtId="164" fontId="112" fillId="8" borderId="22" xfId="19344" applyNumberFormat="true" applyFont="true" applyFill="true" applyBorder="true" applyAlignment="true" applyProtection="true">
      <alignment horizontal="center"/>
      <protection locked="false"/>
    </xf>
    <xf numFmtId="0" fontId="110" fillId="4" borderId="18" xfId="19344" applyFont="true" applyFill="true" applyBorder="true" applyAlignment="true" applyProtection="true">
      <alignment horizontal="center" vertical="center" wrapText="true"/>
      <protection locked="false"/>
    </xf>
    <xf numFmtId="0" fontId="110" fillId="4" borderId="14" xfId="19344" applyFont="true" applyFill="true" applyBorder="true" applyAlignment="true" applyProtection="true">
      <alignment horizontal="center" vertical="center" wrapText="true"/>
      <protection locked="false"/>
    </xf>
    <xf numFmtId="164" fontId="112" fillId="4" borderId="16" xfId="19344" applyNumberFormat="true" applyFont="true" applyFill="true" applyBorder="true" applyAlignment="true" applyProtection="true">
      <alignment horizontal="center" vertical="center"/>
      <protection locked="false"/>
    </xf>
    <xf numFmtId="164" fontId="112" fillId="9" borderId="17" xfId="19344" applyNumberFormat="true" applyFont="true" applyFill="true" applyBorder="true" applyAlignment="true" applyProtection="true">
      <alignment horizontal="center" vertical="center"/>
      <protection locked="false"/>
    </xf>
    <xf numFmtId="164" fontId="112" fillId="10" borderId="17" xfId="19344" applyNumberFormat="true" applyFont="true" applyFill="true" applyBorder="true" applyAlignment="true" applyProtection="true">
      <alignment horizontal="center" vertical="center"/>
      <protection locked="false"/>
    </xf>
    <xf numFmtId="164" fontId="112" fillId="11" borderId="17" xfId="19344" applyNumberFormat="true" applyFont="true" applyFill="true" applyBorder="true" applyAlignment="true" applyProtection="true">
      <alignment horizontal="center" vertical="center"/>
      <protection locked="false"/>
    </xf>
    <xf numFmtId="164" fontId="112" fillId="12" borderId="20" xfId="19344" applyNumberFormat="true" applyFont="true" applyFill="true" applyBorder="true" applyAlignment="true" applyProtection="true">
      <alignment horizontal="center" vertical="center"/>
      <protection locked="false"/>
    </xf>
    <xf numFmtId="164" fontId="112" fillId="6" borderId="17" xfId="19344" applyNumberFormat="true" applyFont="true" applyFill="true" applyBorder="true" applyAlignment="true" applyProtection="true">
      <alignment horizontal="center" vertical="center"/>
      <protection locked="false"/>
    </xf>
    <xf numFmtId="164" fontId="112" fillId="7" borderId="17" xfId="19344" applyNumberFormat="true" applyFont="true" applyFill="true" applyBorder="true" applyAlignment="true" applyProtection="true">
      <alignment horizontal="center" vertical="center"/>
      <protection locked="false"/>
    </xf>
    <xf numFmtId="164" fontId="112"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2" fillId="4" borderId="8" xfId="19344" applyNumberFormat="true" applyFont="true" applyFill="true" applyBorder="true" applyAlignment="true" applyProtection="true">
      <alignment horizontal="center" vertical="center"/>
      <protection locked="false"/>
    </xf>
    <xf numFmtId="164" fontId="112" fillId="9" borderId="9" xfId="19344" applyNumberFormat="true" applyFont="true" applyFill="true" applyBorder="true" applyAlignment="true" applyProtection="true">
      <alignment horizontal="center" vertical="center"/>
      <protection locked="false"/>
    </xf>
    <xf numFmtId="164" fontId="112" fillId="6" borderId="9" xfId="19344" applyNumberFormat="true" applyFont="true" applyFill="true" applyBorder="true" applyAlignment="true" applyProtection="true">
      <alignment horizontal="center" vertical="center"/>
      <protection locked="false"/>
    </xf>
    <xf numFmtId="164" fontId="112" fillId="7" borderId="9" xfId="19344" applyNumberFormat="true" applyFont="true" applyFill="true" applyBorder="true" applyAlignment="true" applyProtection="true">
      <alignment horizontal="center" vertical="center"/>
      <protection locked="false"/>
    </xf>
    <xf numFmtId="164" fontId="112"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2" fillId="3" borderId="19" xfId="19344" applyNumberFormat="true" applyFont="true" applyBorder="true" applyAlignment="true" applyProtection="true">
      <alignment horizontal="center"/>
      <protection locked="false"/>
    </xf>
    <xf numFmtId="164" fontId="112" fillId="3" borderId="23" xfId="19344" applyNumberFormat="true" applyFont="true" applyBorder="true" applyAlignment="true" applyProtection="true">
      <alignment horizontal="center"/>
      <protection locked="false"/>
    </xf>
    <xf numFmtId="164" fontId="112" fillId="3" borderId="11" xfId="19344" applyNumberFormat="true" applyFont="true" applyBorder="true" applyAlignment="true" applyProtection="true">
      <alignment horizontal="center"/>
      <protection locked="false"/>
    </xf>
    <xf numFmtId="164" fontId="112" fillId="3" borderId="20" xfId="19344" applyNumberFormat="true" applyFont="true" applyBorder="true" applyAlignment="true" applyProtection="true">
      <alignment horizontal="center"/>
      <protection locked="false"/>
    </xf>
    <xf numFmtId="164" fontId="112" fillId="3" borderId="21" xfId="19344" applyNumberFormat="true" applyFont="true" applyBorder="true" applyAlignment="true" applyProtection="true">
      <alignment horizontal="center"/>
      <protection locked="false"/>
    </xf>
    <xf numFmtId="164" fontId="112" fillId="3" borderId="7" xfId="19344" applyNumberFormat="true" applyFont="true" applyBorder="true" applyAlignment="true" applyProtection="true">
      <alignment horizontal="center"/>
      <protection locked="false"/>
    </xf>
    <xf numFmtId="164" fontId="112" fillId="3" borderId="12" xfId="19344" applyNumberFormat="true" applyFont="true" applyBorder="true" applyAlignment="true" applyProtection="true">
      <alignment horizontal="center"/>
      <protection locked="false"/>
    </xf>
    <xf numFmtId="164" fontId="112"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0" fillId="4" borderId="25" xfId="19344" applyFont="true" applyFill="true" applyBorder="true" applyAlignment="true" applyProtection="true">
      <alignment horizontal="center" vertical="center"/>
      <protection locked="false"/>
    </xf>
    <xf numFmtId="0" fontId="110" fillId="4" borderId="18" xfId="19344" applyFont="true" applyFill="true" applyBorder="true" applyAlignment="true" applyProtection="true">
      <alignment horizontal="center" vertical="center"/>
      <protection locked="false"/>
    </xf>
    <xf numFmtId="0" fontId="112" fillId="3" borderId="10" xfId="19344" applyFont="true" applyFill="true" applyBorder="true" applyProtection="true">
      <protection locked="false"/>
    </xf>
    <xf numFmtId="0" fontId="110"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4" fillId="3" borderId="4" xfId="19344" applyFont="true" applyBorder="true" applyAlignment="true" applyProtection="true">
      <alignment vertical="center" textRotation="90"/>
      <protection locked="false"/>
    </xf>
    <xf numFmtId="164" fontId="112" fillId="3" borderId="29" xfId="19344" applyNumberFormat="true" applyFont="true" applyFill="true" applyBorder="true" applyAlignment="true" applyProtection="true">
      <alignment horizontal="center"/>
      <protection locked="false"/>
    </xf>
    <xf numFmtId="164" fontId="112" fillId="3" borderId="10" xfId="19344" applyNumberFormat="true" applyFont="true" applyFill="true" applyBorder="true" applyAlignment="true" applyProtection="true">
      <alignment horizontal="center"/>
      <protection locked="false"/>
    </xf>
    <xf numFmtId="164" fontId="112" fillId="3" borderId="28" xfId="19344" applyNumberFormat="true" applyFont="true" applyFill="true" applyBorder="true" applyAlignment="true" applyProtection="true">
      <alignment horizontal="center"/>
      <protection locked="false"/>
    </xf>
    <xf numFmtId="164" fontId="112" fillId="3" borderId="32" xfId="19344" applyNumberFormat="true" applyFont="true" applyFill="true" applyBorder="true" applyAlignment="true" applyProtection="true">
      <alignment horizontal="center"/>
      <protection locked="false"/>
    </xf>
    <xf numFmtId="164" fontId="112"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2" fillId="3" borderId="35" xfId="19344" applyNumberFormat="true" applyFont="true" applyFill="true" applyBorder="true" applyAlignment="true" applyProtection="true">
      <alignment horizontal="center"/>
      <protection locked="false"/>
    </xf>
    <xf numFmtId="164" fontId="112" fillId="3" borderId="5" xfId="19344" applyNumberFormat="true" applyFont="true" applyFill="true" applyBorder="true" applyAlignment="true" applyProtection="true">
      <alignment horizontal="center"/>
      <protection locked="false"/>
    </xf>
    <xf numFmtId="164" fontId="112" fillId="3" borderId="6" xfId="19344" applyNumberFormat="true" applyFont="true" applyFill="true" applyBorder="true" applyAlignment="true" applyProtection="true">
      <alignment horizontal="center"/>
      <protection locked="false"/>
    </xf>
    <xf numFmtId="164" fontId="112"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2"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2" fillId="5" borderId="16" xfId="19344" applyNumberFormat="true" applyFont="true" applyFill="true" applyBorder="true" applyAlignment="true" applyProtection="true">
      <alignment horizontal="center"/>
      <protection locked="false"/>
    </xf>
    <xf numFmtId="164" fontId="112" fillId="5" borderId="8" xfId="19344" applyNumberFormat="true" applyFont="true" applyFill="true" applyBorder="true" applyAlignment="true" applyProtection="true">
      <alignment horizontal="center"/>
      <protection locked="false"/>
    </xf>
    <xf numFmtId="164" fontId="112" fillId="5" borderId="17" xfId="19344" applyNumberFormat="true" applyFont="true" applyFill="true" applyBorder="true" applyAlignment="true" applyProtection="true">
      <alignment horizontal="center" vertical="center"/>
      <protection locked="false"/>
    </xf>
    <xf numFmtId="164" fontId="112"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2" fillId="27" borderId="10" xfId="19344" applyFont="true" applyFill="true" applyAlignment="true">
      <alignment horizontal="left" vertical="top"/>
    </xf>
    <xf numFmtId="170" fontId="152" fillId="27" borderId="10" xfId="19344" applyNumberFormat="true" applyFont="true" applyFill="true" applyAlignment="true">
      <alignment horizontal="right" vertical="top" wrapText="true"/>
    </xf>
    <xf numFmtId="0" fontId="155" fillId="30" borderId="67" xfId="19344" applyFont="true" applyFill="true" applyBorder="true" applyAlignment="true">
      <alignment vertical="center"/>
    </xf>
    <xf numFmtId="0" fontId="155" fillId="9" borderId="67" xfId="19344" applyFont="true" applyFill="true" applyBorder="true" applyAlignment="true">
      <alignment vertical="center"/>
    </xf>
    <xf numFmtId="0" fontId="155" fillId="31" borderId="67" xfId="19344" applyFont="true" applyFill="true" applyBorder="true" applyAlignment="true">
      <alignment vertical="center"/>
    </xf>
    <xf numFmtId="0" fontId="155" fillId="32" borderId="1" xfId="19344" applyFont="true" applyFill="true" applyBorder="true" applyAlignment="true">
      <alignment vertical="center"/>
    </xf>
    <xf numFmtId="0" fontId="113" fillId="3" borderId="10" xfId="19344" applyFont="true" applyAlignment="true">
      <alignment horizontal="right"/>
    </xf>
    <xf numFmtId="0" fontId="150" fillId="27" borderId="10" xfId="19344" applyFont="true" applyFill="true" applyBorder="true" applyAlignment="true">
      <alignment horizontal="left"/>
    </xf>
    <xf numFmtId="0" fontId="150"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0" fillId="15" borderId="10" xfId="19344" applyFont="true" applyFill="true" applyBorder="true" applyAlignment="true">
      <alignment horizontal="left"/>
    </xf>
    <xf numFmtId="0" fontId="149" fillId="27" borderId="10" xfId="19344" applyFont="true" applyFill="true" applyBorder="true" applyAlignment="true">
      <alignment wrapText="true"/>
    </xf>
    <xf numFmtId="0" fontId="151" fillId="3" borderId="10" xfId="19344" applyFont="true" applyBorder="true"/>
    <xf numFmtId="0" fontId="157" fillId="27" borderId="10" xfId="19344" applyFont="true" applyFill="true" applyBorder="true" applyAlignment="true">
      <alignment wrapText="true"/>
    </xf>
    <xf numFmtId="0" fontId="156" fillId="27" borderId="10" xfId="19344" applyFont="true" applyFill="true" applyBorder="true" applyAlignment="true">
      <alignment wrapText="true"/>
    </xf>
    <xf numFmtId="170" fontId="152"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5" fillId="29" borderId="1" xfId="19344" applyFont="true" applyFill="true" applyBorder="true" applyAlignment="true">
      <alignment vertical="center"/>
    </xf>
    <xf numFmtId="0" fontId="160" fillId="15" borderId="3" xfId="19344" applyFont="true" applyFill="true" applyBorder="true" applyAlignment="true">
      <alignment horizontal="left"/>
    </xf>
    <xf numFmtId="0" fontId="133" fillId="27" borderId="4" xfId="19344" applyFont="true" applyFill="true" applyBorder="true" applyAlignment="true"/>
    <xf numFmtId="0" fontId="160" fillId="27" borderId="10" xfId="19344" applyFont="true" applyFill="true" applyBorder="true" applyAlignment="true"/>
    <xf numFmtId="0" fontId="162" fillId="3" borderId="4" xfId="19344" applyFont="true" applyBorder="true" applyAlignment="true"/>
    <xf numFmtId="0" fontId="160" fillId="27" borderId="10" xfId="19344" applyFont="true" applyFill="true" applyBorder="true" applyAlignment="true">
      <alignment horizontal="left"/>
    </xf>
    <xf numFmtId="0" fontId="160" fillId="27" borderId="3" xfId="19344" applyFont="true" applyFill="true" applyBorder="true" applyAlignment="true">
      <alignment horizontal="left"/>
    </xf>
    <xf numFmtId="0" fontId="161" fillId="27" borderId="3" xfId="19344" applyFont="true" applyFill="true" applyBorder="true" applyAlignment="true">
      <alignment vertical="center"/>
    </xf>
    <xf numFmtId="0" fontId="161" fillId="3" borderId="4" xfId="19344" applyFont="true" applyBorder="true" applyAlignment="true">
      <alignment vertical="center"/>
    </xf>
    <xf numFmtId="0" fontId="161" fillId="3" borderId="3" xfId="19344" applyFont="true" applyBorder="true" applyAlignment="true">
      <alignment vertical="center"/>
    </xf>
    <xf numFmtId="0" fontId="148" fillId="26" borderId="58" xfId="39990" applyFont="true" applyFill="true" applyBorder="true" applyAlignment="true">
      <alignment horizontal="left" vertical="center"/>
    </xf>
    <xf numFmtId="0" fontId="148" fillId="26" borderId="59" xfId="40002" applyFont="true" applyFill="true" applyBorder="true" applyAlignment="true">
      <alignment horizontal="left" vertical="center"/>
    </xf>
    <xf numFmtId="0" fontId="148" fillId="26" borderId="60" xfId="40014" applyFont="true" applyFill="true" applyBorder="true" applyAlignment="true">
      <alignment horizontal="left" vertical="center"/>
    </xf>
    <xf numFmtId="0" fontId="148" fillId="26" borderId="58" xfId="40050" applyFont="true" applyFill="true" applyBorder="true" applyAlignment="true">
      <alignment horizontal="left" vertical="center"/>
    </xf>
    <xf numFmtId="0" fontId="148" fillId="26" borderId="59" xfId="40062" applyFont="true" applyFill="true" applyBorder="true" applyAlignment="true">
      <alignment horizontal="left" vertical="center"/>
    </xf>
    <xf numFmtId="0" fontId="148" fillId="26" borderId="60" xfId="40074" applyFont="true" applyFill="true" applyBorder="true" applyAlignment="true">
      <alignment horizontal="left" vertical="center"/>
    </xf>
    <xf numFmtId="0" fontId="148" fillId="26" borderId="58" xfId="40110" applyFont="true" applyFill="true" applyBorder="true" applyAlignment="true">
      <alignment horizontal="left" vertical="center"/>
    </xf>
    <xf numFmtId="0" fontId="148" fillId="26" borderId="59" xfId="40122" applyFont="true" applyFill="true" applyBorder="true" applyAlignment="true">
      <alignment horizontal="left" vertical="center"/>
    </xf>
    <xf numFmtId="0" fontId="148" fillId="26" borderId="58" xfId="40170" applyFont="true" applyFill="true" applyBorder="true" applyAlignment="true">
      <alignment horizontal="left" vertical="center"/>
    </xf>
    <xf numFmtId="0" fontId="148" fillId="26" borderId="59" xfId="40182" applyFont="true" applyFill="true" applyBorder="true" applyAlignment="true">
      <alignment horizontal="left" vertical="center"/>
    </xf>
    <xf numFmtId="0" fontId="148" fillId="26" borderId="60" xfId="40194" applyFont="true" applyFill="true" applyBorder="true" applyAlignment="true">
      <alignment horizontal="left" vertical="center"/>
    </xf>
    <xf numFmtId="0" fontId="148" fillId="26" borderId="58" xfId="40230" applyFont="true" applyFill="true" applyBorder="true" applyAlignment="true">
      <alignment horizontal="left" vertical="center"/>
    </xf>
    <xf numFmtId="0" fontId="148" fillId="26" borderId="59" xfId="40242" applyFont="true" applyFill="true" applyBorder="true" applyAlignment="true">
      <alignment horizontal="left" vertical="center"/>
    </xf>
    <xf numFmtId="0" fontId="148" fillId="26" borderId="58" xfId="40290" applyFont="true" applyFill="true" applyBorder="true" applyAlignment="true">
      <alignment horizontal="left" vertical="center"/>
    </xf>
    <xf numFmtId="0" fontId="148" fillId="26" borderId="59" xfId="40302" applyFont="true" applyFill="true" applyBorder="true" applyAlignment="true">
      <alignment horizontal="left" vertical="center"/>
    </xf>
    <xf numFmtId="0" fontId="148" fillId="26" borderId="58" xfId="40418" applyFont="true" applyFill="true" applyBorder="true" applyAlignment="true">
      <alignment horizontal="left" vertical="center"/>
    </xf>
    <xf numFmtId="0" fontId="148" fillId="26" borderId="59" xfId="40430" applyFont="true" applyFill="true" applyBorder="true" applyAlignment="true">
      <alignment horizontal="left" vertical="center"/>
    </xf>
    <xf numFmtId="0" fontId="148" fillId="26" borderId="60" xfId="40442" applyFont="true" applyFill="true" applyBorder="true" applyAlignment="true">
      <alignment horizontal="left" vertical="center"/>
    </xf>
    <xf numFmtId="0" fontId="148" fillId="3" borderId="57" xfId="40406" applyFont="true" applyBorder="true" applyAlignment="true">
      <alignment horizontal="left" vertical="center"/>
    </xf>
    <xf numFmtId="0" fontId="148" fillId="3" borderId="54" xfId="39980" applyFont="true" applyBorder="true" applyAlignment="true">
      <alignment horizontal="center" vertical="center" wrapText="true"/>
    </xf>
    <xf numFmtId="0" fontId="148" fillId="3" borderId="55" xfId="39982" applyFont="true" applyBorder="true" applyAlignment="true">
      <alignment horizontal="center" vertical="center" wrapText="true"/>
    </xf>
    <xf numFmtId="0" fontId="148" fillId="3" borderId="54" xfId="40040" applyFont="true" applyBorder="true" applyAlignment="true">
      <alignment horizontal="center" vertical="center" wrapText="true"/>
    </xf>
    <xf numFmtId="0" fontId="148" fillId="3" borderId="55" xfId="40042" applyFont="true" applyBorder="true" applyAlignment="true">
      <alignment horizontal="center" vertical="center" wrapText="true"/>
    </xf>
    <xf numFmtId="0" fontId="148" fillId="3" borderId="54" xfId="40100" applyFont="true" applyBorder="true" applyAlignment="true">
      <alignment horizontal="center" vertical="center" wrapText="true"/>
    </xf>
    <xf numFmtId="0" fontId="148" fillId="3" borderId="55" xfId="40102" applyFont="true" applyBorder="true" applyAlignment="true">
      <alignment horizontal="center" vertical="center" wrapText="true"/>
    </xf>
    <xf numFmtId="0" fontId="148" fillId="3" borderId="54" xfId="40160" applyFont="true" applyBorder="true" applyAlignment="true">
      <alignment horizontal="center" vertical="center" wrapText="true"/>
    </xf>
    <xf numFmtId="0" fontId="148" fillId="3" borderId="55" xfId="40162" applyFont="true" applyBorder="true" applyAlignment="true">
      <alignment horizontal="center" vertical="center" wrapText="true"/>
    </xf>
    <xf numFmtId="0" fontId="148" fillId="3" borderId="54" xfId="40220" applyFont="true" applyBorder="true" applyAlignment="true">
      <alignment horizontal="center" vertical="center" wrapText="true"/>
    </xf>
    <xf numFmtId="0" fontId="148" fillId="3" borderId="55" xfId="40222" applyFont="true" applyBorder="true" applyAlignment="true">
      <alignment horizontal="center" vertical="center" wrapText="true"/>
    </xf>
    <xf numFmtId="0" fontId="148" fillId="3" borderId="54" xfId="40280" applyFont="true" applyBorder="true" applyAlignment="true">
      <alignment horizontal="center" vertical="center" wrapText="true"/>
    </xf>
    <xf numFmtId="0" fontId="148" fillId="3" borderId="55" xfId="40282" applyFont="true" applyBorder="true" applyAlignment="true">
      <alignment horizontal="center" vertical="center" wrapText="true"/>
    </xf>
    <xf numFmtId="0" fontId="148" fillId="3" borderId="54" xfId="40340" applyFont="true" applyBorder="true" applyAlignment="true">
      <alignment horizontal="center" vertical="center" wrapText="true"/>
    </xf>
    <xf numFmtId="0" fontId="148" fillId="3" borderId="55" xfId="40342" applyFont="true" applyBorder="true" applyAlignment="true">
      <alignment horizontal="center" vertical="center" wrapText="true"/>
    </xf>
    <xf numFmtId="0" fontId="148" fillId="3" borderId="54" xfId="40408" applyFont="true" applyBorder="true" applyAlignment="true">
      <alignment horizontal="center" vertical="center" wrapText="true"/>
    </xf>
    <xf numFmtId="0" fontId="148" fillId="3" borderId="55" xfId="40410" applyFont="true" applyBorder="true" applyAlignment="true">
      <alignment horizontal="center" vertical="center" wrapText="true"/>
    </xf>
    <xf numFmtId="0" fontId="158" fillId="3" borderId="10" xfId="39959" applyFont="true" applyAlignment="true">
      <alignment horizontal="left" vertical="center"/>
    </xf>
    <xf numFmtId="0" fontId="148" fillId="3" borderId="10" xfId="40020" applyFont="true" applyAlignment="true">
      <alignment horizontal="left" vertical="center"/>
    </xf>
    <xf numFmtId="0" fontId="158" fillId="3" borderId="10" xfId="40019" applyFont="true" applyAlignment="true">
      <alignment horizontal="left" vertical="center"/>
    </xf>
    <xf numFmtId="0" fontId="148" fillId="3" borderId="10" xfId="40080" applyFont="true" applyAlignment="true">
      <alignment horizontal="left" vertical="center"/>
    </xf>
    <xf numFmtId="0" fontId="158" fillId="3" borderId="10" xfId="40079" applyFont="true" applyAlignment="true">
      <alignment horizontal="left" vertical="center"/>
    </xf>
    <xf numFmtId="0" fontId="158" fillId="3" borderId="10" xfId="40139" applyFont="true" applyAlignment="true">
      <alignment horizontal="left" vertical="center"/>
    </xf>
    <xf numFmtId="0" fontId="148" fillId="3" borderId="10" xfId="40200" applyFont="true" applyAlignment="true">
      <alignment horizontal="left" vertical="center"/>
    </xf>
    <xf numFmtId="0" fontId="158" fillId="3" borderId="10" xfId="40199" applyFont="true" applyAlignment="true">
      <alignment horizontal="left" vertical="center"/>
    </xf>
    <xf numFmtId="0" fontId="158" fillId="3" borderId="10" xfId="40259" applyFont="true" applyAlignment="true">
      <alignment horizontal="left" vertical="center"/>
    </xf>
    <xf numFmtId="0" fontId="148" fillId="3" borderId="57" xfId="39978" applyFont="true" applyBorder="true" applyAlignment="true">
      <alignment horizontal="left" vertical="center"/>
    </xf>
    <xf numFmtId="0" fontId="158" fillId="3" borderId="10" xfId="39965" applyFont="true" applyAlignment="true">
      <alignment horizontal="left" vertical="center"/>
    </xf>
    <xf numFmtId="0" fontId="148" fillId="3" borderId="57" xfId="40038" applyFont="true" applyBorder="true" applyAlignment="true">
      <alignment horizontal="left" vertical="center"/>
    </xf>
    <xf numFmtId="0" fontId="158" fillId="3" borderId="10" xfId="40025" applyFont="true" applyAlignment="true">
      <alignment horizontal="left" vertical="center"/>
    </xf>
    <xf numFmtId="0" fontId="148" fillId="3" borderId="57" xfId="40098" applyFont="true" applyBorder="true" applyAlignment="true">
      <alignment horizontal="left" vertical="center"/>
    </xf>
    <xf numFmtId="0" fontId="158" fillId="3" borderId="10" xfId="40085" applyFont="true" applyAlignment="true">
      <alignment horizontal="left" vertical="center"/>
    </xf>
    <xf numFmtId="0" fontId="148" fillId="3" borderId="57" xfId="40158" applyFont="true" applyBorder="true" applyAlignment="true">
      <alignment horizontal="left" vertical="center"/>
    </xf>
    <xf numFmtId="0" fontId="158" fillId="3" borderId="10" xfId="40145" applyFont="true" applyAlignment="true">
      <alignment horizontal="left" vertical="center"/>
    </xf>
    <xf numFmtId="0" fontId="148" fillId="3" borderId="57" xfId="40218" applyFont="true" applyBorder="true" applyAlignment="true">
      <alignment horizontal="left" vertical="center"/>
    </xf>
    <xf numFmtId="0" fontId="158" fillId="3" borderId="10" xfId="40205" applyFont="true" applyAlignment="true">
      <alignment horizontal="left" vertical="center"/>
    </xf>
    <xf numFmtId="0" fontId="148" fillId="3" borderId="57" xfId="40278" applyFont="true" applyBorder="true" applyAlignment="true">
      <alignment horizontal="left" vertical="center"/>
    </xf>
    <xf numFmtId="0" fontId="158" fillId="3" borderId="10" xfId="40265" applyFont="true" applyAlignment="true">
      <alignment horizontal="left" vertical="center"/>
    </xf>
    <xf numFmtId="0" fontId="148" fillId="3" borderId="57" xfId="40338" applyFont="true" applyBorder="true" applyAlignment="true">
      <alignment horizontal="left" vertical="center"/>
    </xf>
    <xf numFmtId="0" fontId="158" fillId="3" borderId="10" xfId="40325" applyFont="true" applyAlignment="true">
      <alignment horizontal="left" vertical="center"/>
    </xf>
    <xf numFmtId="0" fontId="158" fillId="3" borderId="10" xfId="40393" applyFont="true" applyAlignment="true">
      <alignment horizontal="left" vertical="center"/>
    </xf>
    <xf numFmtId="0" fontId="148" fillId="30" borderId="10" xfId="40260" applyFont="true" applyFill="true" applyAlignment="true">
      <alignment horizontal="left" vertical="center"/>
    </xf>
    <xf numFmtId="0" fontId="148" fillId="31" borderId="10" xfId="40140" applyFont="true" applyFill="true" applyAlignment="true">
      <alignment horizontal="left" vertical="center"/>
    </xf>
    <xf numFmtId="0" fontId="148"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3" fillId="15" borderId="10" xfId="19344" applyFont="true" applyFill="true" applyAlignment="true">
      <alignment vertical="top" wrapText="true"/>
    </xf>
    <xf numFmtId="0" fontId="133"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5" fillId="32" borderId="11" xfId="19344" applyFont="true" applyFill="true" applyBorder="true" applyAlignment="true">
      <alignment vertical="center"/>
    </xf>
    <xf numFmtId="0" fontId="23" fillId="15" borderId="10" xfId="19344" applyFill="true" applyAlignment="true">
      <alignment wrapText="true"/>
    </xf>
    <xf numFmtId="0" fontId="112"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68" fillId="27" borderId="4" xfId="19344" applyFont="true" applyFill="true" applyBorder="true" applyAlignment="true">
      <alignment vertical="center"/>
    </xf>
    <xf numFmtId="0" fontId="161" fillId="27" borderId="4" xfId="19344" applyFont="true" applyFill="true" applyBorder="true" applyAlignment="true"/>
    <xf numFmtId="0" fontId="0" fillId="0" borderId="10" xfId="0" applyBorder="true"/>
    <xf numFmtId="0" fontId="0" fillId="0" borderId="10" xfId="0" applyFill="true" applyBorder="true"/>
    <xf numFmtId="0" fontId="160" fillId="15" borderId="1" xfId="19344" applyFont="true" applyFill="true" applyBorder="true" applyAlignment="true"/>
    <xf numFmtId="0" fontId="133" fillId="15" borderId="2" xfId="19344" applyFont="true" applyFill="true" applyBorder="true" applyAlignment="true"/>
    <xf numFmtId="0" fontId="160" fillId="15" borderId="3" xfId="19344" applyFont="true" applyFill="true" applyBorder="true" applyAlignment="true"/>
    <xf numFmtId="0" fontId="133" fillId="15" borderId="4" xfId="19344" applyFont="true" applyFill="true" applyBorder="true" applyAlignment="true"/>
    <xf numFmtId="0" fontId="161" fillId="15" borderId="3" xfId="19344" applyFont="true" applyFill="true" applyBorder="true" applyAlignment="true"/>
    <xf numFmtId="0" fontId="161" fillId="15" borderId="4" xfId="19344" applyFont="true" applyFill="true" applyBorder="true" applyAlignment="true"/>
    <xf numFmtId="0" fontId="161" fillId="15" borderId="3" xfId="19344" applyFont="true" applyFill="true" applyBorder="true" applyAlignment="true">
      <alignment vertical="center"/>
    </xf>
    <xf numFmtId="0" fontId="161" fillId="15" borderId="4" xfId="19344" applyFont="true" applyFill="true" applyBorder="true" applyAlignment="true">
      <alignment vertical="center"/>
    </xf>
    <xf numFmtId="0" fontId="168" fillId="15" borderId="4" xfId="19344" applyFont="true" applyFill="true" applyBorder="true" applyAlignment="true">
      <alignment vertical="center"/>
    </xf>
    <xf numFmtId="0" fontId="148" fillId="26" borderId="59" xfId="40254" applyFont="true" applyFill="true" applyBorder="true" applyAlignment="true">
      <alignment horizontal="left" vertical="center"/>
    </xf>
    <xf numFmtId="0" fontId="148" fillId="26" borderId="58" xfId="40109" applyFont="true" applyFill="true" applyBorder="true" applyAlignment="true">
      <alignment horizontal="left" vertical="center" wrapText="true"/>
    </xf>
    <xf numFmtId="0" fontId="148"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3" fillId="2" borderId="72" xfId="19344" applyNumberFormat="true" applyFont="true" applyFill="true" applyBorder="true" applyAlignment="true">
      <alignment vertical="center"/>
    </xf>
    <xf numFmtId="170" fontId="153" fillId="2" borderId="73" xfId="19344" applyNumberFormat="true" applyFont="true" applyFill="true" applyBorder="true" applyAlignment="true">
      <alignment vertical="center"/>
    </xf>
    <xf numFmtId="0" fontId="148" fillId="3" borderId="10" xfId="39972" applyFont="true" applyBorder="true" applyAlignment="true">
      <alignment horizontal="left" vertical="center"/>
    </xf>
    <xf numFmtId="0" fontId="148" fillId="3" borderId="10" xfId="40032" applyFont="true" applyBorder="true" applyAlignment="true">
      <alignment horizontal="left" vertical="center"/>
    </xf>
    <xf numFmtId="0" fontId="148" fillId="3" borderId="10" xfId="40092" applyFont="true" applyBorder="true" applyAlignment="true">
      <alignment horizontal="left" vertical="center"/>
    </xf>
    <xf numFmtId="0" fontId="148" fillId="3" borderId="10" xfId="40152" applyFont="true" applyBorder="true" applyAlignment="true">
      <alignment horizontal="left" vertical="center"/>
    </xf>
    <xf numFmtId="0" fontId="148" fillId="3" borderId="10" xfId="40212" applyFont="true" applyBorder="true" applyAlignment="true">
      <alignment horizontal="left" vertical="center"/>
    </xf>
    <xf numFmtId="0" fontId="148" fillId="3" borderId="10" xfId="40272" applyFont="true" applyBorder="true" applyAlignment="true">
      <alignment horizontal="left" vertical="center"/>
    </xf>
    <xf numFmtId="170" fontId="153" fillId="2" borderId="102" xfId="19344" applyNumberFormat="true" applyFont="true" applyFill="true" applyBorder="true" applyAlignment="true">
      <alignment vertical="center"/>
    </xf>
    <xf numFmtId="0" fontId="148" fillId="26" borderId="105" xfId="40056" applyFont="true" applyFill="true" applyBorder="true" applyAlignment="true">
      <alignment horizontal="left" vertical="center"/>
    </xf>
    <xf numFmtId="0" fontId="148" fillId="26" borderId="105" xfId="40062" applyFont="true" applyFill="true" applyBorder="true" applyAlignment="true">
      <alignment horizontal="left" vertical="center"/>
    </xf>
    <xf numFmtId="0" fontId="148" fillId="26" borderId="106" xfId="40074" applyFont="true" applyFill="true" applyBorder="true" applyAlignment="true">
      <alignment horizontal="left" vertical="center"/>
    </xf>
    <xf numFmtId="0" fontId="148" fillId="26" borderId="105" xfId="40236" applyFont="true" applyFill="true" applyBorder="true" applyAlignment="true">
      <alignment horizontal="left" vertical="center"/>
    </xf>
    <xf numFmtId="0" fontId="148" fillId="26" borderId="105" xfId="40248" applyFont="true" applyFill="true" applyBorder="true" applyAlignment="true">
      <alignment horizontal="left" vertical="center"/>
    </xf>
    <xf numFmtId="170" fontId="152" fillId="27" borderId="109" xfId="19344" applyNumberFormat="true" applyFont="true" applyFill="true" applyBorder="true" applyAlignment="true">
      <alignment horizontal="center" vertical="center"/>
    </xf>
    <xf numFmtId="170" fontId="152" fillId="27" borderId="110" xfId="19344" applyNumberFormat="true" applyFont="true" applyFill="true" applyBorder="true" applyAlignment="true">
      <alignment horizontal="center" vertical="center"/>
    </xf>
    <xf numFmtId="170" fontId="152" fillId="27" borderId="111" xfId="19344" applyNumberFormat="true" applyFont="true" applyFill="true" applyBorder="true" applyAlignment="true">
      <alignment horizontal="center" vertical="center"/>
    </xf>
    <xf numFmtId="170" fontId="152" fillId="27" borderId="112" xfId="19344" applyNumberFormat="true" applyFont="true" applyFill="true" applyBorder="true" applyAlignment="true">
      <alignment horizontal="center" vertical="center"/>
    </xf>
    <xf numFmtId="170" fontId="152" fillId="27" borderId="113" xfId="19344" applyNumberFormat="true" applyFont="true" applyFill="true" applyBorder="true" applyAlignment="true">
      <alignment horizontal="center" vertical="center"/>
    </xf>
    <xf numFmtId="170" fontId="152" fillId="27" borderId="78" xfId="19344" applyNumberFormat="true" applyFont="true" applyFill="true" applyBorder="true" applyAlignment="true">
      <alignment horizontal="center" vertical="center"/>
    </xf>
    <xf numFmtId="170" fontId="152" fillId="27" borderId="51" xfId="19344" applyNumberFormat="true" applyFont="true" applyFill="true" applyBorder="true" applyAlignment="true">
      <alignment horizontal="center" vertical="center"/>
    </xf>
    <xf numFmtId="170" fontId="152" fillId="27" borderId="93" xfId="19344" applyNumberFormat="true" applyFont="true" applyFill="true" applyBorder="true" applyAlignment="true">
      <alignment horizontal="center" vertical="center"/>
    </xf>
    <xf numFmtId="170" fontId="152" fillId="27" borderId="86" xfId="19344" applyNumberFormat="true" applyFont="true" applyFill="true" applyBorder="true" applyAlignment="true">
      <alignment horizontal="center" vertical="center"/>
    </xf>
    <xf numFmtId="170" fontId="152" fillId="27" borderId="68" xfId="19344" applyNumberFormat="true" applyFont="true" applyFill="true" applyBorder="true" applyAlignment="true">
      <alignment horizontal="center" vertical="center"/>
    </xf>
    <xf numFmtId="170" fontId="152" fillId="27" borderId="79" xfId="19344" applyNumberFormat="true" applyFont="true" applyFill="true" applyBorder="true" applyAlignment="true">
      <alignment horizontal="center" vertical="center"/>
    </xf>
    <xf numFmtId="170" fontId="152" fillId="27" borderId="50" xfId="19344" applyNumberFormat="true" applyFont="true" applyFill="true" applyBorder="true" applyAlignment="true">
      <alignment horizontal="center" vertical="center"/>
    </xf>
    <xf numFmtId="170" fontId="152" fillId="27" borderId="94" xfId="19344" applyNumberFormat="true" applyFont="true" applyFill="true" applyBorder="true" applyAlignment="true">
      <alignment horizontal="center" vertical="center"/>
    </xf>
    <xf numFmtId="170" fontId="152" fillId="27" borderId="87" xfId="19344" applyNumberFormat="true" applyFont="true" applyFill="true" applyBorder="true" applyAlignment="true">
      <alignment horizontal="center" vertical="center"/>
    </xf>
    <xf numFmtId="170" fontId="152" fillId="27" borderId="69" xfId="19344" applyNumberFormat="true" applyFont="true" applyFill="true" applyBorder="true" applyAlignment="true">
      <alignment horizontal="center" vertical="center"/>
    </xf>
    <xf numFmtId="0" fontId="148" fillId="3" borderId="107" xfId="39973" applyFont="true" applyBorder="true" applyAlignment="true">
      <alignment horizontal="center" vertical="center"/>
    </xf>
    <xf numFmtId="0" fontId="148" fillId="3" borderId="52" xfId="39974" applyFont="true" applyBorder="true" applyAlignment="true">
      <alignment horizontal="center" vertical="center"/>
    </xf>
    <xf numFmtId="0" fontId="148" fillId="3" borderId="95" xfId="39975" applyFont="true" applyBorder="true" applyAlignment="true">
      <alignment horizontal="center" vertical="center"/>
    </xf>
    <xf numFmtId="0" fontId="148" fillId="3" borderId="107" xfId="40033" applyFont="true" applyBorder="true" applyAlignment="true">
      <alignment horizontal="center" vertical="center"/>
    </xf>
    <xf numFmtId="0" fontId="148" fillId="3" borderId="52" xfId="40034" applyFont="true" applyBorder="true" applyAlignment="true">
      <alignment horizontal="center" vertical="center"/>
    </xf>
    <xf numFmtId="0" fontId="148" fillId="3" borderId="95" xfId="40035" applyFont="true" applyBorder="true" applyAlignment="true">
      <alignment horizontal="center" vertical="center"/>
    </xf>
    <xf numFmtId="0" fontId="148" fillId="3" borderId="107" xfId="40093" applyFont="true" applyBorder="true" applyAlignment="true">
      <alignment horizontal="center" vertical="center"/>
    </xf>
    <xf numFmtId="0" fontId="148" fillId="3" borderId="52" xfId="40094" applyFont="true" applyBorder="true" applyAlignment="true">
      <alignment horizontal="center" vertical="center"/>
    </xf>
    <xf numFmtId="0" fontId="148" fillId="3" borderId="95" xfId="40095" applyFont="true" applyBorder="true" applyAlignment="true">
      <alignment horizontal="center" vertical="center"/>
    </xf>
    <xf numFmtId="170" fontId="152" fillId="27" borderId="10" xfId="19344" applyNumberFormat="true" applyFont="true" applyFill="true" applyAlignment="true">
      <alignment horizontal="right" vertical="top"/>
    </xf>
    <xf numFmtId="0" fontId="148" fillId="3" borderId="107" xfId="40153" applyFont="true" applyBorder="true" applyAlignment="true">
      <alignment horizontal="center" vertical="center"/>
    </xf>
    <xf numFmtId="0" fontId="148" fillId="3" borderId="52" xfId="40154" applyFont="true" applyBorder="true" applyAlignment="true">
      <alignment horizontal="center" vertical="center"/>
    </xf>
    <xf numFmtId="0" fontId="148" fillId="3" borderId="95" xfId="40155" applyFont="true" applyBorder="true" applyAlignment="true">
      <alignment horizontal="center" vertical="center"/>
    </xf>
    <xf numFmtId="0" fontId="148" fillId="3" borderId="107" xfId="40213" applyFont="true" applyBorder="true" applyAlignment="true">
      <alignment horizontal="center" vertical="center"/>
    </xf>
    <xf numFmtId="0" fontId="148" fillId="3" borderId="52" xfId="40214" applyFont="true" applyBorder="true" applyAlignment="true">
      <alignment horizontal="center" vertical="center"/>
    </xf>
    <xf numFmtId="0" fontId="148" fillId="3" borderId="95" xfId="40215" applyFont="true" applyBorder="true" applyAlignment="true">
      <alignment horizontal="center" vertical="center"/>
    </xf>
    <xf numFmtId="0" fontId="148" fillId="3" borderId="107" xfId="40273" applyFont="true" applyBorder="true" applyAlignment="true">
      <alignment horizontal="center" vertical="center"/>
    </xf>
    <xf numFmtId="0" fontId="148" fillId="3" borderId="52" xfId="40274" applyFont="true" applyBorder="true" applyAlignment="true">
      <alignment horizontal="center" vertical="center"/>
    </xf>
    <xf numFmtId="0" fontId="148" fillId="3" borderId="95" xfId="40275" applyFont="true" applyBorder="true" applyAlignment="true">
      <alignment horizontal="center" vertical="center"/>
    </xf>
    <xf numFmtId="0" fontId="133" fillId="15" borderId="10" xfId="19344" applyFont="true" applyFill="true" applyAlignment="true">
      <alignment vertical="top"/>
    </xf>
    <xf numFmtId="0" fontId="133"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3" fillId="3" borderId="10" xfId="19344" applyFont="true" applyAlignment="true"/>
    <xf numFmtId="3" fontId="23" fillId="3" borderId="10" xfId="19344" applyNumberFormat="true" applyAlignment="true"/>
    <xf numFmtId="0" fontId="148" fillId="26" borderId="58" xfId="40532" applyFont="true" applyFill="true" applyBorder="true" applyAlignment="true">
      <alignment horizontal="left" vertical="center"/>
    </xf>
    <xf numFmtId="0" fontId="148" fillId="26" borderId="59" xfId="40538" applyFont="true" applyFill="true" applyBorder="true" applyAlignment="true">
      <alignment horizontal="left" vertical="center"/>
    </xf>
    <xf numFmtId="0" fontId="148" fillId="26" borderId="60" xfId="40544" applyFont="true" applyFill="true" applyBorder="true" applyAlignment="true">
      <alignment horizontal="left" vertical="center"/>
    </xf>
    <xf numFmtId="0" fontId="148" fillId="3" borderId="10" xfId="40088" applyFont="true" applyBorder="true" applyAlignment="true">
      <alignment horizontal="center" vertical="center"/>
    </xf>
    <xf numFmtId="0" fontId="148"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7" fillId="28" borderId="61" xfId="40112" applyNumberFormat="true" applyFont="true" applyFill="true" applyBorder="true" applyAlignment="true">
      <alignment horizontal="center" vertical="center"/>
    </xf>
    <xf numFmtId="168" fontId="147" fillId="28" borderId="62" xfId="40114" applyNumberFormat="true" applyFont="true" applyFill="true" applyBorder="true" applyAlignment="true">
      <alignment horizontal="center" vertical="center"/>
    </xf>
    <xf numFmtId="168" fontId="147" fillId="28" borderId="56" xfId="40124" applyNumberFormat="true" applyFont="true" applyFill="true" applyBorder="true" applyAlignment="true">
      <alignment horizontal="center" vertical="center"/>
    </xf>
    <xf numFmtId="168" fontId="147" fillId="28" borderId="64" xfId="40126" applyNumberFormat="true" applyFont="true" applyFill="true" applyBorder="true" applyAlignment="true">
      <alignment horizontal="center" vertical="center"/>
    </xf>
    <xf numFmtId="168" fontId="147" fillId="28" borderId="70" xfId="40244" applyNumberFormat="true" applyFont="true" applyFill="true" applyBorder="true" applyAlignment="true">
      <alignment horizontal="center" vertical="center"/>
    </xf>
    <xf numFmtId="168" fontId="147" fillId="28" borderId="71" xfId="40246" applyNumberFormat="true" applyFont="true" applyFill="true" applyBorder="true" applyAlignment="true">
      <alignment horizontal="center" vertical="center"/>
    </xf>
    <xf numFmtId="168" fontId="147" fillId="28" borderId="56" xfId="40244" applyNumberFormat="true" applyFont="true" applyFill="true" applyBorder="true" applyAlignment="true">
      <alignment horizontal="center" vertical="center"/>
    </xf>
    <xf numFmtId="168" fontId="147" fillId="28" borderId="64" xfId="40246" applyNumberFormat="true" applyFont="true" applyFill="true" applyBorder="true" applyAlignment="true">
      <alignment horizontal="center" vertical="center"/>
    </xf>
    <xf numFmtId="168" fontId="147" fillId="28" borderId="56" xfId="40304" applyNumberFormat="true" applyFont="true" applyFill="true" applyBorder="true" applyAlignment="true">
      <alignment horizontal="center" vertical="center"/>
    </xf>
    <xf numFmtId="168" fontId="147"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48" fillId="3" borderId="74" xfId="39979" applyFont="true" applyBorder="true" applyAlignment="true">
      <alignment horizontal="center" vertical="center" wrapText="true"/>
    </xf>
    <xf numFmtId="0" fontId="148" fillId="3" borderId="89" xfId="39981" applyFont="true" applyBorder="true" applyAlignment="true">
      <alignment horizontal="center" vertical="center" wrapText="true"/>
    </xf>
    <xf numFmtId="0" fontId="148" fillId="3" borderId="74" xfId="39980" applyFont="true" applyBorder="true" applyAlignment="true">
      <alignment horizontal="center" vertical="center" wrapText="true"/>
    </xf>
    <xf numFmtId="0" fontId="148" fillId="3" borderId="74" xfId="40039" applyFont="true" applyBorder="true" applyAlignment="true">
      <alignment horizontal="center" vertical="center" wrapText="true"/>
    </xf>
    <xf numFmtId="0" fontId="148" fillId="3" borderId="89" xfId="40041" applyFont="true" applyBorder="true" applyAlignment="true">
      <alignment horizontal="center" vertical="center" wrapText="true"/>
    </xf>
    <xf numFmtId="0" fontId="148" fillId="3" borderId="74" xfId="40099" applyFont="true" applyBorder="true" applyAlignment="true">
      <alignment horizontal="center" vertical="center" wrapText="true"/>
    </xf>
    <xf numFmtId="0" fontId="148" fillId="3" borderId="89" xfId="40101" applyFont="true" applyBorder="true" applyAlignment="true">
      <alignment horizontal="center" vertical="center" wrapText="true"/>
    </xf>
    <xf numFmtId="168" fontId="147" fillId="28" borderId="75" xfId="40111" applyNumberFormat="true" applyFont="true" applyFill="true" applyBorder="true" applyAlignment="true">
      <alignment horizontal="center" vertical="center"/>
    </xf>
    <xf numFmtId="168" fontId="147" fillId="28" borderId="90" xfId="40113" applyNumberFormat="true" applyFont="true" applyFill="true" applyBorder="true" applyAlignment="true">
      <alignment horizontal="center" vertical="center"/>
    </xf>
    <xf numFmtId="168" fontId="147" fillId="28" borderId="76" xfId="40123" applyNumberFormat="true" applyFont="true" applyFill="true" applyBorder="true" applyAlignment="true">
      <alignment horizontal="center" vertical="center"/>
    </xf>
    <xf numFmtId="168" fontId="147" fillId="28" borderId="91" xfId="40125" applyNumberFormat="true" applyFont="true" applyFill="true" applyBorder="true" applyAlignment="true">
      <alignment horizontal="center" vertical="center"/>
    </xf>
    <xf numFmtId="168" fontId="147" fillId="28" borderId="83" xfId="40123" applyNumberFormat="true" applyFont="true" applyFill="true" applyBorder="true" applyAlignment="true">
      <alignment horizontal="center" vertical="center"/>
    </xf>
    <xf numFmtId="168" fontId="147" fillId="28" borderId="84" xfId="40124" applyNumberFormat="true" applyFont="true" applyFill="true" applyBorder="true" applyAlignment="true">
      <alignment horizontal="center" vertical="center"/>
    </xf>
    <xf numFmtId="168" fontId="147" fillId="28" borderId="96" xfId="40125" applyNumberFormat="true" applyFont="true" applyFill="true" applyBorder="true" applyAlignment="true">
      <alignment horizontal="center" vertical="center"/>
    </xf>
    <xf numFmtId="0" fontId="148" fillId="3" borderId="74" xfId="40040" applyFont="true" applyBorder="true" applyAlignment="true">
      <alignment horizontal="center" vertical="center" wrapText="true"/>
    </xf>
    <xf numFmtId="0" fontId="148" fillId="3" borderId="74" xfId="40100" applyFont="true" applyBorder="true" applyAlignment="true">
      <alignment horizontal="center" vertical="center" wrapText="true"/>
    </xf>
    <xf numFmtId="168" fontId="147" fillId="28" borderId="75" xfId="40112" applyNumberFormat="true" applyFont="true" applyFill="true" applyBorder="true" applyAlignment="true">
      <alignment horizontal="center" vertical="center"/>
    </xf>
    <xf numFmtId="168" fontId="147" fillId="28" borderId="76" xfId="40124" applyNumberFormat="true" applyFont="true" applyFill="true" applyBorder="true" applyAlignment="true">
      <alignment horizontal="center" vertical="center"/>
    </xf>
    <xf numFmtId="168" fontId="147" fillId="28" borderId="83" xfId="40124" applyNumberFormat="true" applyFont="true" applyFill="true" applyBorder="true" applyAlignment="true">
      <alignment horizontal="center" vertical="center"/>
    </xf>
    <xf numFmtId="168" fontId="147" fillId="28" borderId="85" xfId="40126" applyNumberFormat="true" applyFont="true" applyFill="true" applyBorder="true" applyAlignment="true">
      <alignment horizontal="center" vertical="center"/>
    </xf>
    <xf numFmtId="0" fontId="148" fillId="3" borderId="74" xfId="40159" applyFont="true" applyBorder="true" applyAlignment="true">
      <alignment horizontal="center" vertical="center" wrapText="true"/>
    </xf>
    <xf numFmtId="0" fontId="148" fillId="3" borderId="89" xfId="40161" applyFont="true" applyBorder="true" applyAlignment="true">
      <alignment horizontal="center" vertical="center" wrapText="true"/>
    </xf>
    <xf numFmtId="0" fontId="148" fillId="3" borderId="74" xfId="40160" applyFont="true" applyBorder="true" applyAlignment="true">
      <alignment horizontal="center" vertical="center" wrapText="true"/>
    </xf>
    <xf numFmtId="0" fontId="148" fillId="3" borderId="74" xfId="40219" applyFont="true" applyBorder="true" applyAlignment="true">
      <alignment horizontal="center" vertical="center" wrapText="true"/>
    </xf>
    <xf numFmtId="0" fontId="148" fillId="3" borderId="89" xfId="40221" applyFont="true" applyBorder="true" applyAlignment="true">
      <alignment horizontal="center" vertical="center" wrapText="true"/>
    </xf>
    <xf numFmtId="168" fontId="147" fillId="28" borderId="80" xfId="40243" applyNumberFormat="true" applyFont="true" applyFill="true" applyBorder="true" applyAlignment="true">
      <alignment horizontal="center" vertical="center"/>
    </xf>
    <xf numFmtId="168" fontId="147" fillId="28" borderId="97" xfId="40245" applyNumberFormat="true" applyFont="true" applyFill="true" applyBorder="true" applyAlignment="true">
      <alignment horizontal="center" vertical="center"/>
    </xf>
    <xf numFmtId="168" fontId="147" fillId="28" borderId="76" xfId="40243" applyNumberFormat="true" applyFont="true" applyFill="true" applyBorder="true" applyAlignment="true">
      <alignment horizontal="center" vertical="center"/>
    </xf>
    <xf numFmtId="168" fontId="147" fillId="28" borderId="91" xfId="40245" applyNumberFormat="true" applyFont="true" applyFill="true" applyBorder="true" applyAlignment="true">
      <alignment horizontal="center" vertical="center"/>
    </xf>
    <xf numFmtId="0" fontId="148" fillId="3" borderId="74" xfId="40279" applyFont="true" applyBorder="true" applyAlignment="true">
      <alignment horizontal="center" vertical="center" wrapText="true"/>
    </xf>
    <xf numFmtId="0" fontId="148" fillId="3" borderId="89" xfId="40281" applyFont="true" applyBorder="true" applyAlignment="true">
      <alignment horizontal="center" vertical="center" wrapText="true"/>
    </xf>
    <xf numFmtId="168" fontId="147" fillId="28" borderId="76" xfId="40303" applyNumberFormat="true" applyFont="true" applyFill="true" applyBorder="true" applyAlignment="true">
      <alignment horizontal="center" vertical="center"/>
    </xf>
    <xf numFmtId="168" fontId="147" fillId="28" borderId="91" xfId="40305" applyNumberFormat="true" applyFont="true" applyFill="true" applyBorder="true" applyAlignment="true">
      <alignment horizontal="center" vertical="center"/>
    </xf>
    <xf numFmtId="168" fontId="147" fillId="28" borderId="83" xfId="40303" applyNumberFormat="true" applyFont="true" applyFill="true" applyBorder="true" applyAlignment="true">
      <alignment horizontal="center" vertical="center"/>
    </xf>
    <xf numFmtId="168" fontId="147" fillId="28" borderId="84" xfId="40304" applyNumberFormat="true" applyFont="true" applyFill="true" applyBorder="true" applyAlignment="true">
      <alignment horizontal="center" vertical="center"/>
    </xf>
    <xf numFmtId="168" fontId="147" fillId="28" borderId="96" xfId="40305" applyNumberFormat="true" applyFont="true" applyFill="true" applyBorder="true" applyAlignment="true">
      <alignment horizontal="center" vertical="center"/>
    </xf>
    <xf numFmtId="0" fontId="148" fillId="3" borderId="74" xfId="40220" applyFont="true" applyBorder="true" applyAlignment="true">
      <alignment horizontal="center" vertical="center" wrapText="true"/>
    </xf>
    <xf numFmtId="168" fontId="147" fillId="28" borderId="80" xfId="40244" applyNumberFormat="true" applyFont="true" applyFill="true" applyBorder="true" applyAlignment="true">
      <alignment horizontal="center" vertical="center"/>
    </xf>
    <xf numFmtId="168" fontId="147" fillId="28" borderId="76" xfId="40244" applyNumberFormat="true" applyFont="true" applyFill="true" applyBorder="true" applyAlignment="true">
      <alignment horizontal="center" vertical="center"/>
    </xf>
    <xf numFmtId="0" fontId="148" fillId="3" borderId="74" xfId="40280" applyFont="true" applyBorder="true" applyAlignment="true">
      <alignment horizontal="center" vertical="center" wrapText="true"/>
    </xf>
    <xf numFmtId="168" fontId="147" fillId="28" borderId="76" xfId="40304" applyNumberFormat="true" applyFont="true" applyFill="true" applyBorder="true" applyAlignment="true">
      <alignment horizontal="center" vertical="center"/>
    </xf>
    <xf numFmtId="168" fontId="147" fillId="28" borderId="83" xfId="40304" applyNumberFormat="true" applyFont="true" applyFill="true" applyBorder="true" applyAlignment="true">
      <alignment horizontal="center" vertical="center"/>
    </xf>
    <xf numFmtId="168" fontId="147" fillId="28" borderId="83" xfId="40244" applyNumberFormat="true" applyFont="true" applyFill="true" applyBorder="true" applyAlignment="true">
      <alignment horizontal="center" vertical="center"/>
    </xf>
    <xf numFmtId="168" fontId="147" fillId="28" borderId="84" xfId="40244" applyNumberFormat="true" applyFont="true" applyFill="true" applyBorder="true" applyAlignment="true">
      <alignment horizontal="center" vertical="center"/>
    </xf>
    <xf numFmtId="168" fontId="147" fillId="28" borderId="85" xfId="40246" applyNumberFormat="true" applyFont="true" applyFill="true" applyBorder="true" applyAlignment="true">
      <alignment horizontal="center" vertical="center"/>
    </xf>
    <xf numFmtId="168" fontId="147" fillId="28" borderId="96" xfId="40245" applyNumberFormat="true" applyFont="true" applyFill="true" applyBorder="true" applyAlignment="true">
      <alignment horizontal="center" vertical="center"/>
    </xf>
    <xf numFmtId="168" fontId="147" fillId="28" borderId="83" xfId="40243" applyNumberFormat="true" applyFont="true" applyFill="true" applyBorder="true" applyAlignment="true">
      <alignment horizontal="center" vertical="center"/>
    </xf>
    <xf numFmtId="168" fontId="147" fillId="28" borderId="85" xfId="40306" applyNumberFormat="true" applyFont="true" applyFill="true" applyBorder="true" applyAlignment="true">
      <alignment horizontal="center" vertical="center"/>
    </xf>
    <xf numFmtId="0" fontId="148" fillId="3" borderId="74" xfId="40339" applyFont="true" applyBorder="true" applyAlignment="true">
      <alignment horizontal="center" vertical="center" wrapText="true"/>
    </xf>
    <xf numFmtId="0" fontId="148" fillId="3" borderId="89" xfId="40341" applyFont="true" applyBorder="true" applyAlignment="true">
      <alignment horizontal="center" vertical="center" wrapText="true"/>
    </xf>
    <xf numFmtId="0" fontId="148" fillId="3" borderId="74" xfId="40340" applyFont="true" applyBorder="true" applyAlignment="true">
      <alignment horizontal="center" vertical="center" wrapText="true"/>
    </xf>
    <xf numFmtId="0" fontId="148" fillId="3" borderId="74" xfId="40407" applyFont="true" applyBorder="true" applyAlignment="true">
      <alignment horizontal="center" vertical="center" wrapText="true"/>
    </xf>
    <xf numFmtId="0" fontId="148" fillId="3" borderId="89" xfId="40409" applyFont="true" applyBorder="true" applyAlignment="true">
      <alignment horizontal="center" vertical="center" wrapText="true"/>
    </xf>
    <xf numFmtId="0" fontId="148" fillId="3" borderId="74" xfId="40408" applyFont="true" applyBorder="true" applyAlignment="true">
      <alignment horizontal="center" vertical="center" wrapText="true"/>
    </xf>
    <xf numFmtId="168" fontId="112" fillId="28" borderId="75" xfId="40291" applyNumberFormat="true" applyFont="true" applyFill="true" applyBorder="true" applyAlignment="true">
      <alignment horizontal="center" vertical="center"/>
    </xf>
    <xf numFmtId="168" fontId="112" fillId="28" borderId="76" xfId="40303" applyNumberFormat="true" applyFont="true" applyFill="true" applyBorder="true" applyAlignment="true">
      <alignment horizontal="center" vertical="center"/>
    </xf>
    <xf numFmtId="168" fontId="112" fillId="28" borderId="61" xfId="40292" applyNumberFormat="true" applyFont="true" applyFill="true" applyBorder="true" applyAlignment="true">
      <alignment horizontal="center" vertical="center"/>
    </xf>
    <xf numFmtId="168" fontId="112" fillId="28" borderId="56" xfId="40304" applyNumberFormat="true" applyFont="true" applyFill="true" applyBorder="true" applyAlignment="true">
      <alignment horizontal="center" vertical="center"/>
    </xf>
    <xf numFmtId="168" fontId="112" fillId="28" borderId="90" xfId="40293" applyNumberFormat="true" applyFont="true" applyFill="true" applyBorder="true" applyAlignment="true">
      <alignment horizontal="center" vertical="center"/>
    </xf>
    <xf numFmtId="168" fontId="112" fillId="28" borderId="91" xfId="40305" applyNumberFormat="true" applyFont="true" applyFill="true" applyBorder="true" applyAlignment="true">
      <alignment horizontal="center" vertical="center"/>
    </xf>
    <xf numFmtId="168" fontId="112" fillId="28" borderId="75" xfId="40292" applyNumberFormat="true" applyFont="true" applyFill="true" applyBorder="true" applyAlignment="true">
      <alignment horizontal="center" vertical="center"/>
    </xf>
    <xf numFmtId="168" fontId="112" fillId="28" borderId="76" xfId="40304" applyNumberFormat="true" applyFont="true" applyFill="true" applyBorder="true" applyAlignment="true">
      <alignment horizontal="center" vertical="center"/>
    </xf>
    <xf numFmtId="168" fontId="112" fillId="28" borderId="62" xfId="40294" applyNumberFormat="true" applyFont="true" applyFill="true" applyBorder="true" applyAlignment="true">
      <alignment horizontal="center" vertical="center"/>
    </xf>
    <xf numFmtId="168" fontId="112"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0" fillId="27" borderId="10" xfId="19344" applyFont="true" applyFill="true" applyAlignment="true">
      <alignment horizontal="center" wrapText="true"/>
    </xf>
    <xf numFmtId="0" fontId="171"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48" fillId="26" borderId="59" xfId="40241" applyFont="true" applyFill="true" applyBorder="true" applyAlignment="true">
      <alignment horizontal="left" vertical="center" wrapText="true"/>
    </xf>
    <xf numFmtId="0" fontId="160" fillId="27" borderId="3" xfId="19344" applyFont="true" applyFill="true" applyBorder="true" applyAlignment="true"/>
    <xf numFmtId="0" fontId="161" fillId="27" borderId="3" xfId="19344" applyFont="true" applyFill="true" applyBorder="true" applyAlignment="true"/>
    <xf numFmtId="0" fontId="148"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48" fillId="15" borderId="10" xfId="19405" applyFont="true" applyFill="true" applyAlignment="true">
      <alignment horizontal="left" vertical="center" wrapText="true"/>
    </xf>
    <xf numFmtId="0" fontId="148" fillId="3" borderId="57" xfId="45087" applyFont="true" applyBorder="true" applyAlignment="true">
      <alignment horizontal="center" wrapText="true"/>
    </xf>
    <xf numFmtId="0" fontId="148" fillId="26" borderId="58" xfId="45088" applyFont="true" applyFill="true" applyBorder="true" applyAlignment="true">
      <alignment horizontal="left" vertical="top" wrapText="true"/>
    </xf>
    <xf numFmtId="0" fontId="148" fillId="26" borderId="58" xfId="45089" applyFont="true" applyFill="true" applyBorder="true" applyAlignment="true">
      <alignment horizontal="left" vertical="top" wrapText="true"/>
    </xf>
    <xf numFmtId="168" fontId="147" fillId="3" borderId="58" xfId="45090" applyNumberFormat="true" applyFont="true" applyBorder="true" applyAlignment="true">
      <alignment horizontal="right" vertical="top"/>
    </xf>
    <xf numFmtId="0" fontId="148" fillId="26" borderId="59" xfId="45091" applyFont="true" applyFill="true" applyBorder="true" applyAlignment="true">
      <alignment horizontal="left" vertical="top" wrapText="true"/>
    </xf>
    <xf numFmtId="0" fontId="148" fillId="26" borderId="59" xfId="45092" applyFont="true" applyFill="true" applyBorder="true" applyAlignment="true">
      <alignment horizontal="left" vertical="top" wrapText="true"/>
    </xf>
    <xf numFmtId="168" fontId="147" fillId="3" borderId="59" xfId="45093" applyNumberFormat="true" applyFont="true" applyBorder="true" applyAlignment="true">
      <alignment horizontal="right" vertical="top"/>
    </xf>
    <xf numFmtId="0" fontId="148" fillId="26" borderId="60" xfId="45095" applyFont="true" applyFill="true" applyBorder="true" applyAlignment="true">
      <alignment horizontal="left" vertical="top" wrapText="true"/>
    </xf>
    <xf numFmtId="168" fontId="147" fillId="3" borderId="60" xfId="45096" applyNumberFormat="true" applyFont="true" applyBorder="true" applyAlignment="true">
      <alignment horizontal="right" vertical="top"/>
    </xf>
    <xf numFmtId="0" fontId="173" fillId="15" borderId="10" xfId="19444" applyFont="true" applyFill="true" applyAlignment="true">
      <alignment horizontal="center" vertical="center" wrapText="true"/>
    </xf>
    <xf numFmtId="0" fontId="173" fillId="15" borderId="10" xfId="19442" applyFont="true" applyFill="true" applyAlignment="true">
      <alignment horizontal="center" vertical="center"/>
    </xf>
    <xf numFmtId="0" fontId="173" fillId="15" borderId="10" xfId="19443" applyFont="true" applyFill="true" applyAlignment="true">
      <alignment horizontal="center" vertical="center" wrapText="true"/>
    </xf>
    <xf numFmtId="0" fontId="173" fillId="15" borderId="10" xfId="19466" applyFont="true" applyFill="true" applyAlignment="true">
      <alignment horizontal="center" vertical="center" wrapText="true"/>
    </xf>
    <xf numFmtId="0" fontId="173" fillId="15" borderId="10" xfId="19464" applyFont="true" applyFill="true" applyAlignment="true">
      <alignment horizontal="center" vertical="center"/>
    </xf>
    <xf numFmtId="0" fontId="173" fillId="15" borderId="10" xfId="19464" applyFont="true" applyFill="true" applyAlignment="true">
      <alignment horizontal="center" vertical="center" wrapText="true"/>
    </xf>
    <xf numFmtId="0" fontId="173" fillId="15" borderId="10" xfId="19465" applyFont="true" applyFill="true" applyAlignment="true">
      <alignment horizontal="center" vertical="center" wrapText="true"/>
    </xf>
    <xf numFmtId="0" fontId="23" fillId="15" borderId="10" xfId="19344" applyFill="true" applyAlignment="true">
      <alignment wrapText="true"/>
    </xf>
    <xf numFmtId="0" fontId="148" fillId="3" borderId="10" xfId="26133" applyFont="true" applyAlignment="true">
      <alignment horizontal="center" wrapText="true"/>
    </xf>
    <xf numFmtId="0" fontId="148" fillId="3" borderId="10" xfId="26165" applyFont="true" applyAlignment="true">
      <alignment horizontal="center" wrapText="true"/>
    </xf>
    <xf numFmtId="0" fontId="148" fillId="3" borderId="10" xfId="26196" applyFont="true" applyAlignment="true">
      <alignment horizontal="center" wrapText="true"/>
    </xf>
    <xf numFmtId="0" fontId="148" fillId="3" borderId="57" xfId="26135" applyFont="true" applyBorder="true" applyAlignment="true">
      <alignment horizontal="center"/>
    </xf>
    <xf numFmtId="0" fontId="148" fillId="3" borderId="57" xfId="26167" applyFont="true" applyBorder="true" applyAlignment="true">
      <alignment horizontal="center"/>
    </xf>
    <xf numFmtId="0" fontId="148" fillId="3" borderId="57" xfId="26198" applyFont="true" applyBorder="true" applyAlignment="true">
      <alignment horizontal="center"/>
    </xf>
    <xf numFmtId="0" fontId="148" fillId="3" borderId="57" xfId="45275" applyFont="true" applyBorder="true" applyAlignment="true">
      <alignment horizontal="center" wrapText="true"/>
    </xf>
    <xf numFmtId="0" fontId="148" fillId="26" borderId="58" xfId="45276" applyFont="true" applyFill="true" applyBorder="true" applyAlignment="true">
      <alignment horizontal="left" vertical="top" wrapText="true"/>
    </xf>
    <xf numFmtId="0" fontId="148" fillId="26" borderId="58" xfId="45277" applyFont="true" applyFill="true" applyBorder="true" applyAlignment="true">
      <alignment horizontal="left" vertical="top" wrapText="true"/>
    </xf>
    <xf numFmtId="168" fontId="147" fillId="3" borderId="58" xfId="45278" applyNumberFormat="true" applyFont="true" applyBorder="true" applyAlignment="true">
      <alignment horizontal="right" vertical="top"/>
    </xf>
    <xf numFmtId="0" fontId="148" fillId="26" borderId="59" xfId="45279" applyFont="true" applyFill="true" applyBorder="true" applyAlignment="true">
      <alignment horizontal="left" vertical="top" wrapText="true"/>
    </xf>
    <xf numFmtId="0" fontId="148" fillId="26" borderId="59" xfId="45280" applyFont="true" applyFill="true" applyBorder="true" applyAlignment="true">
      <alignment horizontal="left" vertical="top" wrapText="true"/>
    </xf>
    <xf numFmtId="168" fontId="147" fillId="3" borderId="59" xfId="45281" applyNumberFormat="true" applyFont="true" applyBorder="true" applyAlignment="true">
      <alignment horizontal="right" vertical="top"/>
    </xf>
    <xf numFmtId="0" fontId="148" fillId="26" borderId="60" xfId="45283" applyFont="true" applyFill="true" applyBorder="true" applyAlignment="true">
      <alignment horizontal="left" vertical="top" wrapText="true"/>
    </xf>
    <xf numFmtId="168" fontId="147" fillId="3" borderId="60" xfId="45284" applyNumberFormat="true" applyFont="true" applyBorder="true" applyAlignment="true">
      <alignment horizontal="right" vertical="top"/>
    </xf>
    <xf numFmtId="0" fontId="148" fillId="3" borderId="10" xfId="45291" applyFont="true" applyAlignment="true">
      <alignment horizontal="center" wrapText="true"/>
    </xf>
    <xf numFmtId="0" fontId="148" fillId="3" borderId="10" xfId="45292" applyFont="true" applyAlignment="true">
      <alignment horizontal="center" wrapText="true"/>
    </xf>
    <xf numFmtId="0" fontId="148" fillId="3" borderId="10" xfId="45293" applyFont="true" applyAlignment="true">
      <alignment horizontal="center" wrapText="true"/>
    </xf>
    <xf numFmtId="0" fontId="148" fillId="3" borderId="57" xfId="45294" applyFont="true" applyBorder="true" applyAlignment="true">
      <alignment horizontal="center"/>
    </xf>
    <xf numFmtId="0" fontId="148" fillId="3" borderId="57" xfId="45295" applyFont="true" applyBorder="true" applyAlignment="true">
      <alignment horizontal="center"/>
    </xf>
    <xf numFmtId="0" fontId="148" fillId="3" borderId="57" xfId="45296" applyFont="true" applyBorder="true" applyAlignment="true">
      <alignment horizontal="center"/>
    </xf>
    <xf numFmtId="0" fontId="148" fillId="3" borderId="57" xfId="45566" applyFont="true" applyBorder="true" applyAlignment="true">
      <alignment horizontal="center" wrapText="true"/>
    </xf>
    <xf numFmtId="0" fontId="148" fillId="26" borderId="58" xfId="45567" applyFont="true" applyFill="true" applyBorder="true" applyAlignment="true">
      <alignment horizontal="left" vertical="top" wrapText="true"/>
    </xf>
    <xf numFmtId="0" fontId="148" fillId="26" borderId="58" xfId="45568" applyFont="true" applyFill="true" applyBorder="true" applyAlignment="true">
      <alignment horizontal="left" vertical="top" wrapText="true"/>
    </xf>
    <xf numFmtId="168" fontId="147" fillId="3" borderId="58" xfId="45569" applyNumberFormat="true" applyFont="true" applyBorder="true" applyAlignment="true">
      <alignment horizontal="right" vertical="top"/>
    </xf>
    <xf numFmtId="0" fontId="148" fillId="26" borderId="59" xfId="45570" applyFont="true" applyFill="true" applyBorder="true" applyAlignment="true">
      <alignment horizontal="left" vertical="top" wrapText="true"/>
    </xf>
    <xf numFmtId="0" fontId="148" fillId="26" borderId="59" xfId="45571" applyFont="true" applyFill="true" applyBorder="true" applyAlignment="true">
      <alignment horizontal="left" vertical="top" wrapText="true"/>
    </xf>
    <xf numFmtId="168" fontId="147" fillId="3" borderId="59" xfId="45572" applyNumberFormat="true" applyFont="true" applyBorder="true" applyAlignment="true">
      <alignment horizontal="right" vertical="top"/>
    </xf>
    <xf numFmtId="0" fontId="148" fillId="26" borderId="60" xfId="45574" applyFont="true" applyFill="true" applyBorder="true" applyAlignment="true">
      <alignment horizontal="left" vertical="top" wrapText="true"/>
    </xf>
    <xf numFmtId="168" fontId="147" fillId="3" borderId="60" xfId="45575" applyNumberFormat="true" applyFont="true" applyBorder="true" applyAlignment="true">
      <alignment horizontal="right" vertical="top"/>
    </xf>
    <xf numFmtId="0" fontId="148" fillId="3" borderId="10" xfId="45582" applyFont="true" applyAlignment="true">
      <alignment horizontal="center" wrapText="true"/>
    </xf>
    <xf numFmtId="0" fontId="148" fillId="3" borderId="10" xfId="45583" applyFont="true" applyAlignment="true">
      <alignment horizontal="center" wrapText="true"/>
    </xf>
    <xf numFmtId="0" fontId="148" fillId="3" borderId="10" xfId="45584" applyFont="true" applyAlignment="true">
      <alignment horizontal="center" wrapText="true"/>
    </xf>
    <xf numFmtId="0" fontId="148" fillId="3" borderId="57" xfId="45585" applyFont="true" applyBorder="true" applyAlignment="true">
      <alignment horizontal="center"/>
    </xf>
    <xf numFmtId="0" fontId="148" fillId="3" borderId="57" xfId="45586" applyFont="true" applyBorder="true" applyAlignment="true">
      <alignment horizontal="center"/>
    </xf>
    <xf numFmtId="0" fontId="148" fillId="3" borderId="57" xfId="45587" applyFont="true" applyBorder="true" applyAlignment="true">
      <alignment horizontal="center"/>
    </xf>
    <xf numFmtId="164" fontId="112" fillId="3" borderId="27" xfId="19344" applyNumberFormat="true" applyFont="true" applyBorder="true" applyAlignment="true" applyProtection="true">
      <alignment horizontal="center"/>
      <protection locked="false"/>
    </xf>
    <xf numFmtId="1" fontId="112" fillId="3" borderId="28" xfId="19344" applyNumberFormat="true" applyFont="true" applyBorder="true" applyAlignment="true" applyProtection="true">
      <alignment horizontal="center"/>
      <protection locked="false"/>
    </xf>
    <xf numFmtId="164" fontId="112" fillId="3" borderId="30" xfId="19344" applyNumberFormat="true" applyFont="true" applyBorder="true" applyAlignment="true" applyProtection="true">
      <alignment horizontal="center"/>
      <protection locked="false"/>
    </xf>
    <xf numFmtId="1" fontId="112" fillId="3" borderId="31" xfId="19344" applyNumberFormat="true" applyFont="true" applyBorder="true" applyAlignment="true" applyProtection="true">
      <alignment horizontal="center"/>
      <protection locked="false"/>
    </xf>
    <xf numFmtId="164" fontId="112" fillId="3" borderId="33" xfId="19344" applyNumberFormat="true" applyFont="true" applyBorder="true" applyAlignment="true" applyProtection="true">
      <alignment horizontal="center"/>
      <protection locked="false"/>
    </xf>
    <xf numFmtId="1" fontId="112"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48" fillId="3" borderId="57" xfId="26143" applyFont="true" applyBorder="true" applyAlignment="true">
      <alignment horizontal="right" vertical="top" wrapText="true"/>
    </xf>
    <xf numFmtId="0" fontId="148" fillId="3" borderId="57" xfId="26175" applyFont="true" applyBorder="true" applyAlignment="true">
      <alignment horizontal="right" vertical="top" wrapText="true"/>
    </xf>
    <xf numFmtId="0" fontId="148" fillId="3" borderId="57" xfId="26206" applyFont="true" applyBorder="true" applyAlignment="true">
      <alignment horizontal="right" vertical="top" wrapText="true"/>
    </xf>
    <xf numFmtId="0" fontId="148" fillId="3" borderId="115" xfId="26150" applyFont="true" applyBorder="true" applyAlignment="true">
      <alignment horizontal="right" vertical="top" wrapText="true"/>
    </xf>
    <xf numFmtId="0" fontId="148" fillId="3" borderId="54" xfId="26151" applyFont="true" applyBorder="true" applyAlignment="true">
      <alignment horizontal="right" vertical="top" wrapText="true"/>
    </xf>
    <xf numFmtId="0" fontId="148" fillId="3" borderId="55" xfId="26152" applyFont="true" applyBorder="true" applyAlignment="true">
      <alignment horizontal="right" vertical="top" wrapText="true"/>
    </xf>
    <xf numFmtId="0" fontId="148" fillId="3" borderId="115" xfId="26181" applyFont="true" applyBorder="true" applyAlignment="true">
      <alignment horizontal="right" vertical="top" wrapText="true"/>
    </xf>
    <xf numFmtId="0" fontId="148" fillId="3" borderId="54" xfId="26182" applyFont="true" applyBorder="true" applyAlignment="true">
      <alignment horizontal="right" vertical="top" wrapText="true"/>
    </xf>
    <xf numFmtId="0" fontId="148" fillId="3" borderId="55" xfId="26183" applyFont="true" applyBorder="true" applyAlignment="true">
      <alignment horizontal="right" vertical="top" wrapText="true"/>
    </xf>
    <xf numFmtId="0" fontId="148" fillId="3" borderId="115" xfId="26214" applyFont="true" applyBorder="true" applyAlignment="true">
      <alignment horizontal="right" vertical="top" wrapText="true"/>
    </xf>
    <xf numFmtId="0" fontId="148" fillId="3" borderId="54" xfId="26215" applyFont="true" applyBorder="true" applyAlignment="true">
      <alignment horizontal="right" vertical="top" wrapText="true"/>
    </xf>
    <xf numFmtId="0" fontId="148" fillId="3" borderId="55" xfId="26216" applyFont="true" applyBorder="true" applyAlignment="true">
      <alignment horizontal="right" vertical="top" wrapText="true"/>
    </xf>
    <xf numFmtId="0" fontId="148" fillId="3" borderId="10" xfId="26133" applyFont="true" applyAlignment="true">
      <alignment horizontal="right" vertical="top" wrapText="true"/>
    </xf>
    <xf numFmtId="0" fontId="148" fillId="3" borderId="10" xfId="26165" applyFont="true" applyAlignment="true">
      <alignment horizontal="right" vertical="top" wrapText="true"/>
    </xf>
    <xf numFmtId="0" fontId="148" fillId="3" borderId="10" xfId="26196" applyFont="true" applyAlignment="true">
      <alignment horizontal="right" vertical="top" wrapText="true"/>
    </xf>
    <xf numFmtId="0" fontId="23" fillId="3" borderId="10" xfId="19344" applyAlignment="true">
      <alignment horizontal="right" vertical="top" wrapText="true"/>
    </xf>
    <xf numFmtId="166" fontId="147" fillId="3" borderId="58" xfId="26139" applyNumberFormat="true" applyFont="true" applyBorder="true" applyAlignment="true">
      <alignment horizontal="right" vertical="top" wrapText="true"/>
    </xf>
    <xf numFmtId="166" fontId="147" fillId="3" borderId="58" xfId="26171" applyNumberFormat="true" applyFont="true" applyBorder="true" applyAlignment="true">
      <alignment horizontal="right" vertical="top" wrapText="true"/>
    </xf>
    <xf numFmtId="166" fontId="147" fillId="3" borderId="58" xfId="26202" applyNumberFormat="true" applyFont="true" applyBorder="true" applyAlignment="true">
      <alignment horizontal="right" vertical="top" wrapText="true"/>
    </xf>
    <xf numFmtId="166" fontId="147" fillId="3" borderId="59" xfId="26140" applyNumberFormat="true" applyFont="true" applyBorder="true" applyAlignment="true">
      <alignment horizontal="right" vertical="top" wrapText="true"/>
    </xf>
    <xf numFmtId="166" fontId="147" fillId="3" borderId="59" xfId="26172" applyNumberFormat="true" applyFont="true" applyBorder="true" applyAlignment="true">
      <alignment horizontal="right" vertical="top" wrapText="true"/>
    </xf>
    <xf numFmtId="166" fontId="147" fillId="3" borderId="59" xfId="26203" applyNumberFormat="true" applyFont="true" applyBorder="true" applyAlignment="true">
      <alignment horizontal="right" vertical="top" wrapText="true"/>
    </xf>
    <xf numFmtId="166" fontId="147" fillId="3" borderId="60" xfId="26141" applyNumberFormat="true" applyFont="true" applyBorder="true" applyAlignment="true">
      <alignment horizontal="right" vertical="top" wrapText="true"/>
    </xf>
    <xf numFmtId="166" fontId="147" fillId="3" borderId="60" xfId="26173" applyNumberFormat="true" applyFont="true" applyBorder="true" applyAlignment="true">
      <alignment horizontal="right" vertical="top" wrapText="true"/>
    </xf>
    <xf numFmtId="166" fontId="147" fillId="3" borderId="60" xfId="26204" applyNumberFormat="true" applyFont="true" applyBorder="true" applyAlignment="true">
      <alignment horizontal="right" vertical="top" wrapText="true"/>
    </xf>
    <xf numFmtId="167" fontId="147" fillId="3" borderId="59" xfId="26207" applyNumberFormat="true" applyFont="true" applyBorder="true" applyAlignment="true">
      <alignment horizontal="right" vertical="top" wrapText="true"/>
    </xf>
    <xf numFmtId="167" fontId="147" fillId="3" borderId="59" xfId="26144" applyNumberFormat="true" applyFont="true" applyBorder="true" applyAlignment="true">
      <alignment horizontal="right" vertical="top" wrapText="true"/>
    </xf>
    <xf numFmtId="167" fontId="147" fillId="3" borderId="60" xfId="26208" applyNumberFormat="true" applyFont="true" applyBorder="true" applyAlignment="true">
      <alignment horizontal="right" vertical="top" wrapText="true"/>
    </xf>
    <xf numFmtId="166" fontId="147" fillId="3" borderId="116" xfId="26155" applyNumberFormat="true" applyFont="true" applyBorder="true" applyAlignment="true">
      <alignment horizontal="right" vertical="top" wrapText="true"/>
    </xf>
    <xf numFmtId="166" fontId="147" fillId="3" borderId="117" xfId="26156" applyNumberFormat="true" applyFont="true" applyBorder="true" applyAlignment="true">
      <alignment horizontal="right" vertical="top" wrapText="true"/>
    </xf>
    <xf numFmtId="166" fontId="147" fillId="3" borderId="118" xfId="26157" applyNumberFormat="true" applyFont="true" applyBorder="true" applyAlignment="true">
      <alignment horizontal="right" vertical="top" wrapText="true"/>
    </xf>
    <xf numFmtId="166" fontId="147" fillId="3" borderId="116" xfId="26186" applyNumberFormat="true" applyFont="true" applyBorder="true" applyAlignment="true">
      <alignment horizontal="right" vertical="top" wrapText="true"/>
    </xf>
    <xf numFmtId="166" fontId="147" fillId="3" borderId="117" xfId="26187" applyNumberFormat="true" applyFont="true" applyBorder="true" applyAlignment="true">
      <alignment horizontal="right" vertical="top" wrapText="true"/>
    </xf>
    <xf numFmtId="166" fontId="147" fillId="3" borderId="118" xfId="26188" applyNumberFormat="true" applyFont="true" applyBorder="true" applyAlignment="true">
      <alignment horizontal="right" vertical="top" wrapText="true"/>
    </xf>
    <xf numFmtId="166" fontId="147" fillId="3" borderId="116" xfId="26219" applyNumberFormat="true" applyFont="true" applyBorder="true" applyAlignment="true">
      <alignment horizontal="right" vertical="top" wrapText="true"/>
    </xf>
    <xf numFmtId="166" fontId="147" fillId="3" borderId="117" xfId="26220" applyNumberFormat="true" applyFont="true" applyBorder="true" applyAlignment="true">
      <alignment horizontal="right" vertical="top" wrapText="true"/>
    </xf>
    <xf numFmtId="166" fontId="147" fillId="3" borderId="118" xfId="26221" applyNumberFormat="true" applyFont="true" applyBorder="true" applyAlignment="true">
      <alignment horizontal="right" vertical="top" wrapText="true"/>
    </xf>
    <xf numFmtId="0" fontId="148" fillId="3" borderId="57" xfId="26135" applyFont="true" applyBorder="true" applyAlignment="true">
      <alignment horizontal="right" vertical="top" wrapText="true"/>
    </xf>
    <xf numFmtId="0" fontId="148" fillId="3" borderId="57" xfId="26167" applyFont="true" applyBorder="true" applyAlignment="true">
      <alignment horizontal="right" vertical="top" wrapText="true"/>
    </xf>
    <xf numFmtId="0" fontId="148" fillId="3" borderId="57" xfId="26198" applyFont="true" applyBorder="true" applyAlignment="true">
      <alignment horizontal="right" vertical="top" wrapText="true"/>
    </xf>
    <xf numFmtId="0" fontId="148" fillId="3" borderId="57" xfId="26158" applyFont="true" applyBorder="true" applyAlignment="true">
      <alignment horizontal="right" vertical="top" wrapText="true"/>
    </xf>
    <xf numFmtId="0" fontId="148" fillId="3" borderId="57" xfId="26189" applyFont="true" applyBorder="true" applyAlignment="true">
      <alignment horizontal="right" vertical="top" wrapText="true"/>
    </xf>
    <xf numFmtId="0" fontId="148" fillId="3" borderId="57" xfId="26222" applyFont="true" applyBorder="true" applyAlignment="true">
      <alignment horizontal="right" vertical="top" wrapText="true"/>
    </xf>
    <xf numFmtId="166" fontId="147" fillId="3" borderId="119" xfId="26159" applyNumberFormat="true" applyFont="true" applyBorder="true" applyAlignment="true">
      <alignment horizontal="right" vertical="top" wrapText="true"/>
    </xf>
    <xf numFmtId="166" fontId="147" fillId="3" borderId="119" xfId="26190" applyNumberFormat="true" applyFont="true" applyBorder="true" applyAlignment="true">
      <alignment horizontal="right" vertical="top" wrapText="true"/>
    </xf>
    <xf numFmtId="166" fontId="147" fillId="3" borderId="119" xfId="26223" applyNumberFormat="true" applyFont="true" applyBorder="true" applyAlignment="true">
      <alignment horizontal="right" vertical="top" wrapText="true"/>
    </xf>
    <xf numFmtId="0" fontId="148" fillId="3" borderId="57" xfId="45315" applyFont="true" applyBorder="true" applyAlignment="true">
      <alignment horizontal="right" vertical="top" wrapText="true"/>
    </xf>
    <xf numFmtId="0" fontId="148" fillId="3" borderId="57" xfId="45316" applyFont="true" applyBorder="true" applyAlignment="true">
      <alignment horizontal="right" vertical="top" wrapText="true"/>
    </xf>
    <xf numFmtId="0" fontId="148" fillId="3" borderId="57" xfId="45317" applyFont="true" applyBorder="true" applyAlignment="true">
      <alignment horizontal="right" vertical="top" wrapText="true"/>
    </xf>
    <xf numFmtId="0" fontId="148" fillId="3" borderId="115" xfId="45326" applyFont="true" applyBorder="true" applyAlignment="true">
      <alignment horizontal="right" vertical="top" wrapText="true"/>
    </xf>
    <xf numFmtId="0" fontId="148" fillId="3" borderId="54" xfId="45327" applyFont="true" applyBorder="true" applyAlignment="true">
      <alignment horizontal="right" vertical="top" wrapText="true"/>
    </xf>
    <xf numFmtId="0" fontId="148" fillId="3" borderId="55" xfId="45328" applyFont="true" applyBorder="true" applyAlignment="true">
      <alignment horizontal="right" vertical="top" wrapText="true"/>
    </xf>
    <xf numFmtId="0" fontId="148" fillId="3" borderId="115" xfId="45341" applyFont="true" applyBorder="true" applyAlignment="true">
      <alignment horizontal="right" vertical="top" wrapText="true"/>
    </xf>
    <xf numFmtId="0" fontId="148" fillId="3" borderId="54" xfId="45342" applyFont="true" applyBorder="true" applyAlignment="true">
      <alignment horizontal="right" vertical="top" wrapText="true"/>
    </xf>
    <xf numFmtId="0" fontId="148" fillId="3" borderId="55" xfId="45343" applyFont="true" applyBorder="true" applyAlignment="true">
      <alignment horizontal="right" vertical="top" wrapText="true"/>
    </xf>
    <xf numFmtId="0" fontId="148" fillId="3" borderId="115" xfId="45344" applyFont="true" applyBorder="true" applyAlignment="true">
      <alignment horizontal="right" vertical="top" wrapText="true"/>
    </xf>
    <xf numFmtId="0" fontId="148" fillId="3" borderId="54" xfId="45345" applyFont="true" applyBorder="true" applyAlignment="true">
      <alignment horizontal="right" vertical="top" wrapText="true"/>
    </xf>
    <xf numFmtId="0" fontId="148" fillId="3" borderId="55" xfId="45346" applyFont="true" applyBorder="true" applyAlignment="true">
      <alignment horizontal="right" vertical="top" wrapText="true"/>
    </xf>
    <xf numFmtId="0" fontId="148" fillId="3" borderId="10" xfId="45293" applyFont="true" applyAlignment="true">
      <alignment horizontal="right" vertical="top" wrapText="true"/>
    </xf>
    <xf numFmtId="0" fontId="148" fillId="3" borderId="10" xfId="45291" applyFont="true" applyAlignment="true">
      <alignment horizontal="right" vertical="top" wrapText="true"/>
    </xf>
    <xf numFmtId="0" fontId="148" fillId="3" borderId="10" xfId="45292" applyFont="true" applyAlignment="true">
      <alignment horizontal="right" vertical="top" wrapText="true"/>
    </xf>
    <xf numFmtId="166" fontId="147" fillId="3" borderId="58" xfId="45298" applyNumberFormat="true" applyFont="true" applyBorder="true" applyAlignment="true">
      <alignment horizontal="right" vertical="top" wrapText="true"/>
    </xf>
    <xf numFmtId="166" fontId="147" fillId="3" borderId="58" xfId="45300" applyNumberFormat="true" applyFont="true" applyBorder="true" applyAlignment="true">
      <alignment horizontal="right" vertical="top" wrapText="true"/>
    </xf>
    <xf numFmtId="166" fontId="147" fillId="3" borderId="58" xfId="45302" applyNumberFormat="true" applyFont="true" applyBorder="true" applyAlignment="true">
      <alignment horizontal="right" vertical="top" wrapText="true"/>
    </xf>
    <xf numFmtId="166" fontId="147" fillId="3" borderId="59" xfId="45304" applyNumberFormat="true" applyFont="true" applyBorder="true" applyAlignment="true">
      <alignment horizontal="right" vertical="top" wrapText="true"/>
    </xf>
    <xf numFmtId="166" fontId="147" fillId="3" borderId="59" xfId="45306" applyNumberFormat="true" applyFont="true" applyBorder="true" applyAlignment="true">
      <alignment horizontal="right" vertical="top" wrapText="true"/>
    </xf>
    <xf numFmtId="166" fontId="147" fillId="3" borderId="59" xfId="45308" applyNumberFormat="true" applyFont="true" applyBorder="true" applyAlignment="true">
      <alignment horizontal="right" vertical="top" wrapText="true"/>
    </xf>
    <xf numFmtId="166" fontId="147" fillId="3" borderId="60" xfId="45310" applyNumberFormat="true" applyFont="true" applyBorder="true" applyAlignment="true">
      <alignment horizontal="right" vertical="top" wrapText="true"/>
    </xf>
    <xf numFmtId="166" fontId="147" fillId="3" borderId="60" xfId="45312" applyNumberFormat="true" applyFont="true" applyBorder="true" applyAlignment="true">
      <alignment horizontal="right" vertical="top" wrapText="true"/>
    </xf>
    <xf numFmtId="166" fontId="147" fillId="3" borderId="60" xfId="45314" applyNumberFormat="true" applyFont="true" applyBorder="true" applyAlignment="true">
      <alignment horizontal="right" vertical="top" wrapText="true"/>
    </xf>
    <xf numFmtId="167" fontId="147" fillId="3" borderId="59" xfId="45318" applyNumberFormat="true" applyFont="true" applyBorder="true" applyAlignment="true">
      <alignment horizontal="right" vertical="top" wrapText="true"/>
    </xf>
    <xf numFmtId="167" fontId="147" fillId="3" borderId="59" xfId="45319" applyNumberFormat="true" applyFont="true" applyBorder="true" applyAlignment="true">
      <alignment horizontal="right" vertical="top" wrapText="true"/>
    </xf>
    <xf numFmtId="167" fontId="147" fillId="3" borderId="59" xfId="45320" applyNumberFormat="true" applyFont="true" applyBorder="true" applyAlignment="true">
      <alignment horizontal="right" vertical="top" wrapText="true"/>
    </xf>
    <xf numFmtId="167" fontId="147" fillId="3" borderId="60" xfId="45321" applyNumberFormat="true" applyFont="true" applyBorder="true" applyAlignment="true">
      <alignment horizontal="right" vertical="top" wrapText="true"/>
    </xf>
    <xf numFmtId="166" fontId="147" fillId="3" borderId="116" xfId="45338" applyNumberFormat="true" applyFont="true" applyBorder="true" applyAlignment="true">
      <alignment horizontal="right" vertical="top" wrapText="true"/>
    </xf>
    <xf numFmtId="166" fontId="147" fillId="3" borderId="117" xfId="45339" applyNumberFormat="true" applyFont="true" applyBorder="true" applyAlignment="true">
      <alignment horizontal="right" vertical="top" wrapText="true"/>
    </xf>
    <xf numFmtId="166" fontId="147" fillId="3" borderId="118" xfId="45340" applyNumberFormat="true" applyFont="true" applyBorder="true" applyAlignment="true">
      <alignment horizontal="right" vertical="top" wrapText="true"/>
    </xf>
    <xf numFmtId="166" fontId="147" fillId="3" borderId="116" xfId="45348" applyNumberFormat="true" applyFont="true" applyBorder="true" applyAlignment="true">
      <alignment horizontal="right" vertical="top" wrapText="true"/>
    </xf>
    <xf numFmtId="166" fontId="147" fillId="3" borderId="117" xfId="45349" applyNumberFormat="true" applyFont="true" applyBorder="true" applyAlignment="true">
      <alignment horizontal="right" vertical="top" wrapText="true"/>
    </xf>
    <xf numFmtId="166" fontId="147" fillId="3" borderId="118" xfId="45350" applyNumberFormat="true" applyFont="true" applyBorder="true" applyAlignment="true">
      <alignment horizontal="right" vertical="top" wrapText="true"/>
    </xf>
    <xf numFmtId="166" fontId="147" fillId="3" borderId="116" xfId="45352" applyNumberFormat="true" applyFont="true" applyBorder="true" applyAlignment="true">
      <alignment horizontal="right" vertical="top" wrapText="true"/>
    </xf>
    <xf numFmtId="166" fontId="147" fillId="3" borderId="117" xfId="45353" applyNumberFormat="true" applyFont="true" applyBorder="true" applyAlignment="true">
      <alignment horizontal="right" vertical="top" wrapText="true"/>
    </xf>
    <xf numFmtId="166" fontId="147" fillId="3" borderId="118" xfId="45354" applyNumberFormat="true" applyFont="true" applyBorder="true" applyAlignment="true">
      <alignment horizontal="right" vertical="top" wrapText="true"/>
    </xf>
    <xf numFmtId="0" fontId="148" fillId="3" borderId="57" xfId="45296" applyFont="true" applyBorder="true" applyAlignment="true">
      <alignment horizontal="right" vertical="top" wrapText="true"/>
    </xf>
    <xf numFmtId="0" fontId="148" fillId="3" borderId="57" xfId="45294" applyFont="true" applyBorder="true" applyAlignment="true">
      <alignment horizontal="right" vertical="top" wrapText="true"/>
    </xf>
    <xf numFmtId="0" fontId="148" fillId="3" borderId="57" xfId="45295" applyFont="true" applyBorder="true" applyAlignment="true">
      <alignment horizontal="right" vertical="top" wrapText="true"/>
    </xf>
    <xf numFmtId="0" fontId="148" fillId="3" borderId="57" xfId="45356" applyFont="true" applyBorder="true" applyAlignment="true">
      <alignment horizontal="right" vertical="top" wrapText="true"/>
    </xf>
    <xf numFmtId="166" fontId="147" fillId="3" borderId="119" xfId="45357" applyNumberFormat="true" applyFont="true" applyBorder="true" applyAlignment="true">
      <alignment horizontal="right" vertical="top" wrapText="true"/>
    </xf>
    <xf numFmtId="0" fontId="148" fillId="3" borderId="57" xfId="45359" applyFont="true" applyBorder="true" applyAlignment="true">
      <alignment horizontal="right" vertical="top" wrapText="true"/>
    </xf>
    <xf numFmtId="0" fontId="148" fillId="3" borderId="57" xfId="45361" applyFont="true" applyBorder="true" applyAlignment="true">
      <alignment horizontal="right" vertical="top" wrapText="true"/>
    </xf>
    <xf numFmtId="166" fontId="147" fillId="3" borderId="119" xfId="45362" applyNumberFormat="true" applyFont="true" applyBorder="true" applyAlignment="true">
      <alignment horizontal="right" vertical="top" wrapText="true"/>
    </xf>
    <xf numFmtId="166" fontId="147" fillId="3" borderId="119" xfId="45363" applyNumberFormat="true" applyFont="true" applyBorder="true" applyAlignment="true">
      <alignment horizontal="right" vertical="top" wrapText="true"/>
    </xf>
    <xf numFmtId="0" fontId="148" fillId="3" borderId="57" xfId="45606" applyFont="true" applyBorder="true" applyAlignment="true">
      <alignment horizontal="right" vertical="top" wrapText="true"/>
    </xf>
    <xf numFmtId="0" fontId="148" fillId="3" borderId="57" xfId="45607" applyFont="true" applyBorder="true" applyAlignment="true">
      <alignment horizontal="right" vertical="top" wrapText="true"/>
    </xf>
    <xf numFmtId="0" fontId="148" fillId="3" borderId="57" xfId="45608" applyFont="true" applyBorder="true" applyAlignment="true">
      <alignment horizontal="right" vertical="top" wrapText="true"/>
    </xf>
    <xf numFmtId="0" fontId="148" fillId="3" borderId="115" xfId="45616" applyFont="true" applyBorder="true" applyAlignment="true">
      <alignment horizontal="right" vertical="top" wrapText="true"/>
    </xf>
    <xf numFmtId="0" fontId="148" fillId="3" borderId="54" xfId="45617" applyFont="true" applyBorder="true" applyAlignment="true">
      <alignment horizontal="right" vertical="top" wrapText="true"/>
    </xf>
    <xf numFmtId="0" fontId="148" fillId="3" borderId="55" xfId="45618" applyFont="true" applyBorder="true" applyAlignment="true">
      <alignment horizontal="right" vertical="top" wrapText="true"/>
    </xf>
    <xf numFmtId="0" fontId="148" fillId="3" borderId="115" xfId="45627" applyFont="true" applyBorder="true" applyAlignment="true">
      <alignment horizontal="right" vertical="top" wrapText="true"/>
    </xf>
    <xf numFmtId="0" fontId="148" fillId="3" borderId="54" xfId="45628" applyFont="true" applyBorder="true" applyAlignment="true">
      <alignment horizontal="right" vertical="top" wrapText="true"/>
    </xf>
    <xf numFmtId="0" fontId="148" fillId="3" borderId="55" xfId="45629" applyFont="true" applyBorder="true" applyAlignment="true">
      <alignment horizontal="right" vertical="top" wrapText="true"/>
    </xf>
    <xf numFmtId="0" fontId="148" fillId="3" borderId="10" xfId="45582" applyFont="true" applyAlignment="true">
      <alignment horizontal="right" vertical="top" wrapText="true"/>
    </xf>
    <xf numFmtId="0" fontId="148" fillId="3" borderId="115" xfId="45638" applyFont="true" applyBorder="true" applyAlignment="true">
      <alignment horizontal="right" vertical="top" wrapText="true"/>
    </xf>
    <xf numFmtId="0" fontId="148" fillId="3" borderId="54" xfId="45639" applyFont="true" applyBorder="true" applyAlignment="true">
      <alignment horizontal="right" vertical="top" wrapText="true"/>
    </xf>
    <xf numFmtId="0" fontId="148" fillId="3" borderId="55" xfId="45640" applyFont="true" applyBorder="true" applyAlignment="true">
      <alignment horizontal="right" vertical="top" wrapText="true"/>
    </xf>
    <xf numFmtId="0" fontId="148" fillId="3" borderId="10" xfId="45584" applyFont="true" applyAlignment="true">
      <alignment horizontal="right" vertical="top" wrapText="true"/>
    </xf>
    <xf numFmtId="0" fontId="148" fillId="3" borderId="10" xfId="45583" applyFont="true" applyAlignment="true">
      <alignment horizontal="right" vertical="top" wrapText="true"/>
    </xf>
    <xf numFmtId="166" fontId="147" fillId="3" borderId="58" xfId="45589" applyNumberFormat="true" applyFont="true" applyBorder="true" applyAlignment="true">
      <alignment horizontal="right" vertical="top" wrapText="true"/>
    </xf>
    <xf numFmtId="166" fontId="147" fillId="3" borderId="58" xfId="45591" applyNumberFormat="true" applyFont="true" applyBorder="true" applyAlignment="true">
      <alignment horizontal="right" vertical="top" wrapText="true"/>
    </xf>
    <xf numFmtId="166" fontId="147" fillId="3" borderId="58" xfId="45593" applyNumberFormat="true" applyFont="true" applyBorder="true" applyAlignment="true">
      <alignment horizontal="right" vertical="top" wrapText="true"/>
    </xf>
    <xf numFmtId="166" fontId="147" fillId="3" borderId="59" xfId="45595" applyNumberFormat="true" applyFont="true" applyBorder="true" applyAlignment="true">
      <alignment horizontal="right" vertical="top" wrapText="true"/>
    </xf>
    <xf numFmtId="166" fontId="147" fillId="3" borderId="59" xfId="45597" applyNumberFormat="true" applyFont="true" applyBorder="true" applyAlignment="true">
      <alignment horizontal="right" vertical="top" wrapText="true"/>
    </xf>
    <xf numFmtId="166" fontId="147" fillId="3" borderId="59" xfId="45599" applyNumberFormat="true" applyFont="true" applyBorder="true" applyAlignment="true">
      <alignment horizontal="right" vertical="top" wrapText="true"/>
    </xf>
    <xf numFmtId="166" fontId="147" fillId="3" borderId="60" xfId="45601" applyNumberFormat="true" applyFont="true" applyBorder="true" applyAlignment="true">
      <alignment horizontal="right" vertical="top" wrapText="true"/>
    </xf>
    <xf numFmtId="166" fontId="147" fillId="3" borderId="60" xfId="45603" applyNumberFormat="true" applyFont="true" applyBorder="true" applyAlignment="true">
      <alignment horizontal="right" vertical="top" wrapText="true"/>
    </xf>
    <xf numFmtId="166" fontId="147" fillId="3" borderId="60" xfId="45605" applyNumberFormat="true" applyFont="true" applyBorder="true" applyAlignment="true">
      <alignment horizontal="right" vertical="top" wrapText="true"/>
    </xf>
    <xf numFmtId="167" fontId="147" fillId="3" borderId="59" xfId="45609" applyNumberFormat="true" applyFont="true" applyBorder="true" applyAlignment="true">
      <alignment horizontal="right" vertical="top" wrapText="true"/>
    </xf>
    <xf numFmtId="167" fontId="147" fillId="3" borderId="59" xfId="45610" applyNumberFormat="true" applyFont="true" applyBorder="true" applyAlignment="true">
      <alignment horizontal="right" vertical="top" wrapText="true"/>
    </xf>
    <xf numFmtId="167" fontId="147" fillId="3" borderId="59" xfId="45611" applyNumberFormat="true" applyFont="true" applyBorder="true" applyAlignment="true">
      <alignment horizontal="right" vertical="top" wrapText="true"/>
    </xf>
    <xf numFmtId="166" fontId="147" fillId="3" borderId="116" xfId="45620" applyNumberFormat="true" applyFont="true" applyBorder="true" applyAlignment="true">
      <alignment horizontal="right" vertical="top" wrapText="true"/>
    </xf>
    <xf numFmtId="166" fontId="147" fillId="3" borderId="117" xfId="45621" applyNumberFormat="true" applyFont="true" applyBorder="true" applyAlignment="true">
      <alignment horizontal="right" vertical="top" wrapText="true"/>
    </xf>
    <xf numFmtId="166" fontId="147" fillId="3" borderId="118" xfId="45622" applyNumberFormat="true" applyFont="true" applyBorder="true" applyAlignment="true">
      <alignment horizontal="right" vertical="top" wrapText="true"/>
    </xf>
    <xf numFmtId="166" fontId="147" fillId="3" borderId="116" xfId="45635" applyNumberFormat="true" applyFont="true" applyBorder="true" applyAlignment="true">
      <alignment horizontal="right" vertical="top" wrapText="true"/>
    </xf>
    <xf numFmtId="166" fontId="147" fillId="3" borderId="117" xfId="45636" applyNumberFormat="true" applyFont="true" applyBorder="true" applyAlignment="true">
      <alignment horizontal="right" vertical="top" wrapText="true"/>
    </xf>
    <xf numFmtId="166" fontId="147" fillId="3" borderId="118" xfId="45637" applyNumberFormat="true" applyFont="true" applyBorder="true" applyAlignment="true">
      <alignment horizontal="right" vertical="top" wrapText="true"/>
    </xf>
    <xf numFmtId="0" fontId="148" fillId="3" borderId="57" xfId="45585" applyFont="true" applyBorder="true" applyAlignment="true">
      <alignment horizontal="right" vertical="top" wrapText="true"/>
    </xf>
    <xf numFmtId="166" fontId="147" fillId="3" borderId="116" xfId="45642" applyNumberFormat="true" applyFont="true" applyBorder="true" applyAlignment="true">
      <alignment horizontal="right" vertical="top" wrapText="true"/>
    </xf>
    <xf numFmtId="166" fontId="147" fillId="3" borderId="117" xfId="45643" applyNumberFormat="true" applyFont="true" applyBorder="true" applyAlignment="true">
      <alignment horizontal="right" vertical="top" wrapText="true"/>
    </xf>
    <xf numFmtId="166" fontId="147" fillId="3" borderId="118" xfId="45644" applyNumberFormat="true" applyFont="true" applyBorder="true" applyAlignment="true">
      <alignment horizontal="right" vertical="top" wrapText="true"/>
    </xf>
    <xf numFmtId="0" fontId="148" fillId="3" borderId="57" xfId="45587" applyFont="true" applyBorder="true" applyAlignment="true">
      <alignment horizontal="right" vertical="top" wrapText="true"/>
    </xf>
    <xf numFmtId="0" fontId="148" fillId="3" borderId="57" xfId="45586" applyFont="true" applyBorder="true" applyAlignment="true">
      <alignment horizontal="right" vertical="top" wrapText="true"/>
    </xf>
    <xf numFmtId="0" fontId="148" fillId="3" borderId="57" xfId="45646" applyFont="true" applyBorder="true" applyAlignment="true">
      <alignment horizontal="right" vertical="top" wrapText="true"/>
    </xf>
    <xf numFmtId="166" fontId="147" fillId="3" borderId="119" xfId="45647" applyNumberFormat="true" applyFont="true" applyBorder="true" applyAlignment="true">
      <alignment horizontal="right" vertical="top" wrapText="true"/>
    </xf>
    <xf numFmtId="0" fontId="148" fillId="3" borderId="57" xfId="45649" applyFont="true" applyBorder="true" applyAlignment="true">
      <alignment horizontal="right" vertical="top" wrapText="true"/>
    </xf>
    <xf numFmtId="166" fontId="147" fillId="3" borderId="119" xfId="45650" applyNumberFormat="true" applyFont="true" applyBorder="true" applyAlignment="true">
      <alignment horizontal="right" vertical="top" wrapText="true"/>
    </xf>
    <xf numFmtId="0" fontId="148" fillId="3" borderId="57" xfId="45652" applyFont="true" applyBorder="true" applyAlignment="true">
      <alignment horizontal="right" vertical="top" wrapText="true"/>
    </xf>
    <xf numFmtId="166" fontId="147" fillId="3" borderId="119" xfId="45653" applyNumberFormat="true" applyFont="true" applyBorder="true" applyAlignment="true">
      <alignment horizontal="right" vertical="top" wrapText="true"/>
    </xf>
    <xf numFmtId="0" fontId="148" fillId="0" borderId="10" xfId="44961" applyFont="true" applyFill="true" applyBorder="true" applyAlignment="true">
      <alignment horizontal="left" vertical="top" wrapText="true"/>
    </xf>
    <xf numFmtId="0" fontId="148" fillId="0" borderId="10" xfId="44967" applyFont="true" applyFill="true" applyBorder="true" applyAlignment="true">
      <alignment horizontal="left" vertical="top" wrapText="true"/>
    </xf>
    <xf numFmtId="169" fontId="147" fillId="0" borderId="10" xfId="44968" applyNumberFormat="true" applyFont="true" applyFill="true" applyBorder="true" applyAlignment="true">
      <alignment horizontal="right" vertical="top"/>
    </xf>
    <xf numFmtId="169" fontId="147" fillId="0" borderId="10" xfId="44969" applyNumberFormat="true" applyFont="true" applyFill="true" applyBorder="true" applyAlignment="true">
      <alignment horizontal="right" vertical="top"/>
    </xf>
    <xf numFmtId="169" fontId="147" fillId="0" borderId="10" xfId="44970" applyNumberFormat="true" applyFont="true" applyFill="true" applyBorder="true" applyAlignment="true">
      <alignment horizontal="right" vertical="top"/>
    </xf>
    <xf numFmtId="169" fontId="147" fillId="0" borderId="10" xfId="44971" applyNumberFormat="true" applyFont="true" applyFill="true" applyBorder="true" applyAlignment="true">
      <alignment horizontal="right" vertical="top"/>
    </xf>
    <xf numFmtId="0" fontId="148" fillId="0" borderId="10" xfId="44973" applyFont="true" applyFill="true" applyBorder="true" applyAlignment="true">
      <alignment horizontal="left" vertical="top" wrapText="true"/>
    </xf>
    <xf numFmtId="169" fontId="147" fillId="0" borderId="10" xfId="44974" applyNumberFormat="true" applyFont="true" applyFill="true" applyBorder="true" applyAlignment="true">
      <alignment horizontal="right" vertical="top"/>
    </xf>
    <xf numFmtId="169" fontId="147" fillId="0" borderId="10" xfId="44975" applyNumberFormat="true" applyFont="true" applyFill="true" applyBorder="true" applyAlignment="true">
      <alignment horizontal="right" vertical="top"/>
    </xf>
    <xf numFmtId="169" fontId="147" fillId="0" borderId="10" xfId="44976" applyNumberFormat="true" applyFont="true" applyFill="true" applyBorder="true" applyAlignment="true">
      <alignment horizontal="right" vertical="top"/>
    </xf>
    <xf numFmtId="169" fontId="147" fillId="0" borderId="10" xfId="44977" applyNumberFormat="true" applyFont="true" applyFill="true" applyBorder="true" applyAlignment="true">
      <alignment horizontal="right" vertical="top"/>
    </xf>
    <xf numFmtId="0" fontId="152" fillId="0" borderId="10" xfId="19344" applyFont="true" applyFill="true" applyBorder="true" applyAlignment="true">
      <alignment horizontal="left" vertical="top"/>
    </xf>
    <xf numFmtId="170" fontId="152" fillId="0" borderId="10" xfId="19344" applyNumberFormat="true" applyFont="true" applyFill="true" applyBorder="true" applyAlignment="true">
      <alignment horizontal="right" vertical="top"/>
    </xf>
    <xf numFmtId="0" fontId="152" fillId="0" borderId="10" xfId="19344" applyFont="true" applyFill="true" applyBorder="true" applyAlignment="true">
      <alignment horizontal="left" wrapText="true"/>
    </xf>
    <xf numFmtId="0" fontId="152"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48" fillId="0" borderId="10" xfId="44960" applyFont="true" applyFill="true" applyBorder="true" applyAlignment="true">
      <alignment horizontal="left" vertical="top" wrapText="true"/>
    </xf>
    <xf numFmtId="0" fontId="148" fillId="0" borderId="10" xfId="44966" applyFont="true" applyFill="true" applyBorder="true" applyAlignment="true">
      <alignment horizontal="left" vertical="top" wrapText="true"/>
    </xf>
    <xf numFmtId="0" fontId="148" fillId="0" borderId="10" xfId="44972" applyFont="true" applyFill="true" applyBorder="true" applyAlignment="true">
      <alignment horizontal="left" vertical="top" wrapText="true"/>
    </xf>
    <xf numFmtId="0" fontId="148" fillId="0" borderId="10" xfId="45143" applyFont="true" applyFill="true" applyBorder="true" applyAlignment="true">
      <alignment horizontal="left" vertical="top" wrapText="true"/>
    </xf>
    <xf numFmtId="0" fontId="148" fillId="0" borderId="10" xfId="45149" applyFont="true" applyFill="true" applyBorder="true" applyAlignment="true">
      <alignment horizontal="left" vertical="top" wrapText="true"/>
    </xf>
    <xf numFmtId="169" fontId="147" fillId="0" borderId="10" xfId="36821" applyNumberFormat="true" applyFont="true" applyFill="true" applyBorder="true" applyAlignment="true">
      <alignment horizontal="right" vertical="top"/>
    </xf>
    <xf numFmtId="169" fontId="147" fillId="0" borderId="10" xfId="36822" applyNumberFormat="true" applyFont="true" applyFill="true" applyBorder="true" applyAlignment="true">
      <alignment horizontal="right" vertical="top"/>
    </xf>
    <xf numFmtId="169" fontId="147" fillId="0" borderId="10" xfId="36823" applyNumberFormat="true" applyFont="true" applyFill="true" applyBorder="true" applyAlignment="true">
      <alignment horizontal="right" vertical="top"/>
    </xf>
    <xf numFmtId="0" fontId="148" fillId="0" borderId="10" xfId="45155" applyFont="true" applyFill="true" applyBorder="true" applyAlignment="true">
      <alignment horizontal="left" vertical="top" wrapText="true"/>
    </xf>
    <xf numFmtId="169" fontId="147" fillId="0" borderId="10" xfId="36826" applyNumberFormat="true" applyFont="true" applyFill="true" applyBorder="true" applyAlignment="true">
      <alignment horizontal="right" vertical="top"/>
    </xf>
    <xf numFmtId="169" fontId="147" fillId="0" borderId="10" xfId="36827" applyNumberFormat="true" applyFont="true" applyFill="true" applyBorder="true" applyAlignment="true">
      <alignment horizontal="right" vertical="top"/>
    </xf>
    <xf numFmtId="169" fontId="147" fillId="0" borderId="10" xfId="36828" applyNumberFormat="true" applyFont="true" applyFill="true" applyBorder="true" applyAlignment="true">
      <alignment horizontal="right" vertical="top"/>
    </xf>
    <xf numFmtId="0" fontId="148" fillId="0" borderId="10" xfId="45142" applyFont="true" applyFill="true" applyBorder="true" applyAlignment="true">
      <alignment horizontal="left" vertical="top" wrapText="true"/>
    </xf>
    <xf numFmtId="0" fontId="148" fillId="0" borderId="10" xfId="45148" applyFont="true" applyFill="true" applyBorder="true" applyAlignment="true">
      <alignment horizontal="left" vertical="top" wrapText="true"/>
    </xf>
    <xf numFmtId="0" fontId="148" fillId="0" borderId="10" xfId="45154" applyFont="true" applyFill="true" applyBorder="true" applyAlignment="true">
      <alignment horizontal="left" vertical="top" wrapText="true"/>
    </xf>
    <xf numFmtId="0" fontId="148" fillId="0" borderId="10" xfId="45407" applyFont="true" applyFill="true" applyBorder="true" applyAlignment="true">
      <alignment horizontal="left" vertical="top" wrapText="true"/>
    </xf>
    <xf numFmtId="0" fontId="148" fillId="0" borderId="10" xfId="45413" applyFont="true" applyFill="true" applyBorder="true" applyAlignment="true">
      <alignment horizontal="left" vertical="top" wrapText="true"/>
    </xf>
    <xf numFmtId="169" fontId="147" fillId="0" borderId="10" xfId="45414" applyNumberFormat="true" applyFont="true" applyFill="true" applyBorder="true" applyAlignment="true">
      <alignment horizontal="right" vertical="top"/>
    </xf>
    <xf numFmtId="169" fontId="147" fillId="0" borderId="10" xfId="45415" applyNumberFormat="true" applyFont="true" applyFill="true" applyBorder="true" applyAlignment="true">
      <alignment horizontal="right" vertical="top"/>
    </xf>
    <xf numFmtId="169" fontId="147" fillId="0" borderId="10" xfId="45416" applyNumberFormat="true" applyFont="true" applyFill="true" applyBorder="true" applyAlignment="true">
      <alignment horizontal="right" vertical="top"/>
    </xf>
    <xf numFmtId="169" fontId="147" fillId="0" borderId="10" xfId="45417" applyNumberFormat="true" applyFont="true" applyFill="true" applyBorder="true" applyAlignment="true">
      <alignment horizontal="right" vertical="top"/>
    </xf>
    <xf numFmtId="0" fontId="148" fillId="0" borderId="10" xfId="45419" applyFont="true" applyFill="true" applyBorder="true" applyAlignment="true">
      <alignment horizontal="left" vertical="top" wrapText="true"/>
    </xf>
    <xf numFmtId="169" fontId="147" fillId="0" borderId="10" xfId="45420" applyNumberFormat="true" applyFont="true" applyFill="true" applyBorder="true" applyAlignment="true">
      <alignment horizontal="right" vertical="top"/>
    </xf>
    <xf numFmtId="169" fontId="147" fillId="0" borderId="10" xfId="45421" applyNumberFormat="true" applyFont="true" applyFill="true" applyBorder="true" applyAlignment="true">
      <alignment horizontal="right" vertical="top"/>
    </xf>
    <xf numFmtId="169" fontId="147" fillId="0" borderId="10" xfId="45422" applyNumberFormat="true" applyFont="true" applyFill="true" applyBorder="true" applyAlignment="true">
      <alignment horizontal="right" vertical="top"/>
    </xf>
    <xf numFmtId="169" fontId="147" fillId="0" borderId="10" xfId="45423" applyNumberFormat="true" applyFont="true" applyFill="true" applyBorder="true" applyAlignment="true">
      <alignment horizontal="right" vertical="top"/>
    </xf>
    <xf numFmtId="0" fontId="148" fillId="0" borderId="10" xfId="45406" applyFont="true" applyFill="true" applyBorder="true" applyAlignment="true">
      <alignment horizontal="left" vertical="top" wrapText="true"/>
    </xf>
    <xf numFmtId="0" fontId="148" fillId="0" borderId="10" xfId="45412" applyFont="true" applyFill="true" applyBorder="true" applyAlignment="true">
      <alignment horizontal="left" vertical="top" wrapText="true"/>
    </xf>
    <xf numFmtId="0" fontId="148" fillId="0" borderId="10" xfId="45418" applyFont="true" applyFill="true" applyBorder="true" applyAlignment="true">
      <alignment horizontal="left" vertical="top" wrapText="true"/>
    </xf>
    <xf numFmtId="0" fontId="23" fillId="0" borderId="10" xfId="19344" applyFill="true" applyBorder="true" applyAlignment="true">
      <alignment vertical="center"/>
    </xf>
    <xf numFmtId="0" fontId="174" fillId="27" borderId="3" xfId="19344" applyFont="true" applyFill="true" applyBorder="true" applyAlignment="true">
      <alignment horizontal="left" wrapText="true"/>
    </xf>
    <xf numFmtId="0" fontId="174" fillId="27" borderId="4" xfId="19344" applyFont="true" applyFill="true" applyBorder="true" applyAlignment="true">
      <alignment wrapText="true"/>
    </xf>
    <xf numFmtId="0" fontId="174" fillId="3" borderId="4" xfId="19344" applyFont="true" applyBorder="true"/>
    <xf numFmtId="0" fontId="174" fillId="27" borderId="3" xfId="19344" applyFont="true" applyFill="true" applyBorder="true" applyAlignment="true">
      <alignment wrapText="true"/>
    </xf>
    <xf numFmtId="0" fontId="174" fillId="27" borderId="5" xfId="19344" applyFont="true" applyFill="true" applyBorder="true" applyAlignment="true">
      <alignment wrapText="true"/>
    </xf>
    <xf numFmtId="0" fontId="174" fillId="27" borderId="6" xfId="19344" applyFont="true" applyFill="true" applyBorder="true" applyAlignment="true">
      <alignment wrapText="true"/>
    </xf>
    <xf numFmtId="0" fontId="152" fillId="27" borderId="10" xfId="19344" applyFont="true" applyFill="true" applyAlignment="true">
      <alignment horizontal="left" vertical="center"/>
    </xf>
    <xf numFmtId="170" fontId="152" fillId="27" borderId="10" xfId="19344" applyNumberFormat="true" applyFont="true" applyFill="true" applyAlignment="true">
      <alignment horizontal="right" vertical="center"/>
    </xf>
    <xf numFmtId="0" fontId="148" fillId="0" borderId="10" xfId="19382" applyFont="true" applyFill="true" applyBorder="true" applyAlignment="true">
      <alignment horizontal="left" vertical="center" wrapText="true"/>
    </xf>
    <xf numFmtId="0" fontId="148" fillId="0" borderId="10" xfId="19384" applyFont="true" applyFill="true" applyBorder="true" applyAlignment="true">
      <alignment horizontal="left" vertical="center"/>
    </xf>
    <xf numFmtId="0" fontId="148" fillId="0" borderId="10" xfId="45029" applyFont="true" applyFill="true" applyBorder="true" applyAlignment="true">
      <alignment horizontal="left" vertical="center" wrapText="true"/>
    </xf>
    <xf numFmtId="0" fontId="148" fillId="0" borderId="10" xfId="45035" applyFont="true" applyFill="true" applyBorder="true" applyAlignment="true">
      <alignment horizontal="left" vertical="center" wrapText="true"/>
    </xf>
    <xf numFmtId="0" fontId="23" fillId="15" borderId="10" xfId="19344" applyFill="true" applyBorder="true" applyAlignment="true">
      <alignment vertical="center" wrapText="true"/>
    </xf>
    <xf numFmtId="0" fontId="148" fillId="15" borderId="10" xfId="19445" applyFont="true" applyFill="true" applyAlignment="true">
      <alignment horizontal="left" vertical="center" wrapText="true"/>
    </xf>
    <xf numFmtId="0" fontId="148" fillId="15" borderId="10" xfId="19446" applyFont="true" applyFill="true" applyAlignment="true">
      <alignment horizontal="left" vertical="center"/>
    </xf>
    <xf numFmtId="0" fontId="148" fillId="15" borderId="10" xfId="19451" applyFont="true" applyFill="true" applyAlignment="true">
      <alignment horizontal="center" vertical="center" wrapText="true"/>
    </xf>
    <xf numFmtId="0" fontId="148" fillId="15" borderId="10" xfId="19447" applyFont="true" applyFill="true" applyAlignment="true">
      <alignment horizontal="left" vertical="center" wrapText="true"/>
    </xf>
    <xf numFmtId="0" fontId="148" fillId="15" borderId="10" xfId="19448" applyFont="true" applyFill="true" applyAlignment="true">
      <alignment horizontal="left" vertical="center"/>
    </xf>
    <xf numFmtId="0" fontId="148" fillId="15" borderId="10" xfId="19452" applyFont="true" applyFill="true" applyAlignment="true">
      <alignment horizontal="center" vertical="center" wrapText="true"/>
    </xf>
    <xf numFmtId="0" fontId="148" fillId="15" borderId="10" xfId="19449" applyFont="true" applyFill="true" applyAlignment="true">
      <alignment horizontal="left" vertical="center" wrapText="true"/>
    </xf>
    <xf numFmtId="0" fontId="148" fillId="15" borderId="10" xfId="19450" applyFont="true" applyFill="true" applyAlignment="true">
      <alignment horizontal="left" vertical="center"/>
    </xf>
    <xf numFmtId="0" fontId="148" fillId="15" borderId="10" xfId="19453" applyFont="true" applyFill="true" applyAlignment="true">
      <alignment horizontal="center" vertical="center" wrapText="true"/>
    </xf>
    <xf numFmtId="0" fontId="148" fillId="15" borderId="10" xfId="19454" applyFont="true" applyFill="true" applyAlignment="true">
      <alignment horizontal="left" vertical="center" wrapText="true"/>
    </xf>
    <xf numFmtId="0" fontId="148" fillId="15" borderId="10" xfId="19457" applyFont="true" applyFill="true" applyAlignment="true">
      <alignment horizontal="left" vertical="center"/>
    </xf>
    <xf numFmtId="168" fontId="147" fillId="15" borderId="10" xfId="19461" applyNumberFormat="true" applyFont="true" applyFill="true" applyAlignment="true">
      <alignment horizontal="right" vertical="center" wrapText="true"/>
    </xf>
    <xf numFmtId="0" fontId="148" fillId="15" borderId="10" xfId="19455" applyFont="true" applyFill="true" applyAlignment="true">
      <alignment horizontal="left" vertical="center" wrapText="true"/>
    </xf>
    <xf numFmtId="0" fontId="148" fillId="15" borderId="10" xfId="19458" applyFont="true" applyFill="true" applyAlignment="true">
      <alignment horizontal="left" vertical="center"/>
    </xf>
    <xf numFmtId="168" fontId="147" fillId="15" borderId="10" xfId="19462" applyNumberFormat="true" applyFont="true" applyFill="true" applyAlignment="true">
      <alignment horizontal="right" vertical="center" wrapText="true"/>
    </xf>
    <xf numFmtId="0" fontId="148" fillId="15" borderId="10" xfId="19459" applyFont="true" applyFill="true" applyAlignment="true">
      <alignment horizontal="left" vertical="center"/>
    </xf>
    <xf numFmtId="0" fontId="148" fillId="15" borderId="10" xfId="19456" applyFont="true" applyFill="true" applyAlignment="true">
      <alignment horizontal="left" vertical="center" wrapText="true"/>
    </xf>
    <xf numFmtId="0" fontId="148" fillId="15" borderId="10" xfId="19460" applyFont="true" applyFill="true" applyAlignment="true">
      <alignment horizontal="left" vertical="center"/>
    </xf>
    <xf numFmtId="168" fontId="147" fillId="15" borderId="10" xfId="19463" applyNumberFormat="true" applyFont="true" applyFill="true" applyAlignment="true">
      <alignment horizontal="right" vertical="center" wrapText="true"/>
    </xf>
    <xf numFmtId="0" fontId="148" fillId="15" borderId="10" xfId="19467" applyFont="true" applyFill="true" applyAlignment="true">
      <alignment horizontal="left" vertical="center" wrapText="true"/>
    </xf>
    <xf numFmtId="0" fontId="148" fillId="15" borderId="10" xfId="19468" applyFont="true" applyFill="true" applyAlignment="true">
      <alignment horizontal="left" vertical="center"/>
    </xf>
    <xf numFmtId="0" fontId="148" fillId="15" borderId="10" xfId="19473" applyFont="true" applyFill="true" applyAlignment="true">
      <alignment horizontal="center" vertical="center" wrapText="true"/>
    </xf>
    <xf numFmtId="0" fontId="148" fillId="15" borderId="10" xfId="19474" applyFont="true" applyFill="true" applyAlignment="true">
      <alignment horizontal="center" vertical="center" wrapText="true"/>
    </xf>
    <xf numFmtId="0" fontId="148" fillId="15" borderId="10" xfId="19469" applyFont="true" applyFill="true" applyAlignment="true">
      <alignment horizontal="left" vertical="center" wrapText="true"/>
    </xf>
    <xf numFmtId="0" fontId="148" fillId="15" borderId="10" xfId="19470" applyFont="true" applyFill="true" applyAlignment="true">
      <alignment horizontal="left" vertical="center"/>
    </xf>
    <xf numFmtId="0" fontId="148" fillId="15" borderId="10" xfId="19475" applyFont="true" applyFill="true" applyAlignment="true">
      <alignment horizontal="center" vertical="center" wrapText="true"/>
    </xf>
    <xf numFmtId="0" fontId="148" fillId="15" borderId="10" xfId="19476" applyFont="true" applyFill="true" applyAlignment="true">
      <alignment horizontal="center" vertical="center" wrapText="true"/>
    </xf>
    <xf numFmtId="0" fontId="148" fillId="15" borderId="10" xfId="19471" applyFont="true" applyFill="true" applyAlignment="true">
      <alignment horizontal="left" vertical="center" wrapText="true"/>
    </xf>
    <xf numFmtId="0" fontId="148" fillId="15" borderId="10" xfId="19472" applyFont="true" applyFill="true" applyAlignment="true">
      <alignment horizontal="left" vertical="center"/>
    </xf>
    <xf numFmtId="0" fontId="148" fillId="15" borderId="10" xfId="19477" applyFont="true" applyFill="true" applyAlignment="true">
      <alignment horizontal="center" vertical="center" wrapText="true"/>
    </xf>
    <xf numFmtId="0" fontId="148" fillId="15" borderId="10" xfId="19478" applyFont="true" applyFill="true" applyAlignment="true">
      <alignment horizontal="center" vertical="center" wrapText="true"/>
    </xf>
    <xf numFmtId="0" fontId="148" fillId="15" borderId="10" xfId="19479" applyFont="true" applyFill="true" applyAlignment="true">
      <alignment horizontal="left" vertical="center" wrapText="true"/>
    </xf>
    <xf numFmtId="0" fontId="148" fillId="15" borderId="10" xfId="19482" applyFont="true" applyFill="true" applyAlignment="true">
      <alignment horizontal="left" vertical="center"/>
    </xf>
    <xf numFmtId="168" fontId="147" fillId="15" borderId="10" xfId="19485" applyNumberFormat="true" applyFont="true" applyFill="true" applyAlignment="true">
      <alignment horizontal="right" vertical="center" wrapText="true"/>
    </xf>
    <xf numFmtId="168" fontId="147" fillId="15" borderId="10" xfId="19486" applyNumberFormat="true" applyFont="true" applyFill="true" applyAlignment="true">
      <alignment horizontal="right" vertical="center" wrapText="true"/>
    </xf>
    <xf numFmtId="0" fontId="148" fillId="15" borderId="10" xfId="19480" applyFont="true" applyFill="true" applyAlignment="true">
      <alignment horizontal="left" vertical="center" wrapText="true"/>
    </xf>
    <xf numFmtId="0" fontId="148" fillId="15" borderId="10" xfId="19483" applyFont="true" applyFill="true" applyAlignment="true">
      <alignment horizontal="left" vertical="center"/>
    </xf>
    <xf numFmtId="168" fontId="147" fillId="15" borderId="10" xfId="19487" applyNumberFormat="true" applyFont="true" applyFill="true" applyAlignment="true">
      <alignment horizontal="right" vertical="center" wrapText="true"/>
    </xf>
    <xf numFmtId="168" fontId="147" fillId="15" borderId="10" xfId="19488" applyNumberFormat="true" applyFont="true" applyFill="true" applyAlignment="true">
      <alignment horizontal="right" vertical="center" wrapText="true"/>
    </xf>
    <xf numFmtId="0" fontId="148" fillId="15" borderId="10" xfId="19481" applyFont="true" applyFill="true" applyAlignment="true">
      <alignment horizontal="left" vertical="center" wrapText="true"/>
    </xf>
    <xf numFmtId="0" fontId="148" fillId="15" borderId="10" xfId="19484" applyFont="true" applyFill="true" applyAlignment="true">
      <alignment horizontal="left" vertical="center"/>
    </xf>
    <xf numFmtId="168" fontId="147" fillId="15" borderId="10" xfId="19489" applyNumberFormat="true" applyFont="true" applyFill="true" applyAlignment="true">
      <alignment horizontal="right" vertical="center" wrapText="true"/>
    </xf>
    <xf numFmtId="168" fontId="147" fillId="15" borderId="10" xfId="19490" applyNumberFormat="true" applyFont="true" applyFill="true" applyAlignment="true">
      <alignment horizontal="right" vertical="center" wrapText="true"/>
    </xf>
    <xf numFmtId="0" fontId="148" fillId="3" borderId="52" xfId="44936" applyFont="true" applyBorder="true" applyAlignment="true">
      <alignment horizontal="center" vertical="center" wrapText="true"/>
    </xf>
    <xf numFmtId="0" fontId="148" fillId="3" borderId="53" xfId="44937" applyFont="true" applyBorder="true" applyAlignment="true">
      <alignment horizontal="center" vertical="center" wrapText="true"/>
    </xf>
    <xf numFmtId="0" fontId="148" fillId="3" borderId="53" xfId="44938" applyFont="true" applyBorder="true" applyAlignment="true">
      <alignment horizontal="center" vertical="center" wrapText="true"/>
    </xf>
    <xf numFmtId="0" fontId="148" fillId="3" borderId="52" xfId="44957" applyFont="true" applyBorder="true" applyAlignment="true">
      <alignment horizontal="center" vertical="center" wrapText="true"/>
    </xf>
    <xf numFmtId="0" fontId="148" fillId="3" borderId="53" xfId="44958" applyFont="true" applyBorder="true" applyAlignment="true">
      <alignment horizontal="center" vertical="center" wrapText="true"/>
    </xf>
    <xf numFmtId="0" fontId="148" fillId="3" borderId="53" xfId="44959" applyFont="true" applyBorder="true" applyAlignment="true">
      <alignment horizontal="center" vertical="center" wrapText="true"/>
    </xf>
    <xf numFmtId="0" fontId="148" fillId="3" borderId="52" xfId="44987" applyFont="true" applyBorder="true" applyAlignment="true">
      <alignment horizontal="center" vertical="center" wrapText="true"/>
    </xf>
    <xf numFmtId="0" fontId="148" fillId="3" borderId="53" xfId="44988" applyFont="true" applyBorder="true" applyAlignment="true">
      <alignment horizontal="center" vertical="center" wrapText="true"/>
    </xf>
    <xf numFmtId="0" fontId="148" fillId="3" borderId="53" xfId="44989" applyFont="true" applyBorder="true" applyAlignment="true">
      <alignment horizontal="center" vertical="center" wrapText="true"/>
    </xf>
    <xf numFmtId="0" fontId="148" fillId="3" borderId="52" xfId="45017" applyFont="true" applyBorder="true" applyAlignment="true">
      <alignment horizontal="center" vertical="center" wrapText="true"/>
    </xf>
    <xf numFmtId="0" fontId="148" fillId="3" borderId="53" xfId="45018" applyFont="true" applyBorder="true" applyAlignment="true">
      <alignment horizontal="center" vertical="center" wrapText="true"/>
    </xf>
    <xf numFmtId="0" fontId="148" fillId="3" borderId="53" xfId="45019" applyFont="true" applyBorder="true" applyAlignment="true">
      <alignment horizontal="center" vertical="center" wrapText="true"/>
    </xf>
    <xf numFmtId="0" fontId="148" fillId="3" borderId="52" xfId="45038" applyFont="true" applyBorder="true" applyAlignment="true">
      <alignment horizontal="center" vertical="center" wrapText="true"/>
    </xf>
    <xf numFmtId="0" fontId="148" fillId="3" borderId="53" xfId="45039" applyFont="true" applyBorder="true" applyAlignment="true">
      <alignment horizontal="center" vertical="center" wrapText="true"/>
    </xf>
    <xf numFmtId="0" fontId="148" fillId="3" borderId="53" xfId="45040" applyFont="true" applyBorder="true" applyAlignment="true">
      <alignment horizontal="center" vertical="center" wrapText="true"/>
    </xf>
    <xf numFmtId="0" fontId="148" fillId="3" borderId="52" xfId="45073" applyFont="true" applyBorder="true" applyAlignment="true">
      <alignment horizontal="center" vertical="center" wrapText="true"/>
    </xf>
    <xf numFmtId="0" fontId="148" fillId="3" borderId="53" xfId="45074" applyFont="true" applyBorder="true" applyAlignment="true">
      <alignment horizontal="center" vertical="center" wrapText="true"/>
    </xf>
    <xf numFmtId="0" fontId="148" fillId="3" borderId="53" xfId="45075" applyFont="true" applyBorder="true" applyAlignment="true">
      <alignment horizontal="center" vertical="center" wrapText="true"/>
    </xf>
    <xf numFmtId="0" fontId="23" fillId="0" borderId="99" xfId="19344" applyFill="true" applyBorder="true" applyAlignment="true">
      <alignment vertical="center" wrapText="true"/>
    </xf>
    <xf numFmtId="0" fontId="23" fillId="3" borderId="99" xfId="19344" applyBorder="true" applyAlignment="true">
      <alignment vertical="center" wrapText="true"/>
    </xf>
    <xf numFmtId="0" fontId="23" fillId="15" borderId="99" xfId="19344" applyFill="true" applyBorder="true" applyAlignment="true">
      <alignment vertical="center" wrapText="true"/>
    </xf>
    <xf numFmtId="0" fontId="23" fillId="27" borderId="99" xfId="19344" applyFill="true" applyBorder="true" applyAlignment="true">
      <alignment vertical="center" wrapText="true"/>
    </xf>
    <xf numFmtId="0" fontId="23" fillId="27" borderId="103" xfId="19344" applyFill="true" applyBorder="true" applyAlignment="true">
      <alignment vertical="center" wrapText="true"/>
    </xf>
    <xf numFmtId="0" fontId="23" fillId="0" borderId="103" xfId="19344" applyFill="true" applyBorder="true" applyAlignment="true">
      <alignment vertical="center" wrapText="true"/>
    </xf>
    <xf numFmtId="0" fontId="152" fillId="33" borderId="99" xfId="19344" applyFont="true" applyFill="true" applyBorder="true" applyAlignment="true">
      <alignment horizontal="center" vertical="center" wrapText="true"/>
    </xf>
    <xf numFmtId="0" fontId="23" fillId="33" borderId="123" xfId="19344" applyFill="true" applyBorder="true" applyAlignment="true">
      <alignment horizontal="center" vertical="center"/>
    </xf>
    <xf numFmtId="0" fontId="152" fillId="33" borderId="123" xfId="19344" applyFont="true" applyFill="true" applyBorder="true" applyAlignment="true">
      <alignment horizontal="center" vertical="center" wrapText="true"/>
    </xf>
    <xf numFmtId="169" fontId="112" fillId="33" borderId="99" xfId="40237" applyNumberFormat="true" applyFont="true" applyFill="true" applyBorder="true" applyAlignment="true">
      <alignment horizontal="center" vertical="center"/>
    </xf>
    <xf numFmtId="169" fontId="112" fillId="33" borderId="123" xfId="40238" applyNumberFormat="true" applyFont="true" applyFill="true" applyBorder="true" applyAlignment="true">
      <alignment horizontal="center" vertical="center"/>
    </xf>
    <xf numFmtId="169" fontId="112" fillId="33" borderId="123" xfId="40240" applyNumberFormat="true" applyFont="true" applyFill="true" applyBorder="true" applyAlignment="true">
      <alignment horizontal="center" vertical="center"/>
    </xf>
    <xf numFmtId="169" fontId="112" fillId="33" borderId="99" xfId="40249" applyNumberFormat="true" applyFont="true" applyFill="true" applyBorder="true" applyAlignment="true">
      <alignment horizontal="center" vertical="center"/>
    </xf>
    <xf numFmtId="169" fontId="112" fillId="33" borderId="123" xfId="40250" applyNumberFormat="true" applyFont="true" applyFill="true" applyBorder="true" applyAlignment="true">
      <alignment horizontal="center" vertical="center"/>
    </xf>
    <xf numFmtId="169" fontId="112" fillId="33" borderId="123" xfId="40252" applyNumberFormat="true" applyFont="true" applyFill="true" applyBorder="true" applyAlignment="true">
      <alignment horizontal="center" vertical="center"/>
    </xf>
    <xf numFmtId="0" fontId="148" fillId="33" borderId="99" xfId="45031" applyFont="true" applyFill="true" applyBorder="true" applyAlignment="true">
      <alignment horizontal="center" vertical="center" wrapText="true"/>
    </xf>
    <xf numFmtId="0" fontId="148" fillId="33" borderId="123" xfId="45032" applyFont="true" applyFill="true" applyBorder="true" applyAlignment="true">
      <alignment horizontal="center" vertical="center" wrapText="true"/>
    </xf>
    <xf numFmtId="0" fontId="148" fillId="33" borderId="99" xfId="45037" applyFont="true" applyFill="true" applyBorder="true" applyAlignment="true">
      <alignment horizontal="center" vertical="center" wrapText="true"/>
    </xf>
    <xf numFmtId="0" fontId="148" fillId="33" borderId="123" xfId="45038" applyFont="true" applyFill="true" applyBorder="true" applyAlignment="true">
      <alignment horizontal="center" vertical="center" wrapText="true"/>
    </xf>
    <xf numFmtId="0" fontId="148" fillId="33" borderId="99" xfId="25757" applyFont="true" applyFill="true" applyBorder="true" applyAlignment="true">
      <alignment horizontal="center" vertical="center" wrapText="true"/>
    </xf>
    <xf numFmtId="0" fontId="148" fillId="33" borderId="123" xfId="25755" applyFont="true" applyFill="true" applyBorder="true" applyAlignment="true">
      <alignment horizontal="center" vertical="center" wrapText="true"/>
    </xf>
    <xf numFmtId="0" fontId="148" fillId="33" borderId="99" xfId="25752" applyFont="true" applyFill="true" applyBorder="true" applyAlignment="true">
      <alignment horizontal="center" vertical="center" wrapText="true"/>
    </xf>
    <xf numFmtId="0" fontId="148" fillId="33" borderId="123" xfId="25750" applyFont="true" applyFill="true" applyBorder="true" applyAlignment="true">
      <alignment horizontal="center" vertical="center" wrapText="true"/>
    </xf>
    <xf numFmtId="0" fontId="148" fillId="33" borderId="99" xfId="45066" applyFont="true" applyFill="true" applyBorder="true" applyAlignment="true">
      <alignment horizontal="center" vertical="center" wrapText="true"/>
    </xf>
    <xf numFmtId="0" fontId="148" fillId="33" borderId="123" xfId="45067" applyFont="true" applyFill="true" applyBorder="true" applyAlignment="true">
      <alignment horizontal="center" vertical="center" wrapText="true"/>
    </xf>
    <xf numFmtId="0" fontId="148" fillId="33" borderId="99" xfId="45072" applyFont="true" applyFill="true" applyBorder="true" applyAlignment="true">
      <alignment horizontal="center" vertical="center" wrapText="true"/>
    </xf>
    <xf numFmtId="0" fontId="148" fillId="33" borderId="123" xfId="45073" applyFont="true" applyFill="true" applyBorder="true" applyAlignment="true">
      <alignment horizontal="center" vertical="center" wrapText="true"/>
    </xf>
    <xf numFmtId="0" fontId="148" fillId="33" borderId="99" xfId="19411" applyFont="true" applyFill="true" applyBorder="true" applyAlignment="true">
      <alignment horizontal="center" vertical="center" wrapText="true"/>
    </xf>
    <xf numFmtId="0" fontId="148" fillId="33" borderId="123" xfId="19409" applyFont="true" applyFill="true" applyBorder="true" applyAlignment="true">
      <alignment horizontal="center" vertical="center" wrapText="true"/>
    </xf>
    <xf numFmtId="0" fontId="148" fillId="33" borderId="99" xfId="19413" applyFont="true" applyFill="true" applyBorder="true" applyAlignment="true">
      <alignment horizontal="center" vertical="center" wrapText="true"/>
    </xf>
    <xf numFmtId="0" fontId="148" fillId="33" borderId="123" xfId="19414" applyFont="true" applyFill="true" applyBorder="true" applyAlignment="true">
      <alignment horizontal="center" vertical="center" wrapText="true"/>
    </xf>
    <xf numFmtId="0" fontId="23" fillId="33" borderId="105" xfId="19344" applyFill="true" applyBorder="true" applyAlignment="true">
      <alignment horizontal="center" vertical="center"/>
    </xf>
    <xf numFmtId="0" fontId="152" fillId="33" borderId="105" xfId="19344" applyFont="true" applyFill="true" applyBorder="true" applyAlignment="true">
      <alignment horizontal="center" vertical="center" wrapText="true"/>
    </xf>
    <xf numFmtId="169" fontId="112" fillId="33" borderId="105" xfId="40239" applyNumberFormat="true" applyFont="true" applyFill="true" applyBorder="true" applyAlignment="true">
      <alignment horizontal="center" vertical="center"/>
    </xf>
    <xf numFmtId="169" fontId="112" fillId="33" borderId="105" xfId="40251" applyNumberFormat="true" applyFont="true" applyFill="true" applyBorder="true" applyAlignment="true">
      <alignment horizontal="center" vertical="center"/>
    </xf>
    <xf numFmtId="0" fontId="148" fillId="33" borderId="105" xfId="45033" applyFont="true" applyFill="true" applyBorder="true" applyAlignment="true">
      <alignment horizontal="center" vertical="center" wrapText="true"/>
    </xf>
    <xf numFmtId="0" fontId="148" fillId="33" borderId="105" xfId="45039" applyFont="true" applyFill="true" applyBorder="true" applyAlignment="true">
      <alignment horizontal="center" vertical="center" wrapText="true"/>
    </xf>
    <xf numFmtId="0" fontId="148" fillId="33" borderId="105" xfId="25756" applyFont="true" applyFill="true" applyBorder="true" applyAlignment="true">
      <alignment horizontal="center" vertical="center" wrapText="true"/>
    </xf>
    <xf numFmtId="0" fontId="148" fillId="33" borderId="105" xfId="25751" applyFont="true" applyFill="true" applyBorder="true" applyAlignment="true">
      <alignment horizontal="center" vertical="center" wrapText="true"/>
    </xf>
    <xf numFmtId="0" fontId="148" fillId="33" borderId="105" xfId="45068" applyFont="true" applyFill="true" applyBorder="true" applyAlignment="true">
      <alignment horizontal="center" vertical="center" wrapText="true"/>
    </xf>
    <xf numFmtId="0" fontId="148" fillId="33" borderId="105" xfId="45074" applyFont="true" applyFill="true" applyBorder="true" applyAlignment="true">
      <alignment horizontal="center" vertical="center" wrapText="true"/>
    </xf>
    <xf numFmtId="0" fontId="148" fillId="33" borderId="105" xfId="19410" applyFont="true" applyFill="true" applyBorder="true" applyAlignment="true">
      <alignment horizontal="center" vertical="center" wrapText="true"/>
    </xf>
    <xf numFmtId="0" fontId="148" fillId="33" borderId="105" xfId="19415" applyFont="true" applyFill="true" applyBorder="true" applyAlignment="true">
      <alignment horizontal="center" vertical="center" wrapText="true"/>
    </xf>
    <xf numFmtId="0" fontId="148" fillId="3" borderId="107" xfId="44936" applyFont="true" applyBorder="true" applyAlignment="true">
      <alignment horizontal="center" vertical="center" wrapText="true"/>
    </xf>
    <xf numFmtId="0" fontId="148" fillId="3" borderId="107" xfId="44957" applyFont="true" applyBorder="true" applyAlignment="true">
      <alignment horizontal="center" vertical="center" wrapText="true"/>
    </xf>
    <xf numFmtId="0" fontId="148" fillId="3" borderId="107" xfId="44987" applyFont="true" applyBorder="true" applyAlignment="true">
      <alignment horizontal="center" vertical="center" wrapText="true"/>
    </xf>
    <xf numFmtId="0" fontId="148" fillId="3" borderId="107" xfId="45017" applyFont="true" applyBorder="true" applyAlignment="true">
      <alignment horizontal="center" vertical="center" wrapText="true"/>
    </xf>
    <xf numFmtId="0" fontId="148" fillId="3" borderId="107" xfId="45038" applyFont="true" applyBorder="true" applyAlignment="true">
      <alignment horizontal="center" vertical="center" wrapText="true"/>
    </xf>
    <xf numFmtId="169" fontId="112" fillId="33" borderId="99" xfId="40238" applyNumberFormat="true" applyFont="true" applyFill="true" applyBorder="true" applyAlignment="true">
      <alignment horizontal="center" vertical="center"/>
    </xf>
    <xf numFmtId="169" fontId="112" fillId="33" borderId="99" xfId="40250" applyNumberFormat="true" applyFont="true" applyFill="true" applyBorder="true" applyAlignment="true">
      <alignment horizontal="center" vertical="center"/>
    </xf>
    <xf numFmtId="0" fontId="148" fillId="33" borderId="99" xfId="45033" applyFont="true" applyFill="true" applyBorder="true" applyAlignment="true">
      <alignment horizontal="center" vertical="center" wrapText="true"/>
    </xf>
    <xf numFmtId="0" fontId="148" fillId="33" borderId="99" xfId="45038" applyFont="true" applyFill="true" applyBorder="true" applyAlignment="true">
      <alignment horizontal="center" vertical="center" wrapText="true"/>
    </xf>
    <xf numFmtId="0" fontId="148" fillId="33" borderId="99" xfId="25756" applyFont="true" applyFill="true" applyBorder="true" applyAlignment="true">
      <alignment horizontal="center" vertical="center" wrapText="true"/>
    </xf>
    <xf numFmtId="0" fontId="148" fillId="33" borderId="99" xfId="25750" applyFont="true" applyFill="true" applyBorder="true" applyAlignment="true">
      <alignment horizontal="center" vertical="center" wrapText="true"/>
    </xf>
    <xf numFmtId="0" fontId="148" fillId="3" borderId="107" xfId="45073" applyFont="true" applyBorder="true" applyAlignment="true">
      <alignment horizontal="center" vertical="center" wrapText="true"/>
    </xf>
    <xf numFmtId="0" fontId="148" fillId="33" borderId="99" xfId="45068" applyFont="true" applyFill="true" applyBorder="true" applyAlignment="true">
      <alignment horizontal="center" vertical="center" wrapText="true"/>
    </xf>
    <xf numFmtId="0" fontId="148" fillId="33" borderId="99" xfId="45073" applyFont="true" applyFill="true" applyBorder="true" applyAlignment="true">
      <alignment horizontal="center" vertical="center" wrapText="true"/>
    </xf>
    <xf numFmtId="0" fontId="148" fillId="33" borderId="99" xfId="19410" applyFont="true" applyFill="true" applyBorder="true" applyAlignment="true">
      <alignment horizontal="center" vertical="center" wrapText="true"/>
    </xf>
    <xf numFmtId="0" fontId="148" fillId="33" borderId="99" xfId="19414" applyFont="true" applyFill="true" applyBorder="true" applyAlignment="true">
      <alignment horizontal="center" vertical="center" wrapText="true"/>
    </xf>
    <xf numFmtId="0" fontId="148" fillId="3" borderId="108" xfId="44936" applyFont="true" applyBorder="true" applyAlignment="true">
      <alignment horizontal="center" vertical="center" wrapText="true"/>
    </xf>
    <xf numFmtId="0" fontId="148" fillId="3" borderId="108" xfId="44957" applyFont="true" applyBorder="true" applyAlignment="true">
      <alignment horizontal="center" vertical="center" wrapText="true"/>
    </xf>
    <xf numFmtId="0" fontId="148" fillId="3" borderId="108" xfId="44987" applyFont="true" applyBorder="true" applyAlignment="true">
      <alignment horizontal="center" vertical="center" wrapText="true"/>
    </xf>
    <xf numFmtId="0" fontId="152" fillId="33" borderId="128" xfId="19344" applyFont="true" applyFill="true" applyBorder="true" applyAlignment="true">
      <alignment horizontal="center" vertical="center" wrapText="true"/>
    </xf>
    <xf numFmtId="0" fontId="148" fillId="3" borderId="108" xfId="45017" applyFont="true" applyBorder="true" applyAlignment="true">
      <alignment horizontal="center" vertical="center" wrapText="true"/>
    </xf>
    <xf numFmtId="0" fontId="148" fillId="3" borderId="108" xfId="45038" applyFont="true" applyBorder="true" applyAlignment="true">
      <alignment horizontal="center" vertical="center" wrapText="true"/>
    </xf>
    <xf numFmtId="169" fontId="112" fillId="33" borderId="128" xfId="40238" applyNumberFormat="true" applyFont="true" applyFill="true" applyBorder="true" applyAlignment="true">
      <alignment horizontal="center" vertical="center"/>
    </xf>
    <xf numFmtId="169" fontId="112" fillId="33" borderId="128" xfId="40250" applyNumberFormat="true" applyFont="true" applyFill="true" applyBorder="true" applyAlignment="true">
      <alignment horizontal="center" vertical="center"/>
    </xf>
    <xf numFmtId="0" fontId="148" fillId="33" borderId="128" xfId="45033" applyFont="true" applyFill="true" applyBorder="true" applyAlignment="true">
      <alignment horizontal="center" vertical="center" wrapText="true"/>
    </xf>
    <xf numFmtId="0" fontId="148" fillId="33" borderId="128" xfId="45038" applyFont="true" applyFill="true" applyBorder="true" applyAlignment="true">
      <alignment horizontal="center" vertical="center" wrapText="true"/>
    </xf>
    <xf numFmtId="0" fontId="148" fillId="33" borderId="128" xfId="25756" applyFont="true" applyFill="true" applyBorder="true" applyAlignment="true">
      <alignment horizontal="center" vertical="center" wrapText="true"/>
    </xf>
    <xf numFmtId="0" fontId="148" fillId="33" borderId="128" xfId="25750" applyFont="true" applyFill="true" applyBorder="true" applyAlignment="true">
      <alignment horizontal="center" vertical="center" wrapText="true"/>
    </xf>
    <xf numFmtId="0" fontId="148" fillId="3" borderId="108" xfId="45073" applyFont="true" applyBorder="true" applyAlignment="true">
      <alignment horizontal="center" vertical="center" wrapText="true"/>
    </xf>
    <xf numFmtId="0" fontId="148" fillId="33" borderId="128" xfId="45068" applyFont="true" applyFill="true" applyBorder="true" applyAlignment="true">
      <alignment horizontal="center" vertical="center" wrapText="true"/>
    </xf>
    <xf numFmtId="0" fontId="148" fillId="33" borderId="128" xfId="45073" applyFont="true" applyFill="true" applyBorder="true" applyAlignment="true">
      <alignment horizontal="center" vertical="center" wrapText="true"/>
    </xf>
    <xf numFmtId="0" fontId="148" fillId="33" borderId="128" xfId="19410" applyFont="true" applyFill="true" applyBorder="true" applyAlignment="true">
      <alignment horizontal="center" vertical="center" wrapText="true"/>
    </xf>
    <xf numFmtId="0" fontId="148" fillId="33" borderId="128" xfId="19414"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2" fillId="33" borderId="124" xfId="19344" applyFont="true" applyFill="true" applyBorder="true" applyAlignment="true">
      <alignment horizontal="center" vertical="center" wrapText="true"/>
    </xf>
    <xf numFmtId="0" fontId="148" fillId="3" borderId="95" xfId="44937" applyFont="true" applyBorder="true" applyAlignment="true">
      <alignment horizontal="center" vertical="center" wrapText="true"/>
    </xf>
    <xf numFmtId="0" fontId="148" fillId="3" borderId="95" xfId="44958" applyFont="true" applyBorder="true" applyAlignment="true">
      <alignment horizontal="center" vertical="center" wrapText="true"/>
    </xf>
    <xf numFmtId="0" fontId="148" fillId="3" borderId="95" xfId="44988" applyFont="true" applyBorder="true" applyAlignment="true">
      <alignment horizontal="center" vertical="center" wrapText="true"/>
    </xf>
    <xf numFmtId="169" fontId="112" fillId="33" borderId="124" xfId="40239" applyNumberFormat="true" applyFont="true" applyFill="true" applyBorder="true" applyAlignment="true">
      <alignment horizontal="center" vertical="center"/>
    </xf>
    <xf numFmtId="169" fontId="112" fillId="33" borderId="124" xfId="40251" applyNumberFormat="true" applyFont="true" applyFill="true" applyBorder="true" applyAlignment="true">
      <alignment horizontal="center" vertical="center"/>
    </xf>
    <xf numFmtId="0" fontId="148" fillId="33" borderId="124" xfId="45033" applyFont="true" applyFill="true" applyBorder="true" applyAlignment="true">
      <alignment horizontal="center" vertical="center" wrapText="true"/>
    </xf>
    <xf numFmtId="0" fontId="148" fillId="33" borderId="124" xfId="45039" applyFont="true" applyFill="true" applyBorder="true" applyAlignment="true">
      <alignment horizontal="center" vertical="center" wrapText="true"/>
    </xf>
    <xf numFmtId="0" fontId="148" fillId="33" borderId="124" xfId="25756" applyFont="true" applyFill="true" applyBorder="true" applyAlignment="true">
      <alignment horizontal="center" vertical="center" wrapText="true"/>
    </xf>
    <xf numFmtId="0" fontId="148" fillId="33" borderId="124" xfId="25751" applyFont="true" applyFill="true" applyBorder="true" applyAlignment="true">
      <alignment horizontal="center" vertical="center" wrapText="true"/>
    </xf>
    <xf numFmtId="0" fontId="148" fillId="3" borderId="95" xfId="45018" applyFont="true" applyBorder="true" applyAlignment="true">
      <alignment horizontal="center" vertical="center" wrapText="true"/>
    </xf>
    <xf numFmtId="0" fontId="148" fillId="3" borderId="95" xfId="45039" applyFont="true" applyBorder="true" applyAlignment="true">
      <alignment horizontal="center" vertical="center" wrapText="true"/>
    </xf>
    <xf numFmtId="0" fontId="148" fillId="33" borderId="124" xfId="45068" applyFont="true" applyFill="true" applyBorder="true" applyAlignment="true">
      <alignment horizontal="center" vertical="center" wrapText="true"/>
    </xf>
    <xf numFmtId="0" fontId="148" fillId="33" borderId="124" xfId="45074" applyFont="true" applyFill="true" applyBorder="true" applyAlignment="true">
      <alignment horizontal="center" vertical="center" wrapText="true"/>
    </xf>
    <xf numFmtId="0" fontId="148" fillId="33" borderId="124" xfId="19410" applyFont="true" applyFill="true" applyBorder="true" applyAlignment="true">
      <alignment horizontal="center" vertical="center" wrapText="true"/>
    </xf>
    <xf numFmtId="0" fontId="148" fillId="33" borderId="124" xfId="19415" applyFont="true" applyFill="true" applyBorder="true" applyAlignment="true">
      <alignment horizontal="center" vertical="center" wrapText="true"/>
    </xf>
    <xf numFmtId="0" fontId="148" fillId="3" borderId="95" xfId="45074" applyFont="true" applyBorder="true" applyAlignment="true">
      <alignment horizontal="center" vertical="center" wrapText="true"/>
    </xf>
    <xf numFmtId="0" fontId="148" fillId="0" borderId="99" xfId="44996" applyFont="true" applyFill="true" applyBorder="true" applyAlignment="true">
      <alignment horizontal="left" vertical="center" wrapText="true"/>
    </xf>
    <xf numFmtId="0" fontId="148" fillId="0" borderId="99" xfId="45002" applyFont="true" applyFill="true" applyBorder="true" applyAlignment="true">
      <alignment horizontal="left" vertical="center" wrapText="true"/>
    </xf>
    <xf numFmtId="0" fontId="148" fillId="0" borderId="99" xfId="19355" applyFont="true" applyFill="true" applyBorder="true" applyAlignment="true">
      <alignment horizontal="left" vertical="center" wrapText="true"/>
    </xf>
    <xf numFmtId="0" fontId="148" fillId="0" borderId="99" xfId="19357" applyFont="true" applyFill="true" applyBorder="true" applyAlignment="true">
      <alignment horizontal="left" vertical="center" wrapText="true"/>
    </xf>
    <xf numFmtId="0" fontId="152" fillId="0" borderId="99" xfId="19344" applyFont="true" applyFill="true" applyBorder="true" applyAlignment="true">
      <alignment horizontal="left" vertical="center" wrapText="true"/>
    </xf>
    <xf numFmtId="0" fontId="148" fillId="0" borderId="99" xfId="45044" applyFont="true" applyFill="true" applyBorder="true" applyAlignment="true">
      <alignment horizontal="left" vertical="center" wrapText="true"/>
    </xf>
    <xf numFmtId="0" fontId="148" fillId="0" borderId="99" xfId="45050" applyFont="true" applyFill="true" applyBorder="true" applyAlignment="true">
      <alignment horizontal="left" vertical="center" wrapText="true"/>
    </xf>
    <xf numFmtId="0" fontId="148" fillId="0" borderId="99" xfId="19385" applyFont="true" applyFill="true" applyBorder="true" applyAlignment="true">
      <alignment horizontal="left" vertical="center" wrapText="true"/>
    </xf>
    <xf numFmtId="0" fontId="148" fillId="0" borderId="99" xfId="25759" applyFont="true" applyFill="true" applyBorder="true" applyAlignment="true">
      <alignment horizontal="left" vertical="center" wrapText="true"/>
    </xf>
    <xf numFmtId="0" fontId="148" fillId="15" borderId="99" xfId="25754" applyFont="true" applyFill="true" applyBorder="true" applyAlignment="true">
      <alignment horizontal="left" vertical="center" wrapText="true"/>
    </xf>
    <xf numFmtId="0" fontId="148" fillId="15" borderId="99" xfId="19381" applyFont="true" applyFill="true" applyBorder="true" applyAlignment="true">
      <alignment horizontal="left" vertical="center" wrapText="true"/>
    </xf>
    <xf numFmtId="0" fontId="148" fillId="15" borderId="99" xfId="19382" applyFont="true" applyFill="true" applyBorder="true" applyAlignment="true">
      <alignment horizontal="left" vertical="center" wrapText="true"/>
    </xf>
    <xf numFmtId="0" fontId="148" fillId="15" borderId="99" xfId="19385" applyFont="true" applyFill="true" applyBorder="true" applyAlignment="true">
      <alignment horizontal="left" vertical="center" wrapText="true"/>
    </xf>
    <xf numFmtId="0" fontId="23" fillId="15" borderId="99" xfId="19344" applyFill="true" applyBorder="true" applyAlignment="true">
      <alignment horizontal="center" vertical="center" wrapText="true"/>
    </xf>
    <xf numFmtId="0" fontId="148" fillId="0" borderId="99" xfId="45064" applyFont="true" applyFill="true" applyBorder="true" applyAlignment="true">
      <alignment horizontal="left" vertical="center" wrapText="true"/>
    </xf>
    <xf numFmtId="0" fontId="148" fillId="0" borderId="99" xfId="45070" applyFont="true" applyFill="true" applyBorder="true" applyAlignment="true">
      <alignment horizontal="left" vertical="center" wrapText="true"/>
    </xf>
    <xf numFmtId="0" fontId="148" fillId="0" borderId="99" xfId="45076" applyFont="true" applyFill="true" applyBorder="true" applyAlignment="true">
      <alignment horizontal="left" vertical="center" wrapText="true"/>
    </xf>
    <xf numFmtId="0" fontId="148" fillId="0" borderId="99" xfId="45078" applyFont="true" applyFill="true" applyBorder="true" applyAlignment="true">
      <alignment horizontal="left" vertical="center" wrapText="true"/>
    </xf>
    <xf numFmtId="0" fontId="148" fillId="0" borderId="99" xfId="45080" applyFont="true" applyFill="true" applyBorder="true" applyAlignment="true">
      <alignment horizontal="left" vertical="center" wrapText="true"/>
    </xf>
    <xf numFmtId="0" fontId="148" fillId="0" borderId="99" xfId="19405" applyFont="true" applyFill="true" applyBorder="true" applyAlignment="true">
      <alignment horizontal="left" vertical="center" wrapText="true"/>
    </xf>
    <xf numFmtId="0" fontId="148" fillId="0" borderId="99" xfId="19407" applyFont="true" applyFill="true" applyBorder="true" applyAlignment="true">
      <alignment horizontal="left" vertical="center" wrapText="true"/>
    </xf>
    <xf numFmtId="0" fontId="148" fillId="0" borderId="99" xfId="19417" applyFont="true" applyFill="true" applyBorder="true" applyAlignment="true">
      <alignment horizontal="left" vertical="center" wrapText="true"/>
    </xf>
    <xf numFmtId="0" fontId="148" fillId="0" borderId="99" xfId="19418" applyFont="true" applyFill="true" applyBorder="true" applyAlignment="true">
      <alignment horizontal="left" vertical="center" wrapText="true"/>
    </xf>
    <xf numFmtId="0" fontId="148" fillId="0" borderId="99" xfId="19421" applyFont="true" applyFill="true" applyBorder="true" applyAlignment="true">
      <alignment horizontal="left" vertical="center" wrapText="true"/>
    </xf>
    <xf numFmtId="0" fontId="148" fillId="0" borderId="100" xfId="45041" applyFont="true" applyFill="true" applyBorder="true" applyAlignment="true">
      <alignment horizontal="left" vertical="center" wrapText="true"/>
    </xf>
    <xf numFmtId="0" fontId="148" fillId="0" borderId="100" xfId="19418" applyFont="true" applyFill="true" applyBorder="true" applyAlignment="true">
      <alignment horizontal="left" vertical="center" wrapText="true"/>
    </xf>
    <xf numFmtId="0" fontId="152" fillId="0" borderId="103" xfId="19344" applyFont="true" applyFill="true" applyBorder="true" applyAlignment="true">
      <alignment horizontal="left" vertical="center" wrapText="true"/>
    </xf>
    <xf numFmtId="0" fontId="148" fillId="0" borderId="105" xfId="19356" applyFont="true" applyFill="true" applyBorder="true" applyAlignment="true">
      <alignment horizontal="left" vertical="center"/>
    </xf>
    <xf numFmtId="0" fontId="148" fillId="0" borderId="105" xfId="19358" applyFont="true" applyFill="true" applyBorder="true" applyAlignment="true">
      <alignment horizontal="left" vertical="center"/>
    </xf>
    <xf numFmtId="0" fontId="23" fillId="0" borderId="105" xfId="19344" applyFill="true" applyBorder="true" applyAlignment="true">
      <alignment vertical="center"/>
    </xf>
    <xf numFmtId="0" fontId="23" fillId="0" borderId="105" xfId="19344" applyFill="true" applyBorder="true" applyAlignment="true">
      <alignment horizontal="center" vertical="center"/>
    </xf>
    <xf numFmtId="0" fontId="152" fillId="0" borderId="105" xfId="19344" applyFont="true" applyFill="true" applyBorder="true" applyAlignment="true">
      <alignment horizontal="left" vertical="center"/>
    </xf>
    <xf numFmtId="0" fontId="152" fillId="0" borderId="106" xfId="19344" applyFont="true" applyFill="true" applyBorder="true" applyAlignment="true">
      <alignment horizontal="left" vertical="center"/>
    </xf>
    <xf numFmtId="0" fontId="148" fillId="0" borderId="105" xfId="19386" applyFont="true" applyFill="true" applyBorder="true" applyAlignment="true">
      <alignment horizontal="left" vertical="center"/>
    </xf>
    <xf numFmtId="0" fontId="148" fillId="0" borderId="105" xfId="25758" applyFont="true" applyFill="true" applyBorder="true" applyAlignment="true">
      <alignment horizontal="left" vertical="center"/>
    </xf>
    <xf numFmtId="0" fontId="148" fillId="15" borderId="105" xfId="25753" applyFont="true" applyFill="true" applyBorder="true" applyAlignment="true">
      <alignment horizontal="left" vertical="center"/>
    </xf>
    <xf numFmtId="0" fontId="148" fillId="15" borderId="105" xfId="19383" applyFont="true" applyFill="true" applyBorder="true" applyAlignment="true">
      <alignment horizontal="left" vertical="center"/>
    </xf>
    <xf numFmtId="0" fontId="148" fillId="15" borderId="105" xfId="19384" applyFont="true" applyFill="true" applyBorder="true" applyAlignment="true">
      <alignment horizontal="left" vertical="center"/>
    </xf>
    <xf numFmtId="0" fontId="148" fillId="15" borderId="105" xfId="19386" applyFont="true" applyFill="true" applyBorder="true" applyAlignment="true">
      <alignment horizontal="left" vertical="center"/>
    </xf>
    <xf numFmtId="0" fontId="23" fillId="15" borderId="105" xfId="19344" applyFill="true" applyBorder="true" applyAlignment="true">
      <alignment vertical="center"/>
    </xf>
    <xf numFmtId="0" fontId="23" fillId="27" borderId="105" xfId="19344" applyFill="true" applyBorder="true" applyAlignment="true">
      <alignment vertical="center"/>
    </xf>
    <xf numFmtId="0" fontId="152" fillId="15" borderId="105" xfId="19344" applyFont="true" applyFill="true" applyBorder="true" applyAlignment="true">
      <alignment horizontal="left" vertical="center"/>
    </xf>
    <xf numFmtId="0" fontId="23" fillId="27" borderId="106" xfId="19344" applyFill="true" applyBorder="true" applyAlignment="true">
      <alignment vertical="center"/>
    </xf>
    <xf numFmtId="0" fontId="148" fillId="0" borderId="104" xfId="19420" applyFont="true" applyFill="true" applyBorder="true" applyAlignment="true">
      <alignment horizontal="left" vertical="center"/>
    </xf>
    <xf numFmtId="0" fontId="148" fillId="0" borderId="105" xfId="19406" applyFont="true" applyFill="true" applyBorder="true" applyAlignment="true">
      <alignment horizontal="left" vertical="center"/>
    </xf>
    <xf numFmtId="0" fontId="148" fillId="0" borderId="105" xfId="19408" applyFont="true" applyFill="true" applyBorder="true" applyAlignment="true">
      <alignment horizontal="left" vertical="center"/>
    </xf>
    <xf numFmtId="0" fontId="148" fillId="0" borderId="105" xfId="19419" applyFont="true" applyFill="true" applyBorder="true" applyAlignment="true">
      <alignment horizontal="left" vertical="center"/>
    </xf>
    <xf numFmtId="0" fontId="148" fillId="0" borderId="105" xfId="19420" applyFont="true" applyFill="true" applyBorder="true" applyAlignment="true">
      <alignment horizontal="left" vertical="center"/>
    </xf>
    <xf numFmtId="0" fontId="148" fillId="0" borderId="105" xfId="19429" applyFont="true" applyFill="true" applyBorder="true" applyAlignment="true">
      <alignment horizontal="left" vertical="center"/>
    </xf>
    <xf numFmtId="0" fontId="148" fillId="0" borderId="105" xfId="19422" applyFont="true" applyFill="true" applyBorder="true" applyAlignment="true">
      <alignment horizontal="left" vertical="center"/>
    </xf>
    <xf numFmtId="0" fontId="23" fillId="0" borderId="106" xfId="19344" applyFill="true" applyBorder="true" applyAlignment="true">
      <alignment vertical="center"/>
    </xf>
    <xf numFmtId="169" fontId="147" fillId="33" borderId="100" xfId="44941" applyNumberFormat="true" applyFont="true" applyFill="true" applyBorder="true" applyAlignment="true">
      <alignment horizontal="center" vertical="center"/>
    </xf>
    <xf numFmtId="169" fontId="147" fillId="33" borderId="121" xfId="44941" applyNumberFormat="true" applyFont="true" applyFill="true" applyBorder="true" applyAlignment="true">
      <alignment horizontal="center" vertical="center"/>
    </xf>
    <xf numFmtId="169" fontId="147" fillId="33" borderId="122" xfId="44941" applyNumberFormat="true" applyFont="true" applyFill="true" applyBorder="true" applyAlignment="true">
      <alignment horizontal="center" vertical="center"/>
    </xf>
    <xf numFmtId="169" fontId="147" fillId="33" borderId="127" xfId="44941" applyNumberFormat="true" applyFont="true" applyFill="true" applyBorder="true" applyAlignment="true">
      <alignment horizontal="center" vertical="center"/>
    </xf>
    <xf numFmtId="169" fontId="147" fillId="33" borderId="104" xfId="44941" applyNumberFormat="true" applyFont="true" applyFill="true" applyBorder="true" applyAlignment="true">
      <alignment horizontal="center" vertical="center"/>
    </xf>
    <xf numFmtId="169" fontId="147" fillId="33" borderId="99" xfId="44944" applyNumberFormat="true" applyFont="true" applyFill="true" applyBorder="true" applyAlignment="true">
      <alignment horizontal="center" vertical="center"/>
    </xf>
    <xf numFmtId="169" fontId="147" fillId="33" borderId="123" xfId="44944" applyNumberFormat="true" applyFont="true" applyFill="true" applyBorder="true" applyAlignment="true">
      <alignment horizontal="center" vertical="center"/>
    </xf>
    <xf numFmtId="169" fontId="147" fillId="33" borderId="124" xfId="44944" applyNumberFormat="true" applyFont="true" applyFill="true" applyBorder="true" applyAlignment="true">
      <alignment horizontal="center" vertical="center"/>
    </xf>
    <xf numFmtId="169" fontId="147" fillId="33" borderId="128" xfId="44944" applyNumberFormat="true" applyFont="true" applyFill="true" applyBorder="true" applyAlignment="true">
      <alignment horizontal="center" vertical="center"/>
    </xf>
    <xf numFmtId="169" fontId="147" fillId="33" borderId="105" xfId="44944" applyNumberFormat="true" applyFont="true" applyFill="true" applyBorder="true" applyAlignment="true">
      <alignment horizontal="center" vertical="center"/>
    </xf>
    <xf numFmtId="169" fontId="147" fillId="33" borderId="100" xfId="44968" applyNumberFormat="true" applyFont="true" applyFill="true" applyBorder="true" applyAlignment="true">
      <alignment horizontal="center" vertical="center"/>
    </xf>
    <xf numFmtId="169" fontId="147" fillId="33" borderId="121" xfId="44969" applyNumberFormat="true" applyFont="true" applyFill="true" applyBorder="true" applyAlignment="true">
      <alignment horizontal="center" vertical="center"/>
    </xf>
    <xf numFmtId="169" fontId="147" fillId="33" borderId="122" xfId="44970" applyNumberFormat="true" applyFont="true" applyFill="true" applyBorder="true" applyAlignment="true">
      <alignment horizontal="center" vertical="center"/>
    </xf>
    <xf numFmtId="169" fontId="147" fillId="33" borderId="127" xfId="44969" applyNumberFormat="true" applyFont="true" applyFill="true" applyBorder="true" applyAlignment="true">
      <alignment horizontal="center" vertical="center"/>
    </xf>
    <xf numFmtId="169" fontId="147" fillId="33" borderId="104" xfId="44970" applyNumberFormat="true" applyFont="true" applyFill="true" applyBorder="true" applyAlignment="true">
      <alignment horizontal="center" vertical="center"/>
    </xf>
    <xf numFmtId="169" fontId="147" fillId="33" borderId="100" xfId="44969" applyNumberFormat="true" applyFont="true" applyFill="true" applyBorder="true" applyAlignment="true">
      <alignment horizontal="center" vertical="center"/>
    </xf>
    <xf numFmtId="169" fontId="147" fillId="33" borderId="99" xfId="44968" applyNumberFormat="true" applyFont="true" applyFill="true" applyBorder="true" applyAlignment="true">
      <alignment horizontal="center" vertical="center"/>
    </xf>
    <xf numFmtId="169" fontId="147" fillId="33" borderId="123" xfId="44969" applyNumberFormat="true" applyFont="true" applyFill="true" applyBorder="true" applyAlignment="true">
      <alignment horizontal="center" vertical="center"/>
    </xf>
    <xf numFmtId="169" fontId="147" fillId="33" borderId="124" xfId="44970" applyNumberFormat="true" applyFont="true" applyFill="true" applyBorder="true" applyAlignment="true">
      <alignment horizontal="center" vertical="center"/>
    </xf>
    <xf numFmtId="169" fontId="147" fillId="33" borderId="128" xfId="44969" applyNumberFormat="true" applyFont="true" applyFill="true" applyBorder="true" applyAlignment="true">
      <alignment horizontal="center" vertical="center"/>
    </xf>
    <xf numFmtId="169" fontId="147" fillId="33" borderId="105" xfId="44970" applyNumberFormat="true" applyFont="true" applyFill="true" applyBorder="true" applyAlignment="true">
      <alignment horizontal="center" vertical="center"/>
    </xf>
    <xf numFmtId="169" fontId="147" fillId="33" borderId="99" xfId="44969" applyNumberFormat="true" applyFont="true" applyFill="true" applyBorder="true" applyAlignment="true">
      <alignment horizontal="center" vertical="center"/>
    </xf>
    <xf numFmtId="0" fontId="23" fillId="33" borderId="123" xfId="19344" applyFill="true" applyBorder="true" applyAlignment="true">
      <alignment horizontal="center" vertical="center" wrapText="true"/>
    </xf>
    <xf numFmtId="0" fontId="23" fillId="33" borderId="124" xfId="19344" applyFill="true" applyBorder="true" applyAlignment="true">
      <alignment horizontal="center" vertical="center" wrapText="true"/>
    </xf>
    <xf numFmtId="169" fontId="147" fillId="33" borderId="99" xfId="44962" applyNumberFormat="true" applyFont="true" applyFill="true" applyBorder="true" applyAlignment="true">
      <alignment horizontal="center" vertical="center"/>
    </xf>
    <xf numFmtId="169" fontId="147" fillId="33" borderId="123" xfId="44963" applyNumberFormat="true" applyFont="true" applyFill="true" applyBorder="true" applyAlignment="true">
      <alignment horizontal="center" vertical="center"/>
    </xf>
    <xf numFmtId="169" fontId="147" fillId="33" borderId="124" xfId="44964" applyNumberFormat="true" applyFont="true" applyFill="true" applyBorder="true" applyAlignment="true">
      <alignment horizontal="center" vertical="center"/>
    </xf>
    <xf numFmtId="169" fontId="147" fillId="33" borderId="128" xfId="44963" applyNumberFormat="true" applyFont="true" applyFill="true" applyBorder="true" applyAlignment="true">
      <alignment horizontal="center" vertical="center"/>
    </xf>
    <xf numFmtId="169" fontId="147" fillId="33" borderId="105" xfId="44964" applyNumberFormat="true" applyFont="true" applyFill="true" applyBorder="true" applyAlignment="true">
      <alignment horizontal="center" vertical="center"/>
    </xf>
    <xf numFmtId="169" fontId="147" fillId="33" borderId="99" xfId="44963" applyNumberFormat="true" applyFont="true" applyFill="true" applyBorder="true" applyAlignment="true">
      <alignment horizontal="center" vertical="center"/>
    </xf>
    <xf numFmtId="169" fontId="147" fillId="33" borderId="100" xfId="44992" applyNumberFormat="true" applyFont="true" applyFill="true" applyBorder="true" applyAlignment="true">
      <alignment horizontal="center" vertical="center"/>
    </xf>
    <xf numFmtId="169" fontId="147" fillId="33" borderId="121" xfId="44993" applyNumberFormat="true" applyFont="true" applyFill="true" applyBorder="true" applyAlignment="true">
      <alignment horizontal="center" vertical="center"/>
    </xf>
    <xf numFmtId="169" fontId="147" fillId="33" borderId="122" xfId="44994" applyNumberFormat="true" applyFont="true" applyFill="true" applyBorder="true" applyAlignment="true">
      <alignment horizontal="center" vertical="center"/>
    </xf>
    <xf numFmtId="169" fontId="147" fillId="33" borderId="127" xfId="44993" applyNumberFormat="true" applyFont="true" applyFill="true" applyBorder="true" applyAlignment="true">
      <alignment horizontal="center" vertical="center"/>
    </xf>
    <xf numFmtId="169" fontId="147" fillId="33" borderId="104" xfId="44994" applyNumberFormat="true" applyFont="true" applyFill="true" applyBorder="true" applyAlignment="true">
      <alignment horizontal="center" vertical="center"/>
    </xf>
    <xf numFmtId="169" fontId="147" fillId="33" borderId="100" xfId="44993" applyNumberFormat="true" applyFont="true" applyFill="true" applyBorder="true" applyAlignment="true">
      <alignment horizontal="center" vertical="center"/>
    </xf>
    <xf numFmtId="169" fontId="147" fillId="33" borderId="99" xfId="44998" applyNumberFormat="true" applyFont="true" applyFill="true" applyBorder="true" applyAlignment="true">
      <alignment horizontal="center" vertical="center"/>
    </xf>
    <xf numFmtId="169" fontId="147" fillId="33" borderId="123" xfId="44999" applyNumberFormat="true" applyFont="true" applyFill="true" applyBorder="true" applyAlignment="true">
      <alignment horizontal="center" vertical="center"/>
    </xf>
    <xf numFmtId="169" fontId="147" fillId="33" borderId="124" xfId="45000" applyNumberFormat="true" applyFont="true" applyFill="true" applyBorder="true" applyAlignment="true">
      <alignment horizontal="center" vertical="center"/>
    </xf>
    <xf numFmtId="169" fontId="147" fillId="33" borderId="128" xfId="44999" applyNumberFormat="true" applyFont="true" applyFill="true" applyBorder="true" applyAlignment="true">
      <alignment horizontal="center" vertical="center"/>
    </xf>
    <xf numFmtId="169" fontId="147" fillId="33" borderId="105" xfId="45000" applyNumberFormat="true" applyFont="true" applyFill="true" applyBorder="true" applyAlignment="true">
      <alignment horizontal="center" vertical="center"/>
    </xf>
    <xf numFmtId="169" fontId="147" fillId="33" borderId="99" xfId="44999" applyNumberFormat="true" applyFont="true" applyFill="true" applyBorder="true" applyAlignment="true">
      <alignment horizontal="center" vertical="center"/>
    </xf>
    <xf numFmtId="169" fontId="147" fillId="33" borderId="99" xfId="45004" applyNumberFormat="true" applyFont="true" applyFill="true" applyBorder="true" applyAlignment="true">
      <alignment horizontal="center" vertical="center"/>
    </xf>
    <xf numFmtId="169" fontId="147" fillId="33" borderId="123" xfId="45005" applyNumberFormat="true" applyFont="true" applyFill="true" applyBorder="true" applyAlignment="true">
      <alignment horizontal="center" vertical="center"/>
    </xf>
    <xf numFmtId="169" fontId="147" fillId="33" borderId="124" xfId="45006" applyNumberFormat="true" applyFont="true" applyFill="true" applyBorder="true" applyAlignment="true">
      <alignment horizontal="center" vertical="center"/>
    </xf>
    <xf numFmtId="169" fontId="147" fillId="33" borderId="128" xfId="45005" applyNumberFormat="true" applyFont="true" applyFill="true" applyBorder="true" applyAlignment="true">
      <alignment horizontal="center" vertical="center"/>
    </xf>
    <xf numFmtId="169" fontId="147" fillId="33" borderId="105" xfId="45006" applyNumberFormat="true" applyFont="true" applyFill="true" applyBorder="true" applyAlignment="true">
      <alignment horizontal="center" vertical="center"/>
    </xf>
    <xf numFmtId="169" fontId="147" fillId="33" borderId="99" xfId="45005" applyNumberFormat="true" applyFont="true" applyFill="true" applyBorder="true" applyAlignment="true">
      <alignment horizontal="center" vertical="center"/>
    </xf>
    <xf numFmtId="168" fontId="147" fillId="33" borderId="99" xfId="19366" applyNumberFormat="true" applyFont="true" applyFill="true" applyBorder="true" applyAlignment="true">
      <alignment horizontal="center" vertical="center"/>
    </xf>
    <xf numFmtId="168" fontId="147" fillId="33" borderId="123" xfId="19367" applyNumberFormat="true" applyFont="true" applyFill="true" applyBorder="true" applyAlignment="true">
      <alignment horizontal="center" vertical="center"/>
    </xf>
    <xf numFmtId="168" fontId="147" fillId="33" borderId="124" xfId="19368" applyNumberFormat="true" applyFont="true" applyFill="true" applyBorder="true" applyAlignment="true">
      <alignment horizontal="center" vertical="center"/>
    </xf>
    <xf numFmtId="168" fontId="147" fillId="33" borderId="128" xfId="19367" applyNumberFormat="true" applyFont="true" applyFill="true" applyBorder="true" applyAlignment="true">
      <alignment horizontal="center" vertical="center"/>
    </xf>
    <xf numFmtId="168" fontId="147" fillId="33" borderId="105" xfId="19368" applyNumberFormat="true" applyFont="true" applyFill="true" applyBorder="true" applyAlignment="true">
      <alignment horizontal="center" vertical="center"/>
    </xf>
    <xf numFmtId="168" fontId="147" fillId="33" borderId="99" xfId="19367" applyNumberFormat="true" applyFont="true" applyFill="true" applyBorder="true" applyAlignment="true">
      <alignment horizontal="center" vertical="center"/>
    </xf>
    <xf numFmtId="168" fontId="147" fillId="33" borderId="99" xfId="19370" applyNumberFormat="true" applyFont="true" applyFill="true" applyBorder="true" applyAlignment="true">
      <alignment horizontal="center" vertical="center"/>
    </xf>
    <xf numFmtId="168" fontId="147" fillId="33" borderId="123" xfId="19371" applyNumberFormat="true" applyFont="true" applyFill="true" applyBorder="true" applyAlignment="true">
      <alignment horizontal="center" vertical="center"/>
    </xf>
    <xf numFmtId="168" fontId="147" fillId="33" borderId="124" xfId="19372" applyNumberFormat="true" applyFont="true" applyFill="true" applyBorder="true" applyAlignment="true">
      <alignment horizontal="center" vertical="center"/>
    </xf>
    <xf numFmtId="168" fontId="147" fillId="33" borderId="128" xfId="19371" applyNumberFormat="true" applyFont="true" applyFill="true" applyBorder="true" applyAlignment="true">
      <alignment horizontal="center" vertical="center"/>
    </xf>
    <xf numFmtId="168" fontId="147" fillId="33" borderId="105" xfId="19372" applyNumberFormat="true" applyFont="true" applyFill="true" applyBorder="true" applyAlignment="true">
      <alignment horizontal="center" vertical="center"/>
    </xf>
    <xf numFmtId="168" fontId="147" fillId="33" borderId="99" xfId="19371"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0" fontId="23" fillId="33" borderId="105" xfId="19344" applyFill="true" applyBorder="true" applyAlignment="true">
      <alignment horizontal="center" vertical="center" wrapText="true"/>
    </xf>
    <xf numFmtId="170" fontId="152" fillId="33" borderId="99" xfId="19344" applyNumberFormat="true" applyFont="true" applyFill="true" applyBorder="true" applyAlignment="true">
      <alignment horizontal="center" vertical="center"/>
    </xf>
    <xf numFmtId="170" fontId="152" fillId="33" borderId="123" xfId="19344" applyNumberFormat="true" applyFont="true" applyFill="true" applyBorder="true" applyAlignment="true">
      <alignment horizontal="center" vertical="center"/>
    </xf>
    <xf numFmtId="170" fontId="152" fillId="33" borderId="124" xfId="19344" applyNumberFormat="true" applyFont="true" applyFill="true" applyBorder="true" applyAlignment="true">
      <alignment horizontal="center" vertical="center"/>
    </xf>
    <xf numFmtId="170" fontId="152" fillId="33" borderId="128" xfId="19344" applyNumberFormat="true" applyFont="true" applyFill="true" applyBorder="true" applyAlignment="true">
      <alignment horizontal="center" vertical="center"/>
    </xf>
    <xf numFmtId="170" fontId="152" fillId="33" borderId="105" xfId="19344" applyNumberFormat="true" applyFont="true" applyFill="true" applyBorder="true" applyAlignment="true">
      <alignment horizontal="center" vertical="center"/>
    </xf>
    <xf numFmtId="170" fontId="152" fillId="33" borderId="103" xfId="19344" applyNumberFormat="true" applyFont="true" applyFill="true" applyBorder="true" applyAlignment="true">
      <alignment horizontal="center" vertical="center"/>
    </xf>
    <xf numFmtId="170" fontId="152" fillId="33" borderId="125" xfId="19344" applyNumberFormat="true" applyFont="true" applyFill="true" applyBorder="true" applyAlignment="true">
      <alignment horizontal="center" vertical="center"/>
    </xf>
    <xf numFmtId="170" fontId="152" fillId="33" borderId="126" xfId="19344" applyNumberFormat="true" applyFont="true" applyFill="true" applyBorder="true" applyAlignment="true">
      <alignment horizontal="center" vertical="center"/>
    </xf>
    <xf numFmtId="170" fontId="152" fillId="33" borderId="129" xfId="19344" applyNumberFormat="true" applyFont="true" applyFill="true" applyBorder="true" applyAlignment="true">
      <alignment horizontal="center" vertical="center"/>
    </xf>
    <xf numFmtId="170" fontId="152" fillId="33" borderId="106" xfId="19344"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7" fillId="33" borderId="100" xfId="45022" applyNumberFormat="true" applyFont="true" applyFill="true" applyBorder="true" applyAlignment="true">
      <alignment horizontal="center" vertical="center"/>
    </xf>
    <xf numFmtId="169" fontId="147" fillId="33" borderId="121" xfId="45022" applyNumberFormat="true" applyFont="true" applyFill="true" applyBorder="true" applyAlignment="true">
      <alignment horizontal="center" vertical="center"/>
    </xf>
    <xf numFmtId="169" fontId="147" fillId="33" borderId="122" xfId="45022" applyNumberFormat="true" applyFont="true" applyFill="true" applyBorder="true" applyAlignment="true">
      <alignment horizontal="center" vertical="center"/>
    </xf>
    <xf numFmtId="169" fontId="147" fillId="33" borderId="127" xfId="45022" applyNumberFormat="true" applyFont="true" applyFill="true" applyBorder="true" applyAlignment="true">
      <alignment horizontal="center" vertical="center"/>
    </xf>
    <xf numFmtId="169" fontId="147" fillId="33" borderId="104" xfId="45022" applyNumberFormat="true" applyFont="true" applyFill="true" applyBorder="true" applyAlignment="true">
      <alignment horizontal="center" vertical="center"/>
    </xf>
    <xf numFmtId="169" fontId="147" fillId="33" borderId="99" xfId="45025" applyNumberFormat="true" applyFont="true" applyFill="true" applyBorder="true" applyAlignment="true">
      <alignment horizontal="center" vertical="center"/>
    </xf>
    <xf numFmtId="169" fontId="147" fillId="33" borderId="123" xfId="45025" applyNumberFormat="true" applyFont="true" applyFill="true" applyBorder="true" applyAlignment="true">
      <alignment horizontal="center" vertical="center"/>
    </xf>
    <xf numFmtId="169" fontId="147" fillId="33" borderId="124" xfId="45025" applyNumberFormat="true" applyFont="true" applyFill="true" applyBorder="true" applyAlignment="true">
      <alignment horizontal="center" vertical="center"/>
    </xf>
    <xf numFmtId="169" fontId="147" fillId="33" borderId="128" xfId="45025" applyNumberFormat="true" applyFont="true" applyFill="true" applyBorder="true" applyAlignment="true">
      <alignment horizontal="center" vertical="center"/>
    </xf>
    <xf numFmtId="169" fontId="147" fillId="33" borderId="105" xfId="45025" applyNumberFormat="true" applyFont="true" applyFill="true" applyBorder="true" applyAlignment="true">
      <alignment horizontal="center" vertical="center"/>
    </xf>
    <xf numFmtId="169" fontId="172" fillId="33" borderId="99" xfId="45025" applyNumberFormat="true" applyFont="true" applyFill="true" applyBorder="true" applyAlignment="true">
      <alignment horizontal="center" vertical="center"/>
    </xf>
    <xf numFmtId="169" fontId="172" fillId="33" borderId="123" xfId="45025" applyNumberFormat="true" applyFont="true" applyFill="true" applyBorder="true" applyAlignment="true">
      <alignment horizontal="center" vertical="center"/>
    </xf>
    <xf numFmtId="169" fontId="172" fillId="33" borderId="124" xfId="45025" applyNumberFormat="true" applyFont="true" applyFill="true" applyBorder="true" applyAlignment="true">
      <alignment horizontal="center" vertical="center"/>
    </xf>
    <xf numFmtId="169" fontId="172" fillId="33" borderId="128" xfId="45025" applyNumberFormat="true" applyFont="true" applyFill="true" applyBorder="true" applyAlignment="true">
      <alignment horizontal="center" vertical="center"/>
    </xf>
    <xf numFmtId="169" fontId="172" fillId="33" borderId="105" xfId="45025" applyNumberFormat="true" applyFont="true" applyFill="true" applyBorder="true" applyAlignment="true">
      <alignment horizontal="center" vertical="center"/>
    </xf>
    <xf numFmtId="169" fontId="172" fillId="33" borderId="103" xfId="45028" applyNumberFormat="true" applyFont="true" applyFill="true" applyBorder="true" applyAlignment="true">
      <alignment horizontal="center" vertical="center"/>
    </xf>
    <xf numFmtId="169" fontId="172" fillId="33" borderId="125" xfId="45028" applyNumberFormat="true" applyFont="true" applyFill="true" applyBorder="true" applyAlignment="true">
      <alignment horizontal="center" vertical="center"/>
    </xf>
    <xf numFmtId="169" fontId="172" fillId="33" borderId="126" xfId="45028" applyNumberFormat="true" applyFont="true" applyFill="true" applyBorder="true" applyAlignment="true">
      <alignment horizontal="center" vertical="center"/>
    </xf>
    <xf numFmtId="169" fontId="172" fillId="33" borderId="129" xfId="45028" applyNumberFormat="true" applyFont="true" applyFill="true" applyBorder="true" applyAlignment="true">
      <alignment horizontal="center" vertical="center"/>
    </xf>
    <xf numFmtId="169" fontId="172" fillId="33" borderId="106" xfId="45028" applyNumberFormat="true" applyFont="true" applyFill="true" applyBorder="true" applyAlignment="true">
      <alignment horizontal="center" vertical="center"/>
    </xf>
    <xf numFmtId="169" fontId="147" fillId="33" borderId="100" xfId="45043" applyNumberFormat="true" applyFont="true" applyFill="true" applyBorder="true" applyAlignment="true">
      <alignment horizontal="center" vertical="center"/>
    </xf>
    <xf numFmtId="169" fontId="147" fillId="33" borderId="121" xfId="45043" applyNumberFormat="true" applyFont="true" applyFill="true" applyBorder="true" applyAlignment="true">
      <alignment horizontal="center" vertical="center"/>
    </xf>
    <xf numFmtId="169" fontId="147" fillId="33" borderId="122" xfId="45043" applyNumberFormat="true" applyFont="true" applyFill="true" applyBorder="true" applyAlignment="true">
      <alignment horizontal="center" vertical="center"/>
    </xf>
    <xf numFmtId="169" fontId="147" fillId="33" borderId="127" xfId="45043" applyNumberFormat="true" applyFont="true" applyFill="true" applyBorder="true" applyAlignment="true">
      <alignment horizontal="center" vertical="center"/>
    </xf>
    <xf numFmtId="169" fontId="147" fillId="33" borderId="104" xfId="45043" applyNumberFormat="true" applyFont="true" applyFill="true" applyBorder="true" applyAlignment="true">
      <alignment horizontal="center" vertical="center"/>
    </xf>
    <xf numFmtId="169" fontId="147" fillId="33" borderId="99" xfId="45046" applyNumberFormat="true" applyFont="true" applyFill="true" applyBorder="true" applyAlignment="true">
      <alignment horizontal="center" vertical="center"/>
    </xf>
    <xf numFmtId="169" fontId="147" fillId="33" borderId="123" xfId="45046" applyNumberFormat="true" applyFont="true" applyFill="true" applyBorder="true" applyAlignment="true">
      <alignment horizontal="center" vertical="center"/>
    </xf>
    <xf numFmtId="169" fontId="147" fillId="33" borderId="124" xfId="45046" applyNumberFormat="true" applyFont="true" applyFill="true" applyBorder="true" applyAlignment="true">
      <alignment horizontal="center" vertical="center"/>
    </xf>
    <xf numFmtId="169" fontId="147" fillId="33" borderId="128" xfId="45046" applyNumberFormat="true" applyFont="true" applyFill="true" applyBorder="true" applyAlignment="true">
      <alignment horizontal="center" vertical="center"/>
    </xf>
    <xf numFmtId="169" fontId="147" fillId="33" borderId="105" xfId="45046" applyNumberFormat="true" applyFont="true" applyFill="true" applyBorder="true" applyAlignment="true">
      <alignment horizontal="center" vertical="center"/>
    </xf>
    <xf numFmtId="169" fontId="147" fillId="33" borderId="123" xfId="45047" applyNumberFormat="true" applyFont="true" applyFill="true" applyBorder="true" applyAlignment="true">
      <alignment horizontal="center" vertical="center"/>
    </xf>
    <xf numFmtId="169" fontId="147" fillId="33" borderId="124" xfId="45048" applyNumberFormat="true" applyFont="true" applyFill="true" applyBorder="true" applyAlignment="true">
      <alignment horizontal="center" vertical="center"/>
    </xf>
    <xf numFmtId="169" fontId="147" fillId="33" borderId="128" xfId="45047" applyNumberFormat="true" applyFont="true" applyFill="true" applyBorder="true" applyAlignment="true">
      <alignment horizontal="center" vertical="center"/>
    </xf>
    <xf numFmtId="169" fontId="147" fillId="33" borderId="105" xfId="45048" applyNumberFormat="true" applyFont="true" applyFill="true" applyBorder="true" applyAlignment="true">
      <alignment horizontal="center" vertical="center"/>
    </xf>
    <xf numFmtId="169" fontId="147" fillId="33" borderId="99" xfId="45047" applyNumberFormat="true" applyFont="true" applyFill="true" applyBorder="true" applyAlignment="true">
      <alignment horizontal="center" vertical="center"/>
    </xf>
    <xf numFmtId="168" fontId="147" fillId="33" borderId="99" xfId="45052" applyNumberFormat="true" applyFont="true" applyFill="true" applyBorder="true" applyAlignment="true">
      <alignment horizontal="center" vertical="center"/>
    </xf>
    <xf numFmtId="168" fontId="147" fillId="33" borderId="123" xfId="45053" applyNumberFormat="true" applyFont="true" applyFill="true" applyBorder="true" applyAlignment="true">
      <alignment horizontal="center" vertical="center"/>
    </xf>
    <xf numFmtId="168" fontId="147" fillId="33" borderId="124" xfId="45054" applyNumberFormat="true" applyFont="true" applyFill="true" applyBorder="true" applyAlignment="true">
      <alignment horizontal="center" vertical="center"/>
    </xf>
    <xf numFmtId="168" fontId="147" fillId="33" borderId="128" xfId="45053" applyNumberFormat="true" applyFont="true" applyFill="true" applyBorder="true" applyAlignment="true">
      <alignment horizontal="center" vertical="center"/>
    </xf>
    <xf numFmtId="168" fontId="147" fillId="33" borderId="105" xfId="45054" applyNumberFormat="true" applyFont="true" applyFill="true" applyBorder="true" applyAlignment="true">
      <alignment horizontal="center" vertical="center"/>
    </xf>
    <xf numFmtId="168" fontId="147" fillId="33" borderId="99" xfId="45053" applyNumberFormat="true" applyFont="true" applyFill="true" applyBorder="true" applyAlignment="true">
      <alignment horizontal="center" vertical="center"/>
    </xf>
    <xf numFmtId="168" fontId="147" fillId="33" borderId="99" xfId="45056" applyNumberFormat="true" applyFont="true" applyFill="true" applyBorder="true" applyAlignment="true">
      <alignment horizontal="center" vertical="center"/>
    </xf>
    <xf numFmtId="168" fontId="147" fillId="33" borderId="123" xfId="45057" applyNumberFormat="true" applyFont="true" applyFill="true" applyBorder="true" applyAlignment="true">
      <alignment horizontal="center" vertical="center"/>
    </xf>
    <xf numFmtId="168" fontId="147" fillId="33" borderId="124" xfId="45058" applyNumberFormat="true" applyFont="true" applyFill="true" applyBorder="true" applyAlignment="true">
      <alignment horizontal="center" vertical="center"/>
    </xf>
    <xf numFmtId="168" fontId="147" fillId="33" borderId="128" xfId="45057" applyNumberFormat="true" applyFont="true" applyFill="true" applyBorder="true" applyAlignment="true">
      <alignment horizontal="center" vertical="center"/>
    </xf>
    <xf numFmtId="168" fontId="147" fillId="33" borderId="105" xfId="45058" applyNumberFormat="true" applyFont="true" applyFill="true" applyBorder="true" applyAlignment="true">
      <alignment horizontal="center" vertical="center"/>
    </xf>
    <xf numFmtId="168" fontId="147" fillId="33" borderId="99" xfId="45057" applyNumberFormat="true" applyFont="true" applyFill="true" applyBorder="true" applyAlignment="true">
      <alignment horizontal="center" vertical="center"/>
    </xf>
    <xf numFmtId="168" fontId="147" fillId="33" borderId="99" xfId="45060" applyNumberFormat="true" applyFont="true" applyFill="true" applyBorder="true" applyAlignment="true">
      <alignment horizontal="center" vertical="center"/>
    </xf>
    <xf numFmtId="168" fontId="147" fillId="33" borderId="123" xfId="45061" applyNumberFormat="true" applyFont="true" applyFill="true" applyBorder="true" applyAlignment="true">
      <alignment horizontal="center" vertical="center"/>
    </xf>
    <xf numFmtId="168" fontId="147" fillId="33" borderId="124" xfId="45062" applyNumberFormat="true" applyFont="true" applyFill="true" applyBorder="true" applyAlignment="true">
      <alignment horizontal="center" vertical="center"/>
    </xf>
    <xf numFmtId="168" fontId="147" fillId="33" borderId="128" xfId="45061" applyNumberFormat="true" applyFont="true" applyFill="true" applyBorder="true" applyAlignment="true">
      <alignment horizontal="center" vertical="center"/>
    </xf>
    <xf numFmtId="168" fontId="147" fillId="33" borderId="105" xfId="45062" applyNumberFormat="true" applyFont="true" applyFill="true" applyBorder="true" applyAlignment="true">
      <alignment horizontal="center" vertical="center"/>
    </xf>
    <xf numFmtId="168" fontId="147" fillId="33" borderId="99" xfId="45061" applyNumberFormat="true" applyFont="true" applyFill="true" applyBorder="true" applyAlignment="true">
      <alignment horizontal="center" vertical="center"/>
    </xf>
    <xf numFmtId="169" fontId="147" fillId="33" borderId="99" xfId="22514" applyNumberFormat="true" applyFont="true" applyFill="true" applyBorder="true" applyAlignment="true">
      <alignment horizontal="center" vertical="center" wrapText="true"/>
    </xf>
    <xf numFmtId="169" fontId="147" fillId="33" borderId="123" xfId="22515" applyNumberFormat="true" applyFont="true" applyFill="true" applyBorder="true" applyAlignment="true">
      <alignment horizontal="center" vertical="center" wrapText="true"/>
    </xf>
    <xf numFmtId="169" fontId="147" fillId="33" borderId="124" xfId="22516" applyNumberFormat="true" applyFont="true" applyFill="true" applyBorder="true" applyAlignment="true">
      <alignment horizontal="center" vertical="center" wrapText="true"/>
    </xf>
    <xf numFmtId="169" fontId="147" fillId="33" borderId="128" xfId="22515" applyNumberFormat="true" applyFont="true" applyFill="true" applyBorder="true" applyAlignment="true">
      <alignment horizontal="center" vertical="center" wrapText="true"/>
    </xf>
    <xf numFmtId="169" fontId="147" fillId="33" borderId="105" xfId="22516" applyNumberFormat="true" applyFont="true" applyFill="true" applyBorder="true" applyAlignment="true">
      <alignment horizontal="center" vertical="center" wrapText="true"/>
    </xf>
    <xf numFmtId="169" fontId="147" fillId="33" borderId="99" xfId="22515" applyNumberFormat="true" applyFont="true" applyFill="true" applyBorder="true" applyAlignment="true">
      <alignment horizontal="center" vertical="center" wrapText="true"/>
    </xf>
    <xf numFmtId="168" fontId="152" fillId="33" borderId="99" xfId="19344" applyNumberFormat="true" applyFont="true" applyFill="true" applyBorder="true" applyAlignment="true">
      <alignment horizontal="center" vertical="center" wrapText="true"/>
    </xf>
    <xf numFmtId="168" fontId="152" fillId="33" borderId="123" xfId="19344" applyNumberFormat="true" applyFont="true" applyFill="true" applyBorder="true" applyAlignment="true">
      <alignment horizontal="center" vertical="center" wrapText="true"/>
    </xf>
    <xf numFmtId="168" fontId="152" fillId="33" borderId="124" xfId="19344" applyNumberFormat="true" applyFont="true" applyFill="true" applyBorder="true" applyAlignment="true">
      <alignment horizontal="center" vertical="center" wrapText="true"/>
    </xf>
    <xf numFmtId="168" fontId="152" fillId="33" borderId="128" xfId="19344" applyNumberFormat="true" applyFont="true" applyFill="true" applyBorder="true" applyAlignment="true">
      <alignment horizontal="center" vertical="center" wrapText="true"/>
    </xf>
    <xf numFmtId="168" fontId="152" fillId="33" borderId="105" xfId="19344" applyNumberFormat="true" applyFont="true" applyFill="true" applyBorder="true" applyAlignment="true">
      <alignment horizontal="center" vertical="center" wrapText="true"/>
    </xf>
    <xf numFmtId="168" fontId="147" fillId="33" borderId="99" xfId="19393" applyNumberFormat="true" applyFont="true" applyFill="true" applyBorder="true" applyAlignment="true">
      <alignment horizontal="center" vertical="center" wrapText="true"/>
    </xf>
    <xf numFmtId="168" fontId="147" fillId="33" borderId="123" xfId="19394" applyNumberFormat="true" applyFont="true" applyFill="true" applyBorder="true" applyAlignment="true">
      <alignment horizontal="center" vertical="center" wrapText="true"/>
    </xf>
    <xf numFmtId="168" fontId="147" fillId="33" borderId="124" xfId="19395" applyNumberFormat="true" applyFont="true" applyFill="true" applyBorder="true" applyAlignment="true">
      <alignment horizontal="center" vertical="center" wrapText="true"/>
    </xf>
    <xf numFmtId="168" fontId="147" fillId="33" borderId="128" xfId="19394" applyNumberFormat="true" applyFont="true" applyFill="true" applyBorder="true" applyAlignment="true">
      <alignment horizontal="center" vertical="center" wrapText="true"/>
    </xf>
    <xf numFmtId="168" fontId="147" fillId="33" borderId="105" xfId="19395" applyNumberFormat="true" applyFont="true" applyFill="true" applyBorder="true" applyAlignment="true">
      <alignment horizontal="center" vertical="center" wrapText="true"/>
    </xf>
    <xf numFmtId="168" fontId="147" fillId="33" borderId="99" xfId="19394" applyNumberFormat="true" applyFont="true" applyFill="true" applyBorder="true" applyAlignment="true">
      <alignment horizontal="center" vertical="center" wrapText="true"/>
    </xf>
    <xf numFmtId="168" fontId="147" fillId="33" borderId="99" xfId="19397" applyNumberFormat="true" applyFont="true" applyFill="true" applyBorder="true" applyAlignment="true">
      <alignment horizontal="center" vertical="center" wrapText="true"/>
    </xf>
    <xf numFmtId="168" fontId="147" fillId="33" borderId="123" xfId="19398" applyNumberFormat="true" applyFont="true" applyFill="true" applyBorder="true" applyAlignment="true">
      <alignment horizontal="center" vertical="center" wrapText="true"/>
    </xf>
    <xf numFmtId="168" fontId="147" fillId="33" borderId="124" xfId="19399" applyNumberFormat="true" applyFont="true" applyFill="true" applyBorder="true" applyAlignment="true">
      <alignment horizontal="center" vertical="center" wrapText="true"/>
    </xf>
    <xf numFmtId="168" fontId="147" fillId="33" borderId="128" xfId="19398" applyNumberFormat="true" applyFont="true" applyFill="true" applyBorder="true" applyAlignment="true">
      <alignment horizontal="center" vertical="center" wrapText="true"/>
    </xf>
    <xf numFmtId="168" fontId="147" fillId="33" borderId="105" xfId="19399" applyNumberFormat="true" applyFont="true" applyFill="true" applyBorder="true" applyAlignment="true">
      <alignment horizontal="center" vertical="center" wrapText="true"/>
    </xf>
    <xf numFmtId="168" fontId="147" fillId="33" borderId="99" xfId="19398" applyNumberFormat="true" applyFont="true" applyFill="true" applyBorder="true" applyAlignment="true">
      <alignment horizontal="center" vertical="center" wrapText="true"/>
    </xf>
    <xf numFmtId="168" fontId="147" fillId="33" borderId="99" xfId="19401" applyNumberFormat="true" applyFont="true" applyFill="true" applyBorder="true" applyAlignment="true">
      <alignment horizontal="center" vertical="center" wrapText="true"/>
    </xf>
    <xf numFmtId="168" fontId="147" fillId="33" borderId="123" xfId="19402" applyNumberFormat="true" applyFont="true" applyFill="true" applyBorder="true" applyAlignment="true">
      <alignment horizontal="center" vertical="center" wrapText="true"/>
    </xf>
    <xf numFmtId="168" fontId="147" fillId="33" borderId="124" xfId="19403" applyNumberFormat="true" applyFont="true" applyFill="true" applyBorder="true" applyAlignment="true">
      <alignment horizontal="center" vertical="center" wrapText="true"/>
    </xf>
    <xf numFmtId="168" fontId="147" fillId="33" borderId="128" xfId="19402" applyNumberFormat="true" applyFont="true" applyFill="true" applyBorder="true" applyAlignment="true">
      <alignment horizontal="center" vertical="center" wrapText="true"/>
    </xf>
    <xf numFmtId="168" fontId="147" fillId="33" borderId="105" xfId="19403" applyNumberFormat="true" applyFont="true" applyFill="true" applyBorder="true" applyAlignment="true">
      <alignment horizontal="center" vertical="center" wrapText="true"/>
    </xf>
    <xf numFmtId="168" fontId="147" fillId="33" borderId="99" xfId="19402" applyNumberFormat="true" applyFont="true" applyFill="true" applyBorder="true" applyAlignment="true">
      <alignment horizontal="center" vertical="center" wrapText="true"/>
    </xf>
    <xf numFmtId="169" fontId="147" fillId="33" borderId="99" xfId="45028" applyNumberFormat="true" applyFont="true" applyFill="true" applyBorder="true" applyAlignment="true">
      <alignment horizontal="center" vertical="center"/>
    </xf>
    <xf numFmtId="169" fontId="147" fillId="33" borderId="123" xfId="45028" applyNumberFormat="true" applyFont="true" applyFill="true" applyBorder="true" applyAlignment="true">
      <alignment horizontal="center" vertical="center"/>
    </xf>
    <xf numFmtId="169" fontId="147" fillId="33" borderId="124" xfId="45028" applyNumberFormat="true" applyFont="true" applyFill="true" applyBorder="true" applyAlignment="true">
      <alignment horizontal="center" vertical="center"/>
    </xf>
    <xf numFmtId="169" fontId="147" fillId="33" borderId="128" xfId="45028" applyNumberFormat="true" applyFont="true" applyFill="true" applyBorder="true" applyAlignment="true">
      <alignment horizontal="center" vertical="center"/>
    </xf>
    <xf numFmtId="169" fontId="147" fillId="33" borderId="105" xfId="45028" applyNumberFormat="true" applyFont="true" applyFill="true" applyBorder="true" applyAlignment="true">
      <alignment horizontal="center" vertical="center"/>
    </xf>
    <xf numFmtId="0" fontId="23" fillId="33" borderId="103"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69" fontId="147" fillId="33" borderId="99" xfId="33483" applyNumberFormat="true" applyFont="true" applyFill="true" applyBorder="true" applyAlignment="true">
      <alignment horizontal="center" vertical="center"/>
    </xf>
    <xf numFmtId="169" fontId="147" fillId="33" borderId="123" xfId="33483" applyNumberFormat="true" applyFont="true" applyFill="true" applyBorder="true" applyAlignment="true">
      <alignment horizontal="center" vertical="center"/>
    </xf>
    <xf numFmtId="169" fontId="147" fillId="33" borderId="124" xfId="33483" applyNumberFormat="true" applyFont="true" applyFill="true" applyBorder="true" applyAlignment="true">
      <alignment horizontal="center" vertical="center"/>
    </xf>
    <xf numFmtId="169" fontId="147" fillId="33" borderId="128" xfId="33483" applyNumberFormat="true" applyFont="true" applyFill="true" applyBorder="true" applyAlignment="true">
      <alignment horizontal="center" vertical="center"/>
    </xf>
    <xf numFmtId="169" fontId="147" fillId="33" borderId="105" xfId="33483" applyNumberFormat="true" applyFont="true" applyFill="true" applyBorder="true" applyAlignment="true">
      <alignment horizontal="center" vertical="center"/>
    </xf>
    <xf numFmtId="169" fontId="147" fillId="33" borderId="99" xfId="33486" applyNumberFormat="true" applyFont="true" applyFill="true" applyBorder="true" applyAlignment="true">
      <alignment horizontal="center" vertical="center"/>
    </xf>
    <xf numFmtId="169" fontId="147" fillId="33" borderId="123" xfId="33486" applyNumberFormat="true" applyFont="true" applyFill="true" applyBorder="true" applyAlignment="true">
      <alignment horizontal="center" vertical="center"/>
    </xf>
    <xf numFmtId="169" fontId="147" fillId="33" borderId="124" xfId="33486" applyNumberFormat="true" applyFont="true" applyFill="true" applyBorder="true" applyAlignment="true">
      <alignment horizontal="center" vertical="center"/>
    </xf>
    <xf numFmtId="169" fontId="147" fillId="33" borderId="128" xfId="33486" applyNumberFormat="true" applyFont="true" applyFill="true" applyBorder="true" applyAlignment="true">
      <alignment horizontal="center" vertical="center"/>
    </xf>
    <xf numFmtId="169" fontId="147" fillId="33" borderId="105" xfId="33486" applyNumberFormat="true" applyFont="true" applyFill="true" applyBorder="true" applyAlignment="true">
      <alignment horizontal="center" vertical="center"/>
    </xf>
    <xf numFmtId="169" fontId="147" fillId="33" borderId="99" xfId="19424" applyNumberFormat="true" applyFont="true" applyFill="true" applyBorder="true" applyAlignment="true">
      <alignment horizontal="center" vertical="center" wrapText="true"/>
    </xf>
    <xf numFmtId="169" fontId="147" fillId="33" borderId="123" xfId="19425" applyNumberFormat="true" applyFont="true" applyFill="true" applyBorder="true" applyAlignment="true">
      <alignment horizontal="center" vertical="center" wrapText="true"/>
    </xf>
    <xf numFmtId="169" fontId="147" fillId="33" borderId="124" xfId="19426" applyNumberFormat="true" applyFont="true" applyFill="true" applyBorder="true" applyAlignment="true">
      <alignment horizontal="center" vertical="center" wrapText="true"/>
    </xf>
    <xf numFmtId="169" fontId="147" fillId="33" borderId="128" xfId="19425" applyNumberFormat="true" applyFont="true" applyFill="true" applyBorder="true" applyAlignment="true">
      <alignment horizontal="center" vertical="center" wrapText="true"/>
    </xf>
    <xf numFmtId="169" fontId="147" fillId="33" borderId="105" xfId="19426" applyNumberFormat="true" applyFont="true" applyFill="true" applyBorder="true" applyAlignment="true">
      <alignment horizontal="center" vertical="center" wrapText="true"/>
    </xf>
    <xf numFmtId="169" fontId="147" fillId="33" borderId="99" xfId="19425" applyNumberFormat="true" applyFont="true" applyFill="true" applyBorder="true" applyAlignment="true">
      <alignment horizontal="center" vertical="center" wrapText="true"/>
    </xf>
    <xf numFmtId="169" fontId="147" fillId="33" borderId="99" xfId="33480" applyNumberFormat="true" applyFont="true" applyFill="true" applyBorder="true" applyAlignment="true">
      <alignment horizontal="center" vertical="center"/>
    </xf>
    <xf numFmtId="169" fontId="147" fillId="33" borderId="123" xfId="33480" applyNumberFormat="true" applyFont="true" applyFill="true" applyBorder="true" applyAlignment="true">
      <alignment horizontal="center" vertical="center"/>
    </xf>
    <xf numFmtId="169" fontId="147" fillId="33" borderId="124" xfId="33480" applyNumberFormat="true" applyFont="true" applyFill="true" applyBorder="true" applyAlignment="true">
      <alignment horizontal="center" vertical="center"/>
    </xf>
    <xf numFmtId="169" fontId="147" fillId="33" borderId="128" xfId="33480" applyNumberFormat="true" applyFont="true" applyFill="true" applyBorder="true" applyAlignment="true">
      <alignment horizontal="center" vertical="center"/>
    </xf>
    <xf numFmtId="169" fontId="147" fillId="33" borderId="105" xfId="33480" applyNumberFormat="true" applyFont="true" applyFill="true" applyBorder="true" applyAlignment="true">
      <alignment horizontal="center" vertical="center"/>
    </xf>
    <xf numFmtId="168" fontId="147" fillId="33" borderId="99" xfId="19430" applyNumberFormat="true" applyFont="true" applyFill="true" applyBorder="true" applyAlignment="true">
      <alignment horizontal="center" vertical="center" wrapText="true"/>
    </xf>
    <xf numFmtId="168" fontId="147" fillId="33" borderId="123" xfId="19431" applyNumberFormat="true" applyFont="true" applyFill="true" applyBorder="true" applyAlignment="true">
      <alignment horizontal="center" vertical="center" wrapText="true"/>
    </xf>
    <xf numFmtId="168" fontId="147" fillId="33" borderId="124" xfId="19432" applyNumberFormat="true" applyFont="true" applyFill="true" applyBorder="true" applyAlignment="true">
      <alignment horizontal="center" vertical="center" wrapText="true"/>
    </xf>
    <xf numFmtId="168" fontId="147" fillId="33" borderId="128" xfId="19431" applyNumberFormat="true" applyFont="true" applyFill="true" applyBorder="true" applyAlignment="true">
      <alignment horizontal="center" vertical="center" wrapText="true"/>
    </xf>
    <xf numFmtId="168" fontId="147" fillId="33" borderId="105" xfId="19432" applyNumberFormat="true" applyFont="true" applyFill="true" applyBorder="true" applyAlignment="true">
      <alignment horizontal="center" vertical="center" wrapText="true"/>
    </xf>
    <xf numFmtId="168" fontId="147" fillId="33" borderId="99" xfId="19431" applyNumberFormat="true" applyFont="true" applyFill="true" applyBorder="true" applyAlignment="true">
      <alignment horizontal="center" vertical="center" wrapText="true"/>
    </xf>
    <xf numFmtId="168" fontId="147" fillId="33" borderId="99" xfId="19434" applyNumberFormat="true" applyFont="true" applyFill="true" applyBorder="true" applyAlignment="true">
      <alignment horizontal="center" vertical="center" wrapText="true"/>
    </xf>
    <xf numFmtId="168" fontId="147" fillId="33" borderId="123" xfId="19435" applyNumberFormat="true" applyFont="true" applyFill="true" applyBorder="true" applyAlignment="true">
      <alignment horizontal="center" vertical="center" wrapText="true"/>
    </xf>
    <xf numFmtId="168" fontId="147" fillId="33" borderId="124" xfId="19436" applyNumberFormat="true" applyFont="true" applyFill="true" applyBorder="true" applyAlignment="true">
      <alignment horizontal="center" vertical="center" wrapText="true"/>
    </xf>
    <xf numFmtId="168" fontId="147" fillId="33" borderId="128" xfId="19435" applyNumberFormat="true" applyFont="true" applyFill="true" applyBorder="true" applyAlignment="true">
      <alignment horizontal="center" vertical="center" wrapText="true"/>
    </xf>
    <xf numFmtId="168" fontId="147" fillId="33" borderId="105" xfId="19436" applyNumberFormat="true" applyFont="true" applyFill="true" applyBorder="true" applyAlignment="true">
      <alignment horizontal="center" vertical="center" wrapText="true"/>
    </xf>
    <xf numFmtId="168" fontId="147" fillId="33" borderId="99" xfId="19435" applyNumberFormat="true" applyFont="true" applyFill="true" applyBorder="true" applyAlignment="true">
      <alignment horizontal="center" vertical="center" wrapText="true"/>
    </xf>
    <xf numFmtId="168" fontId="147" fillId="33" borderId="99" xfId="19438" applyNumberFormat="true" applyFont="true" applyFill="true" applyBorder="true" applyAlignment="true">
      <alignment horizontal="center" vertical="center" wrapText="true"/>
    </xf>
    <xf numFmtId="168" fontId="147" fillId="33" borderId="123" xfId="19439" applyNumberFormat="true" applyFont="true" applyFill="true" applyBorder="true" applyAlignment="true">
      <alignment horizontal="center" vertical="center" wrapText="true"/>
    </xf>
    <xf numFmtId="168" fontId="147" fillId="33" borderId="124" xfId="19440" applyNumberFormat="true" applyFont="true" applyFill="true" applyBorder="true" applyAlignment="true">
      <alignment horizontal="center" vertical="center" wrapText="true"/>
    </xf>
    <xf numFmtId="168" fontId="147" fillId="33" borderId="128" xfId="19439" applyNumberFormat="true" applyFont="true" applyFill="true" applyBorder="true" applyAlignment="true">
      <alignment horizontal="center" vertical="center" wrapText="true"/>
    </xf>
    <xf numFmtId="168" fontId="147" fillId="33" borderId="105" xfId="19440" applyNumberFormat="true" applyFont="true" applyFill="true" applyBorder="true" applyAlignment="true">
      <alignment horizontal="center" vertical="center" wrapText="true"/>
    </xf>
    <xf numFmtId="168" fontId="147" fillId="33" borderId="99" xfId="19439" applyNumberFormat="true" applyFont="true"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48" fillId="26" borderId="104" xfId="44940" applyFont="true" applyFill="true" applyBorder="true" applyAlignment="true">
      <alignment horizontal="left" vertical="center"/>
    </xf>
    <xf numFmtId="0" fontId="148" fillId="26" borderId="105" xfId="44943" applyFont="true" applyFill="true" applyBorder="true" applyAlignment="true">
      <alignment horizontal="left" vertical="center"/>
    </xf>
    <xf numFmtId="0" fontId="148" fillId="26" borderId="106" xfId="44946" applyFont="true" applyFill="true" applyBorder="true" applyAlignment="true">
      <alignment horizontal="left" vertical="center"/>
    </xf>
    <xf numFmtId="0" fontId="148" fillId="26" borderId="104" xfId="44967" applyFont="true" applyFill="true" applyBorder="true" applyAlignment="true">
      <alignment horizontal="left" vertical="center"/>
    </xf>
    <xf numFmtId="0" fontId="148" fillId="26" borderId="105" xfId="44967" applyFont="true" applyFill="true" applyBorder="true" applyAlignment="true">
      <alignment horizontal="left" vertical="center"/>
    </xf>
    <xf numFmtId="0" fontId="148" fillId="26" borderId="104" xfId="44991" applyFont="true" applyFill="true" applyBorder="true" applyAlignment="true">
      <alignment horizontal="left" vertical="center"/>
    </xf>
    <xf numFmtId="0" fontId="148" fillId="26" borderId="105" xfId="44997" applyFont="true" applyFill="true" applyBorder="true" applyAlignment="true">
      <alignment horizontal="left" vertical="center"/>
    </xf>
    <xf numFmtId="0" fontId="148" fillId="0" borderId="105" xfId="44997" applyFont="true" applyFill="true" applyBorder="true" applyAlignment="true">
      <alignment horizontal="left" vertical="center"/>
    </xf>
    <xf numFmtId="0" fontId="148" fillId="0" borderId="105" xfId="45003" applyFont="true" applyFill="true" applyBorder="true" applyAlignment="true">
      <alignment horizontal="left" vertical="center"/>
    </xf>
    <xf numFmtId="0" fontId="148" fillId="26" borderId="104" xfId="45021" applyFont="true" applyFill="true" applyBorder="true" applyAlignment="true">
      <alignment horizontal="left" vertical="center"/>
    </xf>
    <xf numFmtId="0" fontId="148" fillId="26" borderId="105" xfId="45024" applyFont="true" applyFill="true" applyBorder="true" applyAlignment="true">
      <alignment horizontal="left" vertical="center"/>
    </xf>
    <xf numFmtId="0" fontId="148" fillId="26" borderId="106" xfId="45027" applyFont="true" applyFill="true" applyBorder="true" applyAlignment="true">
      <alignment horizontal="left" vertical="center"/>
    </xf>
    <xf numFmtId="0" fontId="148" fillId="26" borderId="104" xfId="45042" applyFont="true" applyFill="true" applyBorder="true" applyAlignment="true">
      <alignment horizontal="left" vertical="center"/>
    </xf>
    <xf numFmtId="0" fontId="148" fillId="26" borderId="105" xfId="45045" applyFont="true" applyFill="true" applyBorder="true" applyAlignment="true">
      <alignment horizontal="left" vertical="center"/>
    </xf>
    <xf numFmtId="0" fontId="23" fillId="3" borderId="105" xfId="19344" applyBorder="true" applyAlignment="true">
      <alignment vertical="center"/>
    </xf>
    <xf numFmtId="0" fontId="148" fillId="0" borderId="10" xfId="45030" applyFont="true" applyFill="true" applyBorder="true" applyAlignment="true">
      <alignment horizontal="left" vertical="center"/>
    </xf>
    <xf numFmtId="0" fontId="148" fillId="0" borderId="10" xfId="45036" applyFont="true" applyFill="true" applyBorder="true" applyAlignment="true">
      <alignment horizontal="left" vertical="center"/>
    </xf>
    <xf numFmtId="0" fontId="148" fillId="0" borderId="104" xfId="45042" applyFont="true" applyFill="true" applyBorder="true" applyAlignment="true">
      <alignment horizontal="left" vertical="center"/>
    </xf>
    <xf numFmtId="0" fontId="148" fillId="0" borderId="105" xfId="45045" applyFont="true" applyFill="true" applyBorder="true" applyAlignment="true">
      <alignment horizontal="left" vertical="center"/>
    </xf>
    <xf numFmtId="0" fontId="148" fillId="0" borderId="105" xfId="45051" applyFont="true" applyFill="true" applyBorder="true" applyAlignment="true">
      <alignment horizontal="left" vertical="center"/>
    </xf>
    <xf numFmtId="0" fontId="148" fillId="15" borderId="105" xfId="45045" applyFont="true" applyFill="true" applyBorder="true" applyAlignment="true">
      <alignment horizontal="left" vertical="center"/>
    </xf>
    <xf numFmtId="0" fontId="148" fillId="15" borderId="105" xfId="45051" applyFont="true" applyFill="true" applyBorder="true" applyAlignment="true">
      <alignment horizontal="left" vertical="center"/>
    </xf>
    <xf numFmtId="0" fontId="148" fillId="26" borderId="104" xfId="45077" applyFont="true" applyFill="true" applyBorder="true" applyAlignment="true">
      <alignment horizontal="left" vertical="center"/>
    </xf>
    <xf numFmtId="0" fontId="148" fillId="26" borderId="105" xfId="45079" applyFont="true" applyFill="true" applyBorder="true" applyAlignment="true">
      <alignment horizontal="left" vertical="center"/>
    </xf>
    <xf numFmtId="0" fontId="148" fillId="26" borderId="106" xfId="45081" applyFont="true" applyFill="true" applyBorder="true" applyAlignment="true">
      <alignment horizontal="left" vertical="center"/>
    </xf>
    <xf numFmtId="0" fontId="148" fillId="0" borderId="105" xfId="45065" applyFont="true" applyFill="true" applyBorder="true" applyAlignment="true">
      <alignment horizontal="left" vertical="center"/>
    </xf>
    <xf numFmtId="0" fontId="148" fillId="0" borderId="105" xfId="45071" applyFont="true" applyFill="true" applyBorder="true" applyAlignment="true">
      <alignment horizontal="left" vertical="center"/>
    </xf>
    <xf numFmtId="0" fontId="148" fillId="0" borderId="105" xfId="45077" applyFont="true" applyFill="true" applyBorder="true" applyAlignment="true">
      <alignment horizontal="left" vertical="center"/>
    </xf>
    <xf numFmtId="0" fontId="148" fillId="0" borderId="105" xfId="45079" applyFont="true" applyFill="true" applyBorder="true" applyAlignment="true">
      <alignment horizontal="left" vertical="center"/>
    </xf>
    <xf numFmtId="0" fontId="148" fillId="0" borderId="105" xfId="45081" applyFont="true" applyFill="true" applyBorder="true" applyAlignment="true">
      <alignment horizontal="left" vertical="center"/>
    </xf>
    <xf numFmtId="0" fontId="148" fillId="26" borderId="58" xfId="45042" applyFont="true" applyFill="true" applyBorder="true" applyAlignment="true">
      <alignment horizontal="left" vertical="center"/>
    </xf>
    <xf numFmtId="0" fontId="148" fillId="26" borderId="59" xfId="45045" applyFont="true" applyFill="true" applyBorder="true" applyAlignment="true">
      <alignment horizontal="left" vertical="center"/>
    </xf>
    <xf numFmtId="0" fontId="148" fillId="26" borderId="60" xfId="45051" applyFont="true" applyFill="true" applyBorder="true" applyAlignment="true">
      <alignment horizontal="left" vertical="center"/>
    </xf>
    <xf numFmtId="169" fontId="175" fillId="33" borderId="99" xfId="44944" applyNumberFormat="true" applyFont="true" applyFill="true" applyBorder="true" applyAlignment="true">
      <alignment horizontal="center" vertical="center"/>
    </xf>
    <xf numFmtId="169" fontId="175" fillId="33" borderId="103" xfId="44947" applyNumberFormat="true" applyFont="true" applyFill="true" applyBorder="true" applyAlignment="true">
      <alignment horizontal="center" vertical="center"/>
    </xf>
    <xf numFmtId="169" fontId="175" fillId="33" borderId="99" xfId="40057" applyNumberFormat="true" applyFont="true" applyFill="true" applyBorder="true" applyAlignment="true">
      <alignment horizontal="center" vertical="center"/>
    </xf>
    <xf numFmtId="169" fontId="175" fillId="33" borderId="99" xfId="44968" applyNumberFormat="true" applyFont="true" applyFill="true" applyBorder="true" applyAlignment="true">
      <alignment horizontal="center" vertical="center"/>
    </xf>
    <xf numFmtId="169" fontId="175" fillId="33" borderId="103" xfId="40069" applyNumberFormat="true" applyFont="true" applyFill="true" applyBorder="true" applyAlignment="true">
      <alignment horizontal="center" vertical="center"/>
    </xf>
    <xf numFmtId="169" fontId="175" fillId="33" borderId="99" xfId="40237" applyNumberFormat="true" applyFont="true" applyFill="true" applyBorder="true" applyAlignment="true">
      <alignment horizontal="center" vertical="center"/>
    </xf>
    <xf numFmtId="169" fontId="175" fillId="33" borderId="100" xfId="33480" applyNumberFormat="true" applyFont="true" applyFill="true" applyBorder="true" applyAlignment="true">
      <alignment horizontal="center" vertical="center"/>
    </xf>
    <xf numFmtId="169" fontId="175" fillId="33" borderId="99" xfId="33483" applyNumberFormat="true" applyFont="true" applyFill="true" applyBorder="true" applyAlignment="true">
      <alignment horizontal="center" vertical="center"/>
    </xf>
    <xf numFmtId="169" fontId="175" fillId="33" borderId="99" xfId="33486" applyNumberFormat="true" applyFont="true" applyFill="true" applyBorder="true" applyAlignment="true">
      <alignment horizontal="center" vertical="center"/>
    </xf>
    <xf numFmtId="169" fontId="175" fillId="33" borderId="123" xfId="44944" applyNumberFormat="true" applyFont="true" applyFill="true" applyBorder="true" applyAlignment="true">
      <alignment horizontal="center" vertical="center"/>
    </xf>
    <xf numFmtId="169" fontId="175" fillId="33" borderId="125" xfId="44947" applyNumberFormat="true" applyFont="true" applyFill="true" applyBorder="true" applyAlignment="true">
      <alignment horizontal="center" vertical="center"/>
    </xf>
    <xf numFmtId="169" fontId="175" fillId="33" borderId="123" xfId="40058" applyNumberFormat="true" applyFont="true" applyFill="true" applyBorder="true" applyAlignment="true">
      <alignment horizontal="center" vertical="center"/>
    </xf>
    <xf numFmtId="169" fontId="175" fillId="33" borderId="123" xfId="44968" applyNumberFormat="true" applyFont="true" applyFill="true" applyBorder="true" applyAlignment="true">
      <alignment horizontal="center" vertical="center"/>
    </xf>
    <xf numFmtId="169" fontId="175" fillId="33" borderId="123" xfId="44969" applyNumberFormat="true" applyFont="true" applyFill="true" applyBorder="true" applyAlignment="true">
      <alignment horizontal="center" vertical="center"/>
    </xf>
    <xf numFmtId="169" fontId="175" fillId="33" borderId="125" xfId="40070" applyNumberFormat="true" applyFont="true" applyFill="true" applyBorder="true" applyAlignment="true">
      <alignment horizontal="center" vertical="center"/>
    </xf>
    <xf numFmtId="169" fontId="175" fillId="33" borderId="123" xfId="40238" applyNumberFormat="true" applyFont="true" applyFill="true" applyBorder="true" applyAlignment="true">
      <alignment horizontal="center" vertical="center"/>
    </xf>
    <xf numFmtId="169" fontId="175" fillId="33" borderId="121" xfId="33480" applyNumberFormat="true" applyFont="true" applyFill="true" applyBorder="true" applyAlignment="true">
      <alignment horizontal="center" vertical="center"/>
    </xf>
    <xf numFmtId="169" fontId="175" fillId="33" borderId="123" xfId="33483" applyNumberFormat="true" applyFont="true" applyFill="true" applyBorder="true" applyAlignment="true">
      <alignment horizontal="center" vertical="center"/>
    </xf>
    <xf numFmtId="169" fontId="175" fillId="33" borderId="123" xfId="33486" applyNumberFormat="true" applyFont="true" applyFill="true" applyBorder="true" applyAlignment="true">
      <alignment horizontal="center" vertical="center"/>
    </xf>
    <xf numFmtId="169" fontId="175" fillId="33" borderId="124" xfId="44944" applyNumberFormat="true" applyFont="true" applyFill="true" applyBorder="true" applyAlignment="true">
      <alignment horizontal="center" vertical="center"/>
    </xf>
    <xf numFmtId="169" fontId="175" fillId="33" borderId="126" xfId="44947" applyNumberFormat="true" applyFont="true" applyFill="true" applyBorder="true" applyAlignment="true">
      <alignment horizontal="center" vertical="center"/>
    </xf>
    <xf numFmtId="169" fontId="175" fillId="33" borderId="124" xfId="40059" applyNumberFormat="true" applyFont="true" applyFill="true" applyBorder="true" applyAlignment="true">
      <alignment horizontal="center" vertical="center"/>
    </xf>
    <xf numFmtId="169" fontId="175" fillId="33" borderId="124" xfId="44968" applyNumberFormat="true" applyFont="true" applyFill="true" applyBorder="true" applyAlignment="true">
      <alignment horizontal="center" vertical="center"/>
    </xf>
    <xf numFmtId="169" fontId="175" fillId="33" borderId="124" xfId="44970" applyNumberFormat="true" applyFont="true" applyFill="true" applyBorder="true" applyAlignment="true">
      <alignment horizontal="center" vertical="center"/>
    </xf>
    <xf numFmtId="169" fontId="175" fillId="33" borderId="126" xfId="40071" applyNumberFormat="true" applyFont="true" applyFill="true" applyBorder="true" applyAlignment="true">
      <alignment horizontal="center" vertical="center"/>
    </xf>
    <xf numFmtId="169" fontId="175" fillId="33" borderId="124" xfId="40239" applyNumberFormat="true" applyFont="true" applyFill="true" applyBorder="true" applyAlignment="true">
      <alignment horizontal="center" vertical="center"/>
    </xf>
    <xf numFmtId="169" fontId="175" fillId="33" borderId="122" xfId="33480" applyNumberFormat="true" applyFont="true" applyFill="true" applyBorder="true" applyAlignment="true">
      <alignment horizontal="center" vertical="center"/>
    </xf>
    <xf numFmtId="169" fontId="175" fillId="33" borderId="124" xfId="33483" applyNumberFormat="true" applyFont="true" applyFill="true" applyBorder="true" applyAlignment="true">
      <alignment horizontal="center" vertical="center"/>
    </xf>
    <xf numFmtId="169" fontId="175" fillId="33" borderId="124" xfId="33486" applyNumberFormat="true" applyFont="true" applyFill="true" applyBorder="true" applyAlignment="true">
      <alignment horizontal="center" vertical="center"/>
    </xf>
    <xf numFmtId="169" fontId="175" fillId="33" borderId="128" xfId="44944" applyNumberFormat="true" applyFont="true" applyFill="true" applyBorder="true" applyAlignment="true">
      <alignment horizontal="center" vertical="center"/>
    </xf>
    <xf numFmtId="169" fontId="175" fillId="33" borderId="129" xfId="44947" applyNumberFormat="true" applyFont="true" applyFill="true" applyBorder="true" applyAlignment="true">
      <alignment horizontal="center" vertical="center"/>
    </xf>
    <xf numFmtId="169" fontId="175" fillId="33" borderId="128" xfId="40058" applyNumberFormat="true" applyFont="true" applyFill="true" applyBorder="true" applyAlignment="true">
      <alignment horizontal="center" vertical="center"/>
    </xf>
    <xf numFmtId="169" fontId="175" fillId="33" borderId="128" xfId="44968" applyNumberFormat="true" applyFont="true" applyFill="true" applyBorder="true" applyAlignment="true">
      <alignment horizontal="center" vertical="center"/>
    </xf>
    <xf numFmtId="169" fontId="175" fillId="33" borderId="128" xfId="44969" applyNumberFormat="true" applyFont="true" applyFill="true" applyBorder="true" applyAlignment="true">
      <alignment horizontal="center" vertical="center"/>
    </xf>
    <xf numFmtId="169" fontId="175" fillId="33" borderId="129" xfId="40070" applyNumberFormat="true" applyFont="true" applyFill="true" applyBorder="true" applyAlignment="true">
      <alignment horizontal="center" vertical="center"/>
    </xf>
    <xf numFmtId="169" fontId="175" fillId="33" borderId="128" xfId="40238" applyNumberFormat="true" applyFont="true" applyFill="true" applyBorder="true" applyAlignment="true">
      <alignment horizontal="center" vertical="center"/>
    </xf>
    <xf numFmtId="169" fontId="175" fillId="33" borderId="127" xfId="33480" applyNumberFormat="true" applyFont="true" applyFill="true" applyBorder="true" applyAlignment="true">
      <alignment horizontal="center" vertical="center"/>
    </xf>
    <xf numFmtId="169" fontId="175" fillId="33" borderId="128" xfId="33483" applyNumberFormat="true" applyFont="true" applyFill="true" applyBorder="true" applyAlignment="true">
      <alignment horizontal="center" vertical="center"/>
    </xf>
    <xf numFmtId="169" fontId="175" fillId="33" borderId="128" xfId="33486" applyNumberFormat="true" applyFont="true" applyFill="true" applyBorder="true" applyAlignment="true">
      <alignment horizontal="center" vertical="center"/>
    </xf>
    <xf numFmtId="169" fontId="175" fillId="33" borderId="105" xfId="44944" applyNumberFormat="true" applyFont="true" applyFill="true" applyBorder="true" applyAlignment="true">
      <alignment horizontal="center" vertical="center"/>
    </xf>
    <xf numFmtId="169" fontId="175" fillId="33" borderId="106" xfId="44947" applyNumberFormat="true" applyFont="true" applyFill="true" applyBorder="true" applyAlignment="true">
      <alignment horizontal="center" vertical="center"/>
    </xf>
    <xf numFmtId="169" fontId="175" fillId="33" borderId="105" xfId="40059" applyNumberFormat="true" applyFont="true" applyFill="true" applyBorder="true" applyAlignment="true">
      <alignment horizontal="center" vertical="center"/>
    </xf>
    <xf numFmtId="169" fontId="175" fillId="33" borderId="105" xfId="44968" applyNumberFormat="true" applyFont="true" applyFill="true" applyBorder="true" applyAlignment="true">
      <alignment horizontal="center" vertical="center"/>
    </xf>
    <xf numFmtId="169" fontId="175" fillId="33" borderId="105" xfId="44970" applyNumberFormat="true" applyFont="true" applyFill="true" applyBorder="true" applyAlignment="true">
      <alignment horizontal="center" vertical="center"/>
    </xf>
    <xf numFmtId="169" fontId="175" fillId="33" borderId="106" xfId="40071" applyNumberFormat="true" applyFont="true" applyFill="true" applyBorder="true" applyAlignment="true">
      <alignment horizontal="center" vertical="center"/>
    </xf>
    <xf numFmtId="169" fontId="175" fillId="33" borderId="105" xfId="40239" applyNumberFormat="true" applyFont="true" applyFill="true" applyBorder="true" applyAlignment="true">
      <alignment horizontal="center" vertical="center"/>
    </xf>
    <xf numFmtId="169" fontId="175" fillId="33" borderId="104" xfId="33480" applyNumberFormat="true" applyFont="true" applyFill="true" applyBorder="true" applyAlignment="true">
      <alignment horizontal="center" vertical="center"/>
    </xf>
    <xf numFmtId="169" fontId="175" fillId="33" borderId="105" xfId="33483" applyNumberFormat="true" applyFont="true" applyFill="true" applyBorder="true" applyAlignment="true">
      <alignment horizontal="center" vertical="center"/>
    </xf>
    <xf numFmtId="169" fontId="175" fillId="33" borderId="105" xfId="33486" applyNumberFormat="true" applyFont="true" applyFill="true" applyBorder="true" applyAlignment="true">
      <alignment horizontal="center" vertical="center"/>
    </xf>
    <xf numFmtId="169" fontId="175" fillId="33" borderId="99" xfId="40058" applyNumberFormat="true" applyFont="true" applyFill="true" applyBorder="true" applyAlignment="true">
      <alignment horizontal="center" vertical="center"/>
    </xf>
    <xf numFmtId="169" fontId="175" fillId="33" borderId="99" xfId="44969" applyNumberFormat="true" applyFont="true" applyFill="true" applyBorder="true" applyAlignment="true">
      <alignment horizontal="center" vertical="center"/>
    </xf>
    <xf numFmtId="169" fontId="175" fillId="33" borderId="103" xfId="40070" applyNumberFormat="true" applyFont="true" applyFill="true" applyBorder="true" applyAlignment="true">
      <alignment horizontal="center" vertical="center"/>
    </xf>
    <xf numFmtId="169" fontId="175" fillId="33" borderId="99" xfId="40238" applyNumberFormat="true" applyFont="true" applyFill="true" applyBorder="true" applyAlignment="true">
      <alignment horizontal="center" vertical="center"/>
    </xf>
    <xf numFmtId="169" fontId="175" fillId="33" borderId="123" xfId="40060" applyNumberFormat="true" applyFont="true" applyFill="true" applyBorder="true" applyAlignment="true">
      <alignment horizontal="center" vertical="center"/>
    </xf>
    <xf numFmtId="169" fontId="175" fillId="33" borderId="123" xfId="40240" applyNumberFormat="true" applyFont="true" applyFill="true" applyBorder="true" applyAlignment="true">
      <alignment horizontal="center" vertical="center"/>
    </xf>
    <xf numFmtId="168" fontId="175" fillId="28" borderId="75" xfId="39991" applyNumberFormat="true" applyFont="true" applyFill="true" applyBorder="true" applyAlignment="true">
      <alignment horizontal="center" vertical="center"/>
    </xf>
    <xf numFmtId="168" fontId="175" fillId="28" borderId="76" xfId="40003" applyNumberFormat="true" applyFont="true" applyFill="true" applyBorder="true" applyAlignment="true">
      <alignment horizontal="center" vertical="center"/>
    </xf>
    <xf numFmtId="168" fontId="175" fillId="28" borderId="83" xfId="40015" applyNumberFormat="true" applyFont="true" applyFill="true" applyBorder="true" applyAlignment="true">
      <alignment horizontal="center" vertical="center"/>
    </xf>
    <xf numFmtId="168" fontId="175" fillId="28" borderId="75" xfId="40051" applyNumberFormat="true" applyFont="true" applyFill="true" applyBorder="true" applyAlignment="true">
      <alignment horizontal="center" vertical="center"/>
    </xf>
    <xf numFmtId="168" fontId="175" fillId="28" borderId="76" xfId="40063" applyNumberFormat="true" applyFont="true" applyFill="true" applyBorder="true" applyAlignment="true">
      <alignment horizontal="center" vertical="center"/>
    </xf>
    <xf numFmtId="168" fontId="175" fillId="28" borderId="77" xfId="40075" applyNumberFormat="true" applyFont="true" applyFill="true" applyBorder="true" applyAlignment="true">
      <alignment horizontal="center" vertical="center"/>
    </xf>
    <xf numFmtId="168" fontId="175" fillId="28" borderId="75" xfId="40171" applyNumberFormat="true" applyFont="true" applyFill="true" applyBorder="true" applyAlignment="true">
      <alignment horizontal="center" vertical="center"/>
    </xf>
    <xf numFmtId="168" fontId="175" fillId="28" borderId="76" xfId="40183" applyNumberFormat="true" applyFont="true" applyFill="true" applyBorder="true" applyAlignment="true">
      <alignment horizontal="center" vertical="center"/>
    </xf>
    <xf numFmtId="168" fontId="175" fillId="28" borderId="83" xfId="40195" applyNumberFormat="true" applyFont="true" applyFill="true" applyBorder="true" applyAlignment="true">
      <alignment horizontal="center" vertical="center"/>
    </xf>
    <xf numFmtId="168" fontId="175" fillId="28" borderId="75" xfId="40231" applyNumberFormat="true" applyFont="true" applyFill="true" applyBorder="true" applyAlignment="true">
      <alignment horizontal="center" vertical="center"/>
    </xf>
    <xf numFmtId="168" fontId="175" fillId="28" borderId="76" xfId="40243" applyNumberFormat="true" applyFont="true" applyFill="true" applyBorder="true" applyAlignment="true">
      <alignment horizontal="center" vertical="center"/>
    </xf>
    <xf numFmtId="168" fontId="175" fillId="28" borderId="76" xfId="40255" applyNumberFormat="true" applyFont="true" applyFill="true" applyBorder="true" applyAlignment="true">
      <alignment horizontal="center" vertical="center"/>
    </xf>
    <xf numFmtId="168" fontId="175" fillId="28" borderId="75" xfId="40291" applyNumberFormat="true" applyFont="true" applyFill="true" applyBorder="true" applyAlignment="true">
      <alignment horizontal="center" vertical="center"/>
    </xf>
    <xf numFmtId="168" fontId="175" fillId="28" borderId="76" xfId="40303" applyNumberFormat="true" applyFont="true" applyFill="true" applyBorder="true" applyAlignment="true">
      <alignment horizontal="center" vertical="center"/>
    </xf>
    <xf numFmtId="168" fontId="175" fillId="28" borderId="75" xfId="40533" applyNumberFormat="true" applyFont="true" applyFill="true" applyBorder="true" applyAlignment="true">
      <alignment horizontal="center" vertical="center"/>
    </xf>
    <xf numFmtId="168" fontId="175" fillId="28" borderId="76" xfId="40539" applyNumberFormat="true" applyFont="true" applyFill="true" applyBorder="true" applyAlignment="true">
      <alignment horizontal="center" vertical="center"/>
    </xf>
    <xf numFmtId="168" fontId="175" fillId="28" borderId="83" xfId="40545" applyNumberFormat="true" applyFont="true" applyFill="true" applyBorder="true" applyAlignment="true">
      <alignment horizontal="center" vertical="center"/>
    </xf>
    <xf numFmtId="168" fontId="175" fillId="28" borderId="75" xfId="40419" applyNumberFormat="true" applyFont="true" applyFill="true" applyBorder="true" applyAlignment="true">
      <alignment horizontal="center" vertical="center"/>
    </xf>
    <xf numFmtId="168" fontId="175" fillId="28" borderId="76" xfId="40431" applyNumberFormat="true" applyFont="true" applyFill="true" applyBorder="true" applyAlignment="true">
      <alignment horizontal="center" vertical="center"/>
    </xf>
    <xf numFmtId="168" fontId="175" fillId="28" borderId="83" xfId="40443" applyNumberFormat="true" applyFont="true" applyFill="true" applyBorder="true" applyAlignment="true">
      <alignment horizontal="center" vertical="center"/>
    </xf>
    <xf numFmtId="168" fontId="175" fillId="28" borderId="61" xfId="39992" applyNumberFormat="true" applyFont="true" applyFill="true" applyBorder="true" applyAlignment="true">
      <alignment horizontal="center" vertical="center"/>
    </xf>
    <xf numFmtId="168" fontId="175" fillId="28" borderId="56" xfId="40004" applyNumberFormat="true" applyFont="true" applyFill="true" applyBorder="true" applyAlignment="true">
      <alignment horizontal="center" vertical="center"/>
    </xf>
    <xf numFmtId="168" fontId="175" fillId="28" borderId="84" xfId="40016" applyNumberFormat="true" applyFont="true" applyFill="true" applyBorder="true" applyAlignment="true">
      <alignment horizontal="center" vertical="center"/>
    </xf>
    <xf numFmtId="168" fontId="175" fillId="28" borderId="61" xfId="40052" applyNumberFormat="true" applyFont="true" applyFill="true" applyBorder="true" applyAlignment="true">
      <alignment horizontal="center" vertical="center"/>
    </xf>
    <xf numFmtId="168" fontId="175" fillId="28" borderId="56" xfId="40064" applyNumberFormat="true" applyFont="true" applyFill="true" applyBorder="true" applyAlignment="true">
      <alignment horizontal="center" vertical="center"/>
    </xf>
    <xf numFmtId="168" fontId="175" fillId="28" borderId="65" xfId="40076" applyNumberFormat="true" applyFont="true" applyFill="true" applyBorder="true" applyAlignment="true">
      <alignment horizontal="center" vertical="center"/>
    </xf>
    <xf numFmtId="168" fontId="175" fillId="28" borderId="61" xfId="40172" applyNumberFormat="true" applyFont="true" applyFill="true" applyBorder="true" applyAlignment="true">
      <alignment horizontal="center" vertical="center"/>
    </xf>
    <xf numFmtId="168" fontId="175" fillId="28" borderId="56" xfId="40184" applyNumberFormat="true" applyFont="true" applyFill="true" applyBorder="true" applyAlignment="true">
      <alignment horizontal="center" vertical="center"/>
    </xf>
    <xf numFmtId="168" fontId="175" fillId="28" borderId="84" xfId="40196" applyNumberFormat="true" applyFont="true" applyFill="true" applyBorder="true" applyAlignment="true">
      <alignment horizontal="center" vertical="center"/>
    </xf>
    <xf numFmtId="168" fontId="175" fillId="28" borderId="61" xfId="40232" applyNumberFormat="true" applyFont="true" applyFill="true" applyBorder="true" applyAlignment="true">
      <alignment horizontal="center" vertical="center"/>
    </xf>
    <xf numFmtId="168" fontId="175" fillId="28" borderId="56" xfId="40244" applyNumberFormat="true" applyFont="true" applyFill="true" applyBorder="true" applyAlignment="true">
      <alignment horizontal="center" vertical="center"/>
    </xf>
    <xf numFmtId="168" fontId="175" fillId="28" borderId="56" xfId="40256" applyNumberFormat="true" applyFont="true" applyFill="true" applyBorder="true" applyAlignment="true">
      <alignment horizontal="center" vertical="center"/>
    </xf>
    <xf numFmtId="168" fontId="175" fillId="28" borderId="61" xfId="40292" applyNumberFormat="true" applyFont="true" applyFill="true" applyBorder="true" applyAlignment="true">
      <alignment horizontal="center" vertical="center"/>
    </xf>
    <xf numFmtId="168" fontId="175" fillId="28" borderId="56" xfId="40304" applyNumberFormat="true" applyFont="true" applyFill="true" applyBorder="true" applyAlignment="true">
      <alignment horizontal="center" vertical="center"/>
    </xf>
    <xf numFmtId="168" fontId="175" fillId="28" borderId="61" xfId="40534" applyNumberFormat="true" applyFont="true" applyFill="true" applyBorder="true" applyAlignment="true">
      <alignment horizontal="center" vertical="center"/>
    </xf>
    <xf numFmtId="168" fontId="175" fillId="28" borderId="56" xfId="40540" applyNumberFormat="true" applyFont="true" applyFill="true" applyBorder="true" applyAlignment="true">
      <alignment horizontal="center" vertical="center"/>
    </xf>
    <xf numFmtId="168" fontId="175" fillId="28" borderId="63" xfId="40539" applyNumberFormat="true" applyFont="true" applyFill="true" applyBorder="true" applyAlignment="true">
      <alignment horizontal="center" vertical="center"/>
    </xf>
    <xf numFmtId="168" fontId="175" fillId="28" borderId="84" xfId="40546" applyNumberFormat="true" applyFont="true" applyFill="true" applyBorder="true" applyAlignment="true">
      <alignment horizontal="center" vertical="center"/>
    </xf>
    <xf numFmtId="168" fontId="175" fillId="28" borderId="61" xfId="40420" applyNumberFormat="true" applyFont="true" applyFill="true" applyBorder="true" applyAlignment="true">
      <alignment horizontal="center" vertical="center"/>
    </xf>
    <xf numFmtId="168" fontId="175" fillId="28" borderId="56" xfId="40432" applyNumberFormat="true" applyFont="true" applyFill="true" applyBorder="true" applyAlignment="true">
      <alignment horizontal="center" vertical="center"/>
    </xf>
    <xf numFmtId="168" fontId="175" fillId="28" borderId="84" xfId="40444" applyNumberFormat="true" applyFont="true" applyFill="true" applyBorder="true" applyAlignment="true">
      <alignment horizontal="center" vertical="center"/>
    </xf>
    <xf numFmtId="168" fontId="175" fillId="28" borderId="90" xfId="39993" applyNumberFormat="true" applyFont="true" applyFill="true" applyBorder="true" applyAlignment="true">
      <alignment horizontal="center" vertical="center"/>
    </xf>
    <xf numFmtId="168" fontId="175" fillId="28" borderId="91" xfId="40005" applyNumberFormat="true" applyFont="true" applyFill="true" applyBorder="true" applyAlignment="true">
      <alignment horizontal="center" vertical="center"/>
    </xf>
    <xf numFmtId="168" fontId="175" fillId="28" borderId="96" xfId="40017" applyNumberFormat="true" applyFont="true" applyFill="true" applyBorder="true" applyAlignment="true">
      <alignment horizontal="center" vertical="center"/>
    </xf>
    <xf numFmtId="168" fontId="175" fillId="28" borderId="90" xfId="40053" applyNumberFormat="true" applyFont="true" applyFill="true" applyBorder="true" applyAlignment="true">
      <alignment horizontal="center" vertical="center"/>
    </xf>
    <xf numFmtId="168" fontId="175" fillId="28" borderId="91" xfId="40065" applyNumberFormat="true" applyFont="true" applyFill="true" applyBorder="true" applyAlignment="true">
      <alignment horizontal="center" vertical="center"/>
    </xf>
    <xf numFmtId="168" fontId="175" fillId="28" borderId="92" xfId="40077" applyNumberFormat="true" applyFont="true" applyFill="true" applyBorder="true" applyAlignment="true">
      <alignment horizontal="center" vertical="center"/>
    </xf>
    <xf numFmtId="168" fontId="175" fillId="28" borderId="90" xfId="40173" applyNumberFormat="true" applyFont="true" applyFill="true" applyBorder="true" applyAlignment="true">
      <alignment horizontal="center" vertical="center"/>
    </xf>
    <xf numFmtId="168" fontId="175" fillId="28" borderId="91" xfId="40185" applyNumberFormat="true" applyFont="true" applyFill="true" applyBorder="true" applyAlignment="true">
      <alignment horizontal="center" vertical="center"/>
    </xf>
    <xf numFmtId="168" fontId="175" fillId="28" borderId="96" xfId="40197" applyNumberFormat="true" applyFont="true" applyFill="true" applyBorder="true" applyAlignment="true">
      <alignment horizontal="center" vertical="center"/>
    </xf>
    <xf numFmtId="168" fontId="175" fillId="28" borderId="90" xfId="40233" applyNumberFormat="true" applyFont="true" applyFill="true" applyBorder="true" applyAlignment="true">
      <alignment horizontal="center" vertical="center"/>
    </xf>
    <xf numFmtId="168" fontId="175" fillId="28" borderId="91" xfId="40245" applyNumberFormat="true" applyFont="true" applyFill="true" applyBorder="true" applyAlignment="true">
      <alignment horizontal="center" vertical="center"/>
    </xf>
    <xf numFmtId="168" fontId="175" fillId="28" borderId="91" xfId="40257" applyNumberFormat="true" applyFont="true" applyFill="true" applyBorder="true" applyAlignment="true">
      <alignment horizontal="center" vertical="center"/>
    </xf>
    <xf numFmtId="168" fontId="175" fillId="28" borderId="90" xfId="40293" applyNumberFormat="true" applyFont="true" applyFill="true" applyBorder="true" applyAlignment="true">
      <alignment horizontal="center" vertical="center"/>
    </xf>
    <xf numFmtId="168" fontId="175" fillId="28" borderId="91" xfId="40305" applyNumberFormat="true" applyFont="true" applyFill="true" applyBorder="true" applyAlignment="true">
      <alignment horizontal="center" vertical="center"/>
    </xf>
    <xf numFmtId="168" fontId="175" fillId="28" borderId="90" xfId="40535" applyNumberFormat="true" applyFont="true" applyFill="true" applyBorder="true" applyAlignment="true">
      <alignment horizontal="center" vertical="center"/>
    </xf>
    <xf numFmtId="168" fontId="175" fillId="28" borderId="91" xfId="40541" applyNumberFormat="true" applyFont="true" applyFill="true" applyBorder="true" applyAlignment="true">
      <alignment horizontal="center" vertical="center"/>
    </xf>
    <xf numFmtId="168" fontId="175" fillId="28" borderId="98" xfId="40539" applyNumberFormat="true" applyFont="true" applyFill="true" applyBorder="true" applyAlignment="true">
      <alignment horizontal="center" vertical="center"/>
    </xf>
    <xf numFmtId="168" fontId="175" fillId="28" borderId="96" xfId="40547" applyNumberFormat="true" applyFont="true" applyFill="true" applyBorder="true" applyAlignment="true">
      <alignment horizontal="center" vertical="center"/>
    </xf>
    <xf numFmtId="168" fontId="175" fillId="28" borderId="90" xfId="40421" applyNumberFormat="true" applyFont="true" applyFill="true" applyBorder="true" applyAlignment="true">
      <alignment horizontal="center" vertical="center"/>
    </xf>
    <xf numFmtId="168" fontId="175" fillId="28" borderId="91" xfId="40433" applyNumberFormat="true" applyFont="true" applyFill="true" applyBorder="true" applyAlignment="true">
      <alignment horizontal="center" vertical="center"/>
    </xf>
    <xf numFmtId="168" fontId="175" fillId="28" borderId="96" xfId="40445" applyNumberFormat="true" applyFont="true" applyFill="true" applyBorder="true" applyAlignment="true">
      <alignment horizontal="center" vertical="center"/>
    </xf>
    <xf numFmtId="168" fontId="175" fillId="28" borderId="75" xfId="39992" applyNumberFormat="true" applyFont="true" applyFill="true" applyBorder="true" applyAlignment="true">
      <alignment horizontal="center" vertical="center"/>
    </xf>
    <xf numFmtId="168" fontId="175" fillId="28" borderId="76" xfId="40004" applyNumberFormat="true" applyFont="true" applyFill="true" applyBorder="true" applyAlignment="true">
      <alignment horizontal="center" vertical="center"/>
    </xf>
    <xf numFmtId="168" fontId="175" fillId="28" borderId="83" xfId="40016" applyNumberFormat="true" applyFont="true" applyFill="true" applyBorder="true" applyAlignment="true">
      <alignment horizontal="center" vertical="center"/>
    </xf>
    <xf numFmtId="168" fontId="175" fillId="28" borderId="75" xfId="40052" applyNumberFormat="true" applyFont="true" applyFill="true" applyBorder="true" applyAlignment="true">
      <alignment horizontal="center" vertical="center"/>
    </xf>
    <xf numFmtId="168" fontId="175" fillId="28" borderId="76" xfId="40064" applyNumberFormat="true" applyFont="true" applyFill="true" applyBorder="true" applyAlignment="true">
      <alignment horizontal="center" vertical="center"/>
    </xf>
    <xf numFmtId="168" fontId="175" fillId="28" borderId="77" xfId="40076" applyNumberFormat="true" applyFont="true" applyFill="true" applyBorder="true" applyAlignment="true">
      <alignment horizontal="center" vertical="center"/>
    </xf>
    <xf numFmtId="168" fontId="175" fillId="28" borderId="75" xfId="40172" applyNumberFormat="true" applyFont="true" applyFill="true" applyBorder="true" applyAlignment="true">
      <alignment horizontal="center" vertical="center"/>
    </xf>
    <xf numFmtId="168" fontId="175" fillId="28" borderId="76" xfId="40184" applyNumberFormat="true" applyFont="true" applyFill="true" applyBorder="true" applyAlignment="true">
      <alignment horizontal="center" vertical="center"/>
    </xf>
    <xf numFmtId="168" fontId="175" fillId="28" borderId="83" xfId="40196" applyNumberFormat="true" applyFont="true" applyFill="true" applyBorder="true" applyAlignment="true">
      <alignment horizontal="center" vertical="center"/>
    </xf>
    <xf numFmtId="168" fontId="175" fillId="28" borderId="75" xfId="40232" applyNumberFormat="true" applyFont="true" applyFill="true" applyBorder="true" applyAlignment="true">
      <alignment horizontal="center" vertical="center"/>
    </xf>
    <xf numFmtId="168" fontId="175" fillId="28" borderId="76" xfId="40244" applyNumberFormat="true" applyFont="true" applyFill="true" applyBorder="true" applyAlignment="true">
      <alignment horizontal="center" vertical="center"/>
    </xf>
    <xf numFmtId="168" fontId="175" fillId="28" borderId="76" xfId="40256" applyNumberFormat="true" applyFont="true" applyFill="true" applyBorder="true" applyAlignment="true">
      <alignment horizontal="center" vertical="center"/>
    </xf>
    <xf numFmtId="168" fontId="175" fillId="28" borderId="75" xfId="40292" applyNumberFormat="true" applyFont="true" applyFill="true" applyBorder="true" applyAlignment="true">
      <alignment horizontal="center" vertical="center"/>
    </xf>
    <xf numFmtId="168" fontId="175" fillId="28" borderId="76" xfId="40304" applyNumberFormat="true" applyFont="true" applyFill="true" applyBorder="true" applyAlignment="true">
      <alignment horizontal="center" vertical="center"/>
    </xf>
    <xf numFmtId="168" fontId="175" fillId="28" borderId="75" xfId="40534" applyNumberFormat="true" applyFont="true" applyFill="true" applyBorder="true" applyAlignment="true">
      <alignment horizontal="center" vertical="center"/>
    </xf>
    <xf numFmtId="168" fontId="175" fillId="28" borderId="76" xfId="40540" applyNumberFormat="true" applyFont="true" applyFill="true" applyBorder="true" applyAlignment="true">
      <alignment horizontal="center" vertical="center"/>
    </xf>
    <xf numFmtId="168" fontId="175" fillId="28" borderId="83" xfId="40546" applyNumberFormat="true" applyFont="true" applyFill="true" applyBorder="true" applyAlignment="true">
      <alignment horizontal="center" vertical="center"/>
    </xf>
    <xf numFmtId="168" fontId="175" fillId="28" borderId="75" xfId="40420" applyNumberFormat="true" applyFont="true" applyFill="true" applyBorder="true" applyAlignment="true">
      <alignment horizontal="center" vertical="center"/>
    </xf>
    <xf numFmtId="168" fontId="175" fillId="28" borderId="76" xfId="40432" applyNumberFormat="true" applyFont="true" applyFill="true" applyBorder="true" applyAlignment="true">
      <alignment horizontal="center" vertical="center"/>
    </xf>
    <xf numFmtId="168" fontId="175" fillId="28" borderId="83" xfId="40444" applyNumberFormat="true" applyFont="true" applyFill="true" applyBorder="true" applyAlignment="true">
      <alignment horizontal="center" vertical="center"/>
    </xf>
    <xf numFmtId="168" fontId="175" fillId="28" borderId="62" xfId="39994" applyNumberFormat="true" applyFont="true" applyFill="true" applyBorder="true" applyAlignment="true">
      <alignment horizontal="center" vertical="center"/>
    </xf>
    <xf numFmtId="168" fontId="175" fillId="28" borderId="64" xfId="40006" applyNumberFormat="true" applyFont="true" applyFill="true" applyBorder="true" applyAlignment="true">
      <alignment horizontal="center" vertical="center"/>
    </xf>
    <xf numFmtId="168" fontId="175" fillId="28" borderId="85" xfId="40018" applyNumberFormat="true" applyFont="true" applyFill="true" applyBorder="true" applyAlignment="true">
      <alignment horizontal="center" vertical="center"/>
    </xf>
    <xf numFmtId="168" fontId="175" fillId="28" borderId="62" xfId="40054" applyNumberFormat="true" applyFont="true" applyFill="true" applyBorder="true" applyAlignment="true">
      <alignment horizontal="center" vertical="center"/>
    </xf>
    <xf numFmtId="168" fontId="175" fillId="28" borderId="64" xfId="40066" applyNumberFormat="true" applyFont="true" applyFill="true" applyBorder="true" applyAlignment="true">
      <alignment horizontal="center" vertical="center"/>
    </xf>
    <xf numFmtId="168" fontId="175" fillId="28" borderId="62" xfId="40174" applyNumberFormat="true" applyFont="true" applyFill="true" applyBorder="true" applyAlignment="true">
      <alignment horizontal="center" vertical="center"/>
    </xf>
    <xf numFmtId="168" fontId="175" fillId="28" borderId="64" xfId="40186" applyNumberFormat="true" applyFont="true" applyFill="true" applyBorder="true" applyAlignment="true">
      <alignment horizontal="center" vertical="center"/>
    </xf>
    <xf numFmtId="168" fontId="175" fillId="28" borderId="85" xfId="40198" applyNumberFormat="true" applyFont="true" applyFill="true" applyBorder="true" applyAlignment="true">
      <alignment horizontal="center" vertical="center"/>
    </xf>
    <xf numFmtId="168" fontId="175" fillId="28" borderId="62" xfId="40234" applyNumberFormat="true" applyFont="true" applyFill="true" applyBorder="true" applyAlignment="true">
      <alignment horizontal="center" vertical="center"/>
    </xf>
    <xf numFmtId="168" fontId="175" fillId="28" borderId="64" xfId="40246" applyNumberFormat="true" applyFont="true" applyFill="true" applyBorder="true" applyAlignment="true">
      <alignment horizontal="center" vertical="center"/>
    </xf>
    <xf numFmtId="168" fontId="175" fillId="28" borderId="64" xfId="40258" applyNumberFormat="true" applyFont="true" applyFill="true" applyBorder="true" applyAlignment="true">
      <alignment horizontal="center" vertical="center"/>
    </xf>
    <xf numFmtId="168" fontId="175" fillId="28" borderId="62" xfId="40294" applyNumberFormat="true" applyFont="true" applyFill="true" applyBorder="true" applyAlignment="true">
      <alignment horizontal="center" vertical="center"/>
    </xf>
    <xf numFmtId="168" fontId="175" fillId="28" borderId="64" xfId="40306" applyNumberFormat="true" applyFont="true" applyFill="true" applyBorder="true" applyAlignment="true">
      <alignment horizontal="center" vertical="center"/>
    </xf>
    <xf numFmtId="168" fontId="175" fillId="28" borderId="62" xfId="40536" applyNumberFormat="true" applyFont="true" applyFill="true" applyBorder="true" applyAlignment="true">
      <alignment horizontal="center" vertical="center"/>
    </xf>
    <xf numFmtId="168" fontId="175" fillId="28" borderId="64" xfId="40542" applyNumberFormat="true" applyFont="true" applyFill="true" applyBorder="true" applyAlignment="true">
      <alignment horizontal="center" vertical="center"/>
    </xf>
    <xf numFmtId="168" fontId="175" fillId="28" borderId="59" xfId="40539" applyNumberFormat="true" applyFont="true" applyFill="true" applyBorder="true" applyAlignment="true">
      <alignment horizontal="center" vertical="center"/>
    </xf>
    <xf numFmtId="168" fontId="175" fillId="28" borderId="85" xfId="40548" applyNumberFormat="true" applyFont="true" applyFill="true" applyBorder="true" applyAlignment="true">
      <alignment horizontal="center" vertical="center"/>
    </xf>
    <xf numFmtId="168" fontId="175" fillId="28" borderId="62" xfId="40422" applyNumberFormat="true" applyFont="true" applyFill="true" applyBorder="true" applyAlignment="true">
      <alignment horizontal="center" vertical="center"/>
    </xf>
    <xf numFmtId="168" fontId="175" fillId="28" borderId="64" xfId="40434" applyNumberFormat="true" applyFont="true" applyFill="true" applyBorder="true" applyAlignment="true">
      <alignment horizontal="center" vertical="center"/>
    </xf>
    <xf numFmtId="168" fontId="175" fillId="28" borderId="85" xfId="40446" applyNumberFormat="true" applyFont="true" applyFill="true" applyBorder="true" applyAlignment="true">
      <alignment horizontal="center" vertical="center"/>
    </xf>
    <xf numFmtId="168" fontId="175" fillId="28" borderId="66" xfId="40078" applyNumberFormat="true" applyFont="true" applyFill="true" applyBorder="true" applyAlignment="true">
      <alignment horizontal="center" vertical="center"/>
    </xf>
    <xf numFmtId="0" fontId="148" fillId="0" borderId="10" xfId="45207" applyFont="true" applyFill="true" applyBorder="true" applyAlignment="true">
      <alignment horizontal="left" vertical="center" wrapText="true"/>
    </xf>
    <xf numFmtId="0" fontId="148" fillId="3" borderId="52" xfId="45109" applyFont="true" applyBorder="true" applyAlignment="true">
      <alignment horizontal="center" vertical="center" wrapText="true"/>
    </xf>
    <xf numFmtId="0" fontId="148" fillId="3" borderId="53" xfId="45110" applyFont="true" applyBorder="true" applyAlignment="true">
      <alignment horizontal="center" vertical="center" wrapText="true"/>
    </xf>
    <xf numFmtId="0" fontId="148" fillId="3" borderId="53" xfId="45111" applyFont="true" applyBorder="true" applyAlignment="true">
      <alignment horizontal="center" vertical="center" wrapText="true"/>
    </xf>
    <xf numFmtId="0" fontId="148" fillId="3" borderId="52" xfId="45139" applyFont="true" applyBorder="true" applyAlignment="true">
      <alignment horizontal="center" vertical="center" wrapText="true"/>
    </xf>
    <xf numFmtId="0" fontId="148" fillId="3" borderId="53" xfId="45140" applyFont="true" applyBorder="true" applyAlignment="true">
      <alignment horizontal="center" vertical="center" wrapText="true"/>
    </xf>
    <xf numFmtId="0" fontId="148" fillId="3" borderId="53" xfId="45141" applyFont="true" applyBorder="true" applyAlignment="true">
      <alignment horizontal="center" vertical="center" wrapText="true"/>
    </xf>
    <xf numFmtId="0" fontId="148" fillId="3" borderId="52" xfId="45165" applyFont="true" applyBorder="true" applyAlignment="true">
      <alignment horizontal="center" vertical="center" wrapText="true"/>
    </xf>
    <xf numFmtId="0" fontId="148" fillId="3" borderId="53" xfId="45166" applyFont="true" applyBorder="true" applyAlignment="true">
      <alignment horizontal="center" vertical="center" wrapText="true"/>
    </xf>
    <xf numFmtId="0" fontId="148" fillId="3" borderId="53" xfId="45167" applyFont="true" applyBorder="true" applyAlignment="true">
      <alignment horizontal="center" vertical="center" wrapText="true"/>
    </xf>
    <xf numFmtId="0" fontId="148" fillId="3" borderId="52" xfId="45195" applyFont="true" applyBorder="true" applyAlignment="true">
      <alignment horizontal="center" vertical="center" wrapText="true"/>
    </xf>
    <xf numFmtId="0" fontId="148" fillId="3" borderId="53" xfId="45196" applyFont="true" applyBorder="true" applyAlignment="true">
      <alignment horizontal="center" vertical="center" wrapText="true"/>
    </xf>
    <xf numFmtId="0" fontId="148" fillId="3" borderId="53" xfId="45197" applyFont="true" applyBorder="true" applyAlignment="true">
      <alignment horizontal="center" vertical="center" wrapText="true"/>
    </xf>
    <xf numFmtId="0" fontId="148" fillId="3" borderId="52" xfId="45216" applyFont="true" applyBorder="true" applyAlignment="true">
      <alignment horizontal="center" vertical="center" wrapText="true"/>
    </xf>
    <xf numFmtId="0" fontId="148" fillId="3" borderId="53" xfId="45217" applyFont="true" applyBorder="true" applyAlignment="true">
      <alignment horizontal="center" vertical="center" wrapText="true"/>
    </xf>
    <xf numFmtId="0" fontId="148" fillId="3" borderId="53" xfId="45218" applyFont="true" applyBorder="true" applyAlignment="true">
      <alignment horizontal="center" vertical="center" wrapText="true"/>
    </xf>
    <xf numFmtId="0" fontId="148" fillId="3" borderId="52" xfId="45258" applyFont="true" applyBorder="true" applyAlignment="true">
      <alignment horizontal="center" vertical="center" wrapText="true"/>
    </xf>
    <xf numFmtId="0" fontId="148" fillId="3" borderId="53" xfId="45259" applyFont="true" applyBorder="true" applyAlignment="true">
      <alignment horizontal="center" vertical="center" wrapText="true"/>
    </xf>
    <xf numFmtId="0" fontId="148" fillId="3" borderId="53" xfId="45260" applyFont="true" applyBorder="true" applyAlignment="true">
      <alignment horizontal="center" vertical="center" wrapText="true"/>
    </xf>
    <xf numFmtId="0" fontId="148" fillId="33" borderId="99" xfId="45209" applyFont="true" applyFill="true" applyBorder="true" applyAlignment="true">
      <alignment horizontal="center" vertical="center" wrapText="true"/>
    </xf>
    <xf numFmtId="0" fontId="148" fillId="33" borderId="123" xfId="45210" applyFont="true" applyFill="true" applyBorder="true" applyAlignment="true">
      <alignment horizontal="center" vertical="center" wrapText="true"/>
    </xf>
    <xf numFmtId="0" fontId="148" fillId="33" borderId="99" xfId="45215" applyFont="true" applyFill="true" applyBorder="true" applyAlignment="true">
      <alignment horizontal="center" vertical="center" wrapText="true"/>
    </xf>
    <xf numFmtId="0" fontId="148" fillId="33" borderId="123" xfId="45216" applyFont="true" applyFill="true" applyBorder="true" applyAlignment="true">
      <alignment horizontal="center" vertical="center" wrapText="true"/>
    </xf>
    <xf numFmtId="0" fontId="148" fillId="33" borderId="99" xfId="45251" applyFont="true" applyFill="true" applyBorder="true" applyAlignment="true">
      <alignment horizontal="center" vertical="center" wrapText="true"/>
    </xf>
    <xf numFmtId="0" fontId="148" fillId="33" borderId="123" xfId="45252" applyFont="true" applyFill="true" applyBorder="true" applyAlignment="true">
      <alignment horizontal="center" vertical="center" wrapText="true"/>
    </xf>
    <xf numFmtId="0" fontId="148" fillId="33" borderId="99" xfId="45257" applyFont="true" applyFill="true" applyBorder="true" applyAlignment="true">
      <alignment horizontal="center" vertical="center" wrapText="true"/>
    </xf>
    <xf numFmtId="0" fontId="148" fillId="33" borderId="123" xfId="45258" applyFont="true" applyFill="true" applyBorder="true" applyAlignment="true">
      <alignment horizontal="center" vertical="center" wrapText="true"/>
    </xf>
    <xf numFmtId="0" fontId="148" fillId="33" borderId="105" xfId="45211" applyFont="true" applyFill="true" applyBorder="true" applyAlignment="true">
      <alignment horizontal="center" vertical="center" wrapText="true"/>
    </xf>
    <xf numFmtId="0" fontId="148" fillId="33" borderId="105" xfId="45217" applyFont="true" applyFill="true" applyBorder="true" applyAlignment="true">
      <alignment horizontal="center" vertical="center" wrapText="true"/>
    </xf>
    <xf numFmtId="0" fontId="148" fillId="33" borderId="105" xfId="45253" applyFont="true" applyFill="true" applyBorder="true" applyAlignment="true">
      <alignment horizontal="center" vertical="center" wrapText="true"/>
    </xf>
    <xf numFmtId="0" fontId="148" fillId="33" borderId="105" xfId="45259" applyFont="true" applyFill="true" applyBorder="true" applyAlignment="true">
      <alignment horizontal="center" vertical="center" wrapText="true"/>
    </xf>
    <xf numFmtId="0" fontId="148" fillId="3" borderId="107" xfId="45109" applyFont="true" applyBorder="true" applyAlignment="true">
      <alignment horizontal="center" vertical="center" wrapText="true"/>
    </xf>
    <xf numFmtId="0" fontId="148" fillId="3" borderId="107" xfId="45139" applyFont="true" applyBorder="true" applyAlignment="true">
      <alignment horizontal="center" vertical="center" wrapText="true"/>
    </xf>
    <xf numFmtId="0" fontId="148" fillId="3" borderId="107" xfId="45165" applyFont="true" applyBorder="true" applyAlignment="true">
      <alignment horizontal="center" vertical="center" wrapText="true"/>
    </xf>
    <xf numFmtId="0" fontId="148" fillId="3" borderId="107" xfId="45195" applyFont="true" applyBorder="true" applyAlignment="true">
      <alignment horizontal="center" vertical="center" wrapText="true"/>
    </xf>
    <xf numFmtId="0" fontId="148" fillId="3" borderId="107" xfId="45216" applyFont="true" applyBorder="true" applyAlignment="true">
      <alignment horizontal="center" vertical="center" wrapText="true"/>
    </xf>
    <xf numFmtId="0" fontId="148" fillId="33" borderId="99" xfId="45211" applyFont="true" applyFill="true" applyBorder="true" applyAlignment="true">
      <alignment horizontal="center" vertical="center" wrapText="true"/>
    </xf>
    <xf numFmtId="0" fontId="148" fillId="33" borderId="99" xfId="45216" applyFont="true" applyFill="true" applyBorder="true" applyAlignment="true">
      <alignment horizontal="center" vertical="center" wrapText="true"/>
    </xf>
    <xf numFmtId="0" fontId="148" fillId="3" borderId="107" xfId="45258" applyFont="true" applyBorder="true" applyAlignment="true">
      <alignment horizontal="center" vertical="center" wrapText="true"/>
    </xf>
    <xf numFmtId="0" fontId="148" fillId="33" borderId="99" xfId="45253" applyFont="true" applyFill="true" applyBorder="true" applyAlignment="true">
      <alignment horizontal="center" vertical="center" wrapText="true"/>
    </xf>
    <xf numFmtId="0" fontId="148" fillId="33" borderId="99" xfId="45258" applyFont="true" applyFill="true" applyBorder="true" applyAlignment="true">
      <alignment horizontal="center" vertical="center" wrapText="true"/>
    </xf>
    <xf numFmtId="0" fontId="148" fillId="3" borderId="108" xfId="45109" applyFont="true" applyBorder="true" applyAlignment="true">
      <alignment horizontal="center" vertical="center" wrapText="true"/>
    </xf>
    <xf numFmtId="0" fontId="148" fillId="3" borderId="108" xfId="45139" applyFont="true" applyBorder="true" applyAlignment="true">
      <alignment horizontal="center" vertical="center" wrapText="true"/>
    </xf>
    <xf numFmtId="0" fontId="148" fillId="3" borderId="108" xfId="45165" applyFont="true" applyBorder="true" applyAlignment="true">
      <alignment horizontal="center" vertical="center" wrapText="true"/>
    </xf>
    <xf numFmtId="0" fontId="148" fillId="3" borderId="108" xfId="45195" applyFont="true" applyBorder="true" applyAlignment="true">
      <alignment horizontal="center" vertical="center" wrapText="true"/>
    </xf>
    <xf numFmtId="0" fontId="148" fillId="3" borderId="108" xfId="45216" applyFont="true" applyBorder="true" applyAlignment="true">
      <alignment horizontal="center" vertical="center" wrapText="true"/>
    </xf>
    <xf numFmtId="0" fontId="148" fillId="33" borderId="128" xfId="45211" applyFont="true" applyFill="true" applyBorder="true" applyAlignment="true">
      <alignment horizontal="center" vertical="center" wrapText="true"/>
    </xf>
    <xf numFmtId="0" fontId="148" fillId="33" borderId="128" xfId="45216" applyFont="true" applyFill="true" applyBorder="true" applyAlignment="true">
      <alignment horizontal="center" vertical="center" wrapText="true"/>
    </xf>
    <xf numFmtId="0" fontId="148" fillId="3" borderId="108" xfId="45258" applyFont="true" applyBorder="true" applyAlignment="true">
      <alignment horizontal="center" vertical="center" wrapText="true"/>
    </xf>
    <xf numFmtId="0" fontId="148" fillId="33" borderId="128" xfId="45253" applyFont="true" applyFill="true" applyBorder="true" applyAlignment="true">
      <alignment horizontal="center" vertical="center" wrapText="true"/>
    </xf>
    <xf numFmtId="0" fontId="148" fillId="33" borderId="128" xfId="45258" applyFont="true" applyFill="true" applyBorder="true" applyAlignment="true">
      <alignment horizontal="center" vertical="center" wrapText="true"/>
    </xf>
    <xf numFmtId="0" fontId="148" fillId="3" borderId="95" xfId="45110" applyFont="true" applyBorder="true" applyAlignment="true">
      <alignment horizontal="center" vertical="center" wrapText="true"/>
    </xf>
    <xf numFmtId="0" fontId="148" fillId="3" borderId="95" xfId="45140" applyFont="true" applyBorder="true" applyAlignment="true">
      <alignment horizontal="center" vertical="center" wrapText="true"/>
    </xf>
    <xf numFmtId="0" fontId="148" fillId="3" borderId="95" xfId="45166" applyFont="true" applyBorder="true" applyAlignment="true">
      <alignment horizontal="center" vertical="center" wrapText="true"/>
    </xf>
    <xf numFmtId="0" fontId="148" fillId="33" borderId="124" xfId="45211" applyFont="true" applyFill="true" applyBorder="true" applyAlignment="true">
      <alignment horizontal="center" vertical="center" wrapText="true"/>
    </xf>
    <xf numFmtId="0" fontId="148" fillId="33" borderId="124" xfId="45217" applyFont="true" applyFill="true" applyBorder="true" applyAlignment="true">
      <alignment horizontal="center" vertical="center" wrapText="true"/>
    </xf>
    <xf numFmtId="0" fontId="148" fillId="3" borderId="95" xfId="45196" applyFont="true" applyBorder="true" applyAlignment="true">
      <alignment horizontal="center" vertical="center" wrapText="true"/>
    </xf>
    <xf numFmtId="0" fontId="148" fillId="3" borderId="95" xfId="45217" applyFont="true" applyBorder="true" applyAlignment="true">
      <alignment horizontal="center" vertical="center" wrapText="true"/>
    </xf>
    <xf numFmtId="0" fontId="148" fillId="33" borderId="124" xfId="45253" applyFont="true" applyFill="true" applyBorder="true" applyAlignment="true">
      <alignment horizontal="center" vertical="center" wrapText="true"/>
    </xf>
    <xf numFmtId="0" fontId="148" fillId="33" borderId="124" xfId="45259" applyFont="true" applyFill="true" applyBorder="true" applyAlignment="true">
      <alignment horizontal="center" vertical="center" wrapText="true"/>
    </xf>
    <xf numFmtId="0" fontId="148" fillId="3" borderId="95" xfId="45259" applyFont="true" applyBorder="true" applyAlignment="true">
      <alignment horizontal="center" vertical="center" wrapText="true"/>
    </xf>
    <xf numFmtId="0" fontId="148" fillId="0" borderId="99" xfId="45174" applyFont="true" applyFill="true" applyBorder="true" applyAlignment="true">
      <alignment horizontal="left" vertical="center" wrapText="true"/>
    </xf>
    <xf numFmtId="0" fontId="148" fillId="0" borderId="99" xfId="45180" applyFont="true" applyFill="true" applyBorder="true" applyAlignment="true">
      <alignment horizontal="left" vertical="center" wrapText="true"/>
    </xf>
    <xf numFmtId="0" fontId="148" fillId="0" borderId="99" xfId="45219" applyFont="true" applyFill="true" applyBorder="true" applyAlignment="true">
      <alignment horizontal="left" vertical="center" wrapText="true"/>
    </xf>
    <xf numFmtId="0" fontId="148" fillId="0" borderId="99" xfId="45225" applyFont="true" applyFill="true" applyBorder="true" applyAlignment="true">
      <alignment horizontal="left" vertical="center" wrapText="true"/>
    </xf>
    <xf numFmtId="0" fontId="148" fillId="0" borderId="99" xfId="45231" applyFont="true" applyFill="true" applyBorder="true" applyAlignment="true">
      <alignment horizontal="left" vertical="center" wrapText="true"/>
    </xf>
    <xf numFmtId="0" fontId="148" fillId="0" borderId="99" xfId="25754" applyFont="true" applyFill="true" applyBorder="true" applyAlignment="true">
      <alignment horizontal="left" vertical="center" wrapText="true"/>
    </xf>
    <xf numFmtId="0" fontId="148" fillId="0" borderId="99" xfId="45249" applyFont="true" applyFill="true" applyBorder="true" applyAlignment="true">
      <alignment horizontal="left" vertical="center" wrapText="true"/>
    </xf>
    <xf numFmtId="0" fontId="148" fillId="0" borderId="99" xfId="45255" applyFont="true" applyFill="true" applyBorder="true" applyAlignment="true">
      <alignment horizontal="left" vertical="center" wrapText="true"/>
    </xf>
    <xf numFmtId="0" fontId="148" fillId="0" borderId="99" xfId="45261" applyFont="true" applyFill="true" applyBorder="true" applyAlignment="true">
      <alignment horizontal="left" vertical="center" wrapText="true"/>
    </xf>
    <xf numFmtId="0" fontId="148" fillId="0" borderId="99" xfId="45264" applyFont="true" applyFill="true" applyBorder="true" applyAlignment="true">
      <alignment horizontal="left" vertical="center" wrapText="true"/>
    </xf>
    <xf numFmtId="0" fontId="148" fillId="0" borderId="99" xfId="45267" applyFont="true" applyFill="true" applyBorder="true" applyAlignment="true">
      <alignment horizontal="left" vertical="center" wrapText="true"/>
    </xf>
    <xf numFmtId="0" fontId="148" fillId="0" borderId="100" xfId="45213" applyFont="true" applyFill="true" applyBorder="true" applyAlignment="true">
      <alignment horizontal="left" vertical="center" wrapText="true"/>
    </xf>
    <xf numFmtId="0" fontId="148" fillId="0" borderId="105" xfId="25753" applyFont="true" applyFill="true" applyBorder="true" applyAlignment="true">
      <alignment horizontal="left" vertical="center"/>
    </xf>
    <xf numFmtId="169" fontId="147" fillId="33" borderId="100" xfId="45114" applyNumberFormat="true" applyFont="true" applyFill="true" applyBorder="true" applyAlignment="true">
      <alignment horizontal="center" vertical="center"/>
    </xf>
    <xf numFmtId="169" fontId="147" fillId="33" borderId="121" xfId="45115" applyNumberFormat="true" applyFont="true" applyFill="true" applyBorder="true" applyAlignment="true">
      <alignment horizontal="center" vertical="center"/>
    </xf>
    <xf numFmtId="169" fontId="147" fillId="33" borderId="122" xfId="45116" applyNumberFormat="true" applyFont="true" applyFill="true" applyBorder="true" applyAlignment="true">
      <alignment horizontal="center" vertical="center"/>
    </xf>
    <xf numFmtId="169" fontId="147" fillId="33" borderId="127" xfId="45115" applyNumberFormat="true" applyFont="true" applyFill="true" applyBorder="true" applyAlignment="true">
      <alignment horizontal="center" vertical="center"/>
    </xf>
    <xf numFmtId="169" fontId="147" fillId="33" borderId="104" xfId="45116" applyNumberFormat="true" applyFont="true" applyFill="true" applyBorder="true" applyAlignment="true">
      <alignment horizontal="center" vertical="center"/>
    </xf>
    <xf numFmtId="169" fontId="147" fillId="33" borderId="100" xfId="45115" applyNumberFormat="true" applyFont="true" applyFill="true" applyBorder="true" applyAlignment="true">
      <alignment horizontal="center" vertical="center"/>
    </xf>
    <xf numFmtId="169" fontId="147" fillId="33" borderId="99" xfId="45120" applyNumberFormat="true" applyFont="true" applyFill="true" applyBorder="true" applyAlignment="true">
      <alignment horizontal="center" vertical="center"/>
    </xf>
    <xf numFmtId="169" fontId="147" fillId="33" borderId="123" xfId="45121" applyNumberFormat="true" applyFont="true" applyFill="true" applyBorder="true" applyAlignment="true">
      <alignment horizontal="center" vertical="center"/>
    </xf>
    <xf numFmtId="169" fontId="147" fillId="33" borderId="124" xfId="45122" applyNumberFormat="true" applyFont="true" applyFill="true" applyBorder="true" applyAlignment="true">
      <alignment horizontal="center" vertical="center"/>
    </xf>
    <xf numFmtId="169" fontId="147" fillId="33" borderId="128" xfId="45121" applyNumberFormat="true" applyFont="true" applyFill="true" applyBorder="true" applyAlignment="true">
      <alignment horizontal="center" vertical="center"/>
    </xf>
    <xf numFmtId="169" fontId="147" fillId="33" borderId="105" xfId="45122" applyNumberFormat="true" applyFont="true" applyFill="true" applyBorder="true" applyAlignment="true">
      <alignment horizontal="center" vertical="center"/>
    </xf>
    <xf numFmtId="169" fontId="147" fillId="33" borderId="99" xfId="45121" applyNumberFormat="true" applyFont="true" applyFill="true" applyBorder="true" applyAlignment="true">
      <alignment horizontal="center" vertical="center"/>
    </xf>
    <xf numFmtId="169" fontId="147" fillId="33" borderId="99" xfId="20220" applyNumberFormat="true" applyFont="true" applyFill="true" applyBorder="true" applyAlignment="true">
      <alignment horizontal="center" vertical="center"/>
    </xf>
    <xf numFmtId="169" fontId="147" fillId="33" borderId="123" xfId="20220" applyNumberFormat="true" applyFont="true" applyFill="true" applyBorder="true" applyAlignment="true">
      <alignment horizontal="center" vertical="center"/>
    </xf>
    <xf numFmtId="169" fontId="147" fillId="33" borderId="124" xfId="20220" applyNumberFormat="true" applyFont="true" applyFill="true" applyBorder="true" applyAlignment="true">
      <alignment horizontal="center" vertical="center"/>
    </xf>
    <xf numFmtId="169" fontId="147" fillId="33" borderId="128" xfId="20220" applyNumberFormat="true" applyFont="true" applyFill="true" applyBorder="true" applyAlignment="true">
      <alignment horizontal="center" vertical="center"/>
    </xf>
    <xf numFmtId="169" fontId="147" fillId="33" borderId="105" xfId="20220" applyNumberFormat="true" applyFont="true" applyFill="true" applyBorder="true" applyAlignment="true">
      <alignment horizontal="center" vertical="center"/>
    </xf>
    <xf numFmtId="169" fontId="147" fillId="33" borderId="103" xfId="45126" applyNumberFormat="true" applyFont="true" applyFill="true" applyBorder="true" applyAlignment="true">
      <alignment horizontal="center" vertical="center"/>
    </xf>
    <xf numFmtId="169" fontId="147" fillId="33" borderId="125" xfId="45127" applyNumberFormat="true" applyFont="true" applyFill="true" applyBorder="true" applyAlignment="true">
      <alignment horizontal="center" vertical="center"/>
    </xf>
    <xf numFmtId="169" fontId="147" fillId="33" borderId="126" xfId="45128" applyNumberFormat="true" applyFont="true" applyFill="true" applyBorder="true" applyAlignment="true">
      <alignment horizontal="center" vertical="center"/>
    </xf>
    <xf numFmtId="169" fontId="147" fillId="33" borderId="129" xfId="45127" applyNumberFormat="true" applyFont="true" applyFill="true" applyBorder="true" applyAlignment="true">
      <alignment horizontal="center" vertical="center"/>
    </xf>
    <xf numFmtId="169" fontId="147" fillId="33" borderId="106" xfId="45128" applyNumberFormat="true" applyFont="true" applyFill="true" applyBorder="true" applyAlignment="true">
      <alignment horizontal="center" vertical="center"/>
    </xf>
    <xf numFmtId="169" fontId="147" fillId="33" borderId="103" xfId="45127" applyNumberFormat="true" applyFont="true" applyFill="true" applyBorder="true" applyAlignment="true">
      <alignment horizontal="center" vertical="center"/>
    </xf>
    <xf numFmtId="169" fontId="147" fillId="33" borderId="100" xfId="45150" applyNumberFormat="true" applyFont="true" applyFill="true" applyBorder="true" applyAlignment="true">
      <alignment horizontal="center" vertical="center"/>
    </xf>
    <xf numFmtId="169" fontId="147" fillId="33" borderId="121" xfId="45151" applyNumberFormat="true" applyFont="true" applyFill="true" applyBorder="true" applyAlignment="true">
      <alignment horizontal="center" vertical="center"/>
    </xf>
    <xf numFmtId="169" fontId="147" fillId="33" borderId="122" xfId="45152" applyNumberFormat="true" applyFont="true" applyFill="true" applyBorder="true" applyAlignment="true">
      <alignment horizontal="center" vertical="center"/>
    </xf>
    <xf numFmtId="169" fontId="147" fillId="33" borderId="127" xfId="45151" applyNumberFormat="true" applyFont="true" applyFill="true" applyBorder="true" applyAlignment="true">
      <alignment horizontal="center" vertical="center"/>
    </xf>
    <xf numFmtId="169" fontId="147" fillId="33" borderId="104" xfId="45152" applyNumberFormat="true" applyFont="true" applyFill="true" applyBorder="true" applyAlignment="true">
      <alignment horizontal="center" vertical="center"/>
    </xf>
    <xf numFmtId="169" fontId="147" fillId="33" borderId="100" xfId="45151" applyNumberFormat="true" applyFont="true" applyFill="true" applyBorder="true" applyAlignment="true">
      <alignment horizontal="center" vertical="center"/>
    </xf>
    <xf numFmtId="169" fontId="147" fillId="33" borderId="99" xfId="45150" applyNumberFormat="true" applyFont="true" applyFill="true" applyBorder="true" applyAlignment="true">
      <alignment horizontal="center" vertical="center"/>
    </xf>
    <xf numFmtId="169" fontId="147" fillId="33" borderId="123" xfId="45151" applyNumberFormat="true" applyFont="true" applyFill="true" applyBorder="true" applyAlignment="true">
      <alignment horizontal="center" vertical="center"/>
    </xf>
    <xf numFmtId="169" fontId="147" fillId="33" borderId="124" xfId="45152" applyNumberFormat="true" applyFont="true" applyFill="true" applyBorder="true" applyAlignment="true">
      <alignment horizontal="center" vertical="center"/>
    </xf>
    <xf numFmtId="169" fontId="147" fillId="33" borderId="128" xfId="45151" applyNumberFormat="true" applyFont="true" applyFill="true" applyBorder="true" applyAlignment="true">
      <alignment horizontal="center" vertical="center"/>
    </xf>
    <xf numFmtId="169" fontId="147" fillId="33" borderId="105" xfId="45152" applyNumberFormat="true" applyFont="true" applyFill="true" applyBorder="true" applyAlignment="true">
      <alignment horizontal="center" vertical="center"/>
    </xf>
    <xf numFmtId="169" fontId="147" fillId="33" borderId="99" xfId="45151" applyNumberFormat="true" applyFont="true" applyFill="true" applyBorder="true" applyAlignment="true">
      <alignment horizontal="center" vertical="center"/>
    </xf>
    <xf numFmtId="169" fontId="147" fillId="33" borderId="99" xfId="45144" applyNumberFormat="true" applyFont="true" applyFill="true" applyBorder="true" applyAlignment="true">
      <alignment horizontal="center" vertical="center"/>
    </xf>
    <xf numFmtId="169" fontId="147" fillId="33" borderId="123" xfId="45145" applyNumberFormat="true" applyFont="true" applyFill="true" applyBorder="true" applyAlignment="true">
      <alignment horizontal="center" vertical="center"/>
    </xf>
    <xf numFmtId="169" fontId="147" fillId="33" borderId="124" xfId="45146" applyNumberFormat="true" applyFont="true" applyFill="true" applyBorder="true" applyAlignment="true">
      <alignment horizontal="center" vertical="center"/>
    </xf>
    <xf numFmtId="169" fontId="147" fillId="33" borderId="128" xfId="45145" applyNumberFormat="true" applyFont="true" applyFill="true" applyBorder="true" applyAlignment="true">
      <alignment horizontal="center" vertical="center"/>
    </xf>
    <xf numFmtId="169" fontId="147" fillId="33" borderId="105" xfId="45146" applyNumberFormat="true" applyFont="true" applyFill="true" applyBorder="true" applyAlignment="true">
      <alignment horizontal="center" vertical="center"/>
    </xf>
    <xf numFmtId="169" fontId="147" fillId="33" borderId="99" xfId="45145" applyNumberFormat="true" applyFont="true" applyFill="true" applyBorder="true" applyAlignment="true">
      <alignment horizontal="center" vertical="center"/>
    </xf>
    <xf numFmtId="169" fontId="147" fillId="33" borderId="100" xfId="45170" applyNumberFormat="true" applyFont="true" applyFill="true" applyBorder="true" applyAlignment="true">
      <alignment horizontal="center" vertical="center"/>
    </xf>
    <xf numFmtId="169" fontId="147" fillId="33" borderId="121" xfId="45171" applyNumberFormat="true" applyFont="true" applyFill="true" applyBorder="true" applyAlignment="true">
      <alignment horizontal="center" vertical="center"/>
    </xf>
    <xf numFmtId="169" fontId="147" fillId="33" borderId="122" xfId="45172" applyNumberFormat="true" applyFont="true" applyFill="true" applyBorder="true" applyAlignment="true">
      <alignment horizontal="center" vertical="center"/>
    </xf>
    <xf numFmtId="169" fontId="147" fillId="33" borderId="127" xfId="45171" applyNumberFormat="true" applyFont="true" applyFill="true" applyBorder="true" applyAlignment="true">
      <alignment horizontal="center" vertical="center"/>
    </xf>
    <xf numFmtId="169" fontId="147" fillId="33" borderId="104" xfId="45172" applyNumberFormat="true" applyFont="true" applyFill="true" applyBorder="true" applyAlignment="true">
      <alignment horizontal="center" vertical="center"/>
    </xf>
    <xf numFmtId="169" fontId="147" fillId="33" borderId="100" xfId="45171" applyNumberFormat="true" applyFont="true" applyFill="true" applyBorder="true" applyAlignment="true">
      <alignment horizontal="center" vertical="center"/>
    </xf>
    <xf numFmtId="169" fontId="147" fillId="33" borderId="99" xfId="45176" applyNumberFormat="true" applyFont="true" applyFill="true" applyBorder="true" applyAlignment="true">
      <alignment horizontal="center" vertical="center"/>
    </xf>
    <xf numFmtId="169" fontId="147" fillId="33" borderId="123" xfId="45177" applyNumberFormat="true" applyFont="true" applyFill="true" applyBorder="true" applyAlignment="true">
      <alignment horizontal="center" vertical="center"/>
    </xf>
    <xf numFmtId="169" fontId="147" fillId="33" borderId="124" xfId="45178" applyNumberFormat="true" applyFont="true" applyFill="true" applyBorder="true" applyAlignment="true">
      <alignment horizontal="center" vertical="center"/>
    </xf>
    <xf numFmtId="169" fontId="147" fillId="33" borderId="128" xfId="45177" applyNumberFormat="true" applyFont="true" applyFill="true" applyBorder="true" applyAlignment="true">
      <alignment horizontal="center" vertical="center"/>
    </xf>
    <xf numFmtId="169" fontId="147" fillId="33" borderId="105" xfId="45178" applyNumberFormat="true" applyFont="true" applyFill="true" applyBorder="true" applyAlignment="true">
      <alignment horizontal="center" vertical="center"/>
    </xf>
    <xf numFmtId="169" fontId="147" fillId="33" borderId="99" xfId="45177" applyNumberFormat="true" applyFont="true" applyFill="true" applyBorder="true" applyAlignment="true">
      <alignment horizontal="center" vertical="center"/>
    </xf>
    <xf numFmtId="169" fontId="147" fillId="33" borderId="99" xfId="45182" applyNumberFormat="true" applyFont="true" applyFill="true" applyBorder="true" applyAlignment="true">
      <alignment horizontal="center" vertical="center"/>
    </xf>
    <xf numFmtId="169" fontId="147" fillId="33" borderId="123" xfId="45183" applyNumberFormat="true" applyFont="true" applyFill="true" applyBorder="true" applyAlignment="true">
      <alignment horizontal="center" vertical="center"/>
    </xf>
    <xf numFmtId="169" fontId="147" fillId="33" borderId="124" xfId="45184" applyNumberFormat="true" applyFont="true" applyFill="true" applyBorder="true" applyAlignment="true">
      <alignment horizontal="center" vertical="center"/>
    </xf>
    <xf numFmtId="169" fontId="147" fillId="33" borderId="128" xfId="45183" applyNumberFormat="true" applyFont="true" applyFill="true" applyBorder="true" applyAlignment="true">
      <alignment horizontal="center" vertical="center"/>
    </xf>
    <xf numFmtId="169" fontId="147" fillId="33" borderId="105" xfId="45184" applyNumberFormat="true" applyFont="true" applyFill="true" applyBorder="true" applyAlignment="true">
      <alignment horizontal="center" vertical="center"/>
    </xf>
    <xf numFmtId="169" fontId="147" fillId="33" borderId="99" xfId="45183" applyNumberFormat="true" applyFont="true" applyFill="true" applyBorder="true" applyAlignment="true">
      <alignment horizontal="center" vertical="center"/>
    </xf>
    <xf numFmtId="169" fontId="147" fillId="33" borderId="100" xfId="45200" applyNumberFormat="true" applyFont="true" applyFill="true" applyBorder="true" applyAlignment="true">
      <alignment horizontal="center" vertical="center"/>
    </xf>
    <xf numFmtId="169" fontId="147" fillId="33" borderId="121" xfId="45200" applyNumberFormat="true" applyFont="true" applyFill="true" applyBorder="true" applyAlignment="true">
      <alignment horizontal="center" vertical="center"/>
    </xf>
    <xf numFmtId="169" fontId="147" fillId="33" borderId="122" xfId="45200" applyNumberFormat="true" applyFont="true" applyFill="true" applyBorder="true" applyAlignment="true">
      <alignment horizontal="center" vertical="center"/>
    </xf>
    <xf numFmtId="169" fontId="147" fillId="33" borderId="127" xfId="45200" applyNumberFormat="true" applyFont="true" applyFill="true" applyBorder="true" applyAlignment="true">
      <alignment horizontal="center" vertical="center"/>
    </xf>
    <xf numFmtId="169" fontId="147" fillId="33" borderId="104" xfId="45200" applyNumberFormat="true" applyFont="true" applyFill="true" applyBorder="true" applyAlignment="true">
      <alignment horizontal="center" vertical="center"/>
    </xf>
    <xf numFmtId="169" fontId="147" fillId="33" borderId="99" xfId="45203" applyNumberFormat="true" applyFont="true" applyFill="true" applyBorder="true" applyAlignment="true">
      <alignment horizontal="center" vertical="center"/>
    </xf>
    <xf numFmtId="169" fontId="147" fillId="33" borderId="123" xfId="45203" applyNumberFormat="true" applyFont="true" applyFill="true" applyBorder="true" applyAlignment="true">
      <alignment horizontal="center" vertical="center"/>
    </xf>
    <xf numFmtId="169" fontId="147" fillId="33" borderId="124" xfId="45203" applyNumberFormat="true" applyFont="true" applyFill="true" applyBorder="true" applyAlignment="true">
      <alignment horizontal="center" vertical="center"/>
    </xf>
    <xf numFmtId="169" fontId="147" fillId="33" borderId="128" xfId="45203" applyNumberFormat="true" applyFont="true" applyFill="true" applyBorder="true" applyAlignment="true">
      <alignment horizontal="center" vertical="center"/>
    </xf>
    <xf numFmtId="169" fontId="147" fillId="33" borderId="105" xfId="45203" applyNumberFormat="true" applyFont="true" applyFill="true" applyBorder="true" applyAlignment="true">
      <alignment horizontal="center" vertical="center"/>
    </xf>
    <xf numFmtId="169" fontId="147" fillId="33" borderId="99" xfId="20296" applyNumberFormat="true" applyFont="true" applyFill="true" applyBorder="true" applyAlignment="true">
      <alignment horizontal="center" vertical="center"/>
    </xf>
    <xf numFmtId="169" fontId="147" fillId="33" borderId="123" xfId="20296" applyNumberFormat="true" applyFont="true" applyFill="true" applyBorder="true" applyAlignment="true">
      <alignment horizontal="center" vertical="center"/>
    </xf>
    <xf numFmtId="169" fontId="147" fillId="33" borderId="124" xfId="20296" applyNumberFormat="true" applyFont="true" applyFill="true" applyBorder="true" applyAlignment="true">
      <alignment horizontal="center" vertical="center"/>
    </xf>
    <xf numFmtId="169" fontId="147" fillId="33" borderId="128" xfId="20296" applyNumberFormat="true" applyFont="true" applyFill="true" applyBorder="true" applyAlignment="true">
      <alignment horizontal="center" vertical="center"/>
    </xf>
    <xf numFmtId="169" fontId="147" fillId="33" borderId="105" xfId="20296" applyNumberFormat="true" applyFont="true" applyFill="true" applyBorder="true" applyAlignment="true">
      <alignment horizontal="center" vertical="center"/>
    </xf>
    <xf numFmtId="169" fontId="172" fillId="33" borderId="99" xfId="45203" applyNumberFormat="true" applyFont="true" applyFill="true" applyBorder="true" applyAlignment="true">
      <alignment horizontal="center" vertical="center"/>
    </xf>
    <xf numFmtId="169" fontId="172" fillId="33" borderId="123" xfId="45203" applyNumberFormat="true" applyFont="true" applyFill="true" applyBorder="true" applyAlignment="true">
      <alignment horizontal="center" vertical="center"/>
    </xf>
    <xf numFmtId="169" fontId="172" fillId="33" borderId="124" xfId="45203" applyNumberFormat="true" applyFont="true" applyFill="true" applyBorder="true" applyAlignment="true">
      <alignment horizontal="center" vertical="center"/>
    </xf>
    <xf numFmtId="169" fontId="172" fillId="33" borderId="128" xfId="45203" applyNumberFormat="true" applyFont="true" applyFill="true" applyBorder="true" applyAlignment="true">
      <alignment horizontal="center" vertical="center"/>
    </xf>
    <xf numFmtId="169" fontId="172" fillId="33" borderId="105" xfId="45203" applyNumberFormat="true" applyFont="true" applyFill="true" applyBorder="true" applyAlignment="true">
      <alignment horizontal="center" vertical="center"/>
    </xf>
    <xf numFmtId="169" fontId="172" fillId="33" borderId="103" xfId="45206" applyNumberFormat="true" applyFont="true" applyFill="true" applyBorder="true" applyAlignment="true">
      <alignment horizontal="center" vertical="center"/>
    </xf>
    <xf numFmtId="169" fontId="172" fillId="33" borderId="125" xfId="45206" applyNumberFormat="true" applyFont="true" applyFill="true" applyBorder="true" applyAlignment="true">
      <alignment horizontal="center" vertical="center"/>
    </xf>
    <xf numFmtId="169" fontId="172" fillId="33" borderId="126" xfId="45206" applyNumberFormat="true" applyFont="true" applyFill="true" applyBorder="true" applyAlignment="true">
      <alignment horizontal="center" vertical="center"/>
    </xf>
    <xf numFmtId="169" fontId="172" fillId="33" borderId="129" xfId="45206" applyNumberFormat="true" applyFont="true" applyFill="true" applyBorder="true" applyAlignment="true">
      <alignment horizontal="center" vertical="center"/>
    </xf>
    <xf numFmtId="169" fontId="172" fillId="33" borderId="106" xfId="45206" applyNumberFormat="true" applyFont="true" applyFill="true" applyBorder="true" applyAlignment="true">
      <alignment horizontal="center" vertical="center"/>
    </xf>
    <xf numFmtId="169" fontId="147" fillId="33" borderId="100" xfId="45221" applyNumberFormat="true" applyFont="true" applyFill="true" applyBorder="true" applyAlignment="true">
      <alignment horizontal="center" vertical="center"/>
    </xf>
    <xf numFmtId="169" fontId="147" fillId="33" borderId="121" xfId="45222" applyNumberFormat="true" applyFont="true" applyFill="true" applyBorder="true" applyAlignment="true">
      <alignment horizontal="center" vertical="center"/>
    </xf>
    <xf numFmtId="169" fontId="147" fillId="33" borderId="122" xfId="45223" applyNumberFormat="true" applyFont="true" applyFill="true" applyBorder="true" applyAlignment="true">
      <alignment horizontal="center" vertical="center"/>
    </xf>
    <xf numFmtId="169" fontId="147" fillId="33" borderId="127" xfId="45222" applyNumberFormat="true" applyFont="true" applyFill="true" applyBorder="true" applyAlignment="true">
      <alignment horizontal="center" vertical="center"/>
    </xf>
    <xf numFmtId="169" fontId="147" fillId="33" borderId="104" xfId="45223" applyNumberFormat="true" applyFont="true" applyFill="true" applyBorder="true" applyAlignment="true">
      <alignment horizontal="center" vertical="center"/>
    </xf>
    <xf numFmtId="169" fontId="147" fillId="33" borderId="100" xfId="45222" applyNumberFormat="true" applyFont="true" applyFill="true" applyBorder="true" applyAlignment="true">
      <alignment horizontal="center" vertical="center"/>
    </xf>
    <xf numFmtId="169" fontId="147" fillId="33" borderId="99" xfId="45227" applyNumberFormat="true" applyFont="true" applyFill="true" applyBorder="true" applyAlignment="true">
      <alignment horizontal="center" vertical="center"/>
    </xf>
    <xf numFmtId="169" fontId="147" fillId="33" borderId="123" xfId="45228" applyNumberFormat="true" applyFont="true" applyFill="true" applyBorder="true" applyAlignment="true">
      <alignment horizontal="center" vertical="center"/>
    </xf>
    <xf numFmtId="169" fontId="147" fillId="33" borderId="124" xfId="45229" applyNumberFormat="true" applyFont="true" applyFill="true" applyBorder="true" applyAlignment="true">
      <alignment horizontal="center" vertical="center"/>
    </xf>
    <xf numFmtId="169" fontId="147" fillId="33" borderId="128" xfId="45228" applyNumberFormat="true" applyFont="true" applyFill="true" applyBorder="true" applyAlignment="true">
      <alignment horizontal="center" vertical="center"/>
    </xf>
    <xf numFmtId="169" fontId="147" fillId="33" borderId="105" xfId="45229" applyNumberFormat="true" applyFont="true" applyFill="true" applyBorder="true" applyAlignment="true">
      <alignment horizontal="center" vertical="center"/>
    </xf>
    <xf numFmtId="169" fontId="147" fillId="33" borderId="99" xfId="45228" applyNumberFormat="true" applyFont="true" applyFill="true" applyBorder="true" applyAlignment="true">
      <alignment horizontal="center" vertical="center"/>
    </xf>
    <xf numFmtId="169" fontId="147" fillId="33" borderId="99" xfId="19388" applyNumberFormat="true" applyFont="true" applyFill="true" applyBorder="true" applyAlignment="true">
      <alignment horizontal="center" vertical="center" wrapText="true"/>
    </xf>
    <xf numFmtId="169" fontId="147" fillId="33" borderId="123" xfId="19389" applyNumberFormat="true" applyFont="true" applyFill="true" applyBorder="true" applyAlignment="true">
      <alignment horizontal="center" vertical="center" wrapText="true"/>
    </xf>
    <xf numFmtId="169" fontId="147" fillId="33" borderId="124" xfId="19390" applyNumberFormat="true" applyFont="true" applyFill="true" applyBorder="true" applyAlignment="true">
      <alignment horizontal="center" vertical="center" wrapText="true"/>
    </xf>
    <xf numFmtId="169" fontId="147" fillId="33" borderId="128" xfId="19389" applyNumberFormat="true" applyFont="true" applyFill="true" applyBorder="true" applyAlignment="true">
      <alignment horizontal="center" vertical="center" wrapText="true"/>
    </xf>
    <xf numFmtId="169" fontId="147" fillId="33" borderId="105" xfId="19390" applyNumberFormat="true" applyFont="true" applyFill="true" applyBorder="true" applyAlignment="true">
      <alignment horizontal="center" vertical="center" wrapText="true"/>
    </xf>
    <xf numFmtId="169" fontId="147" fillId="33" borderId="99" xfId="19389" applyNumberFormat="true" applyFont="true" applyFill="true" applyBorder="true" applyAlignment="true">
      <alignment horizontal="center" vertical="center" wrapText="true"/>
    </xf>
    <xf numFmtId="168" fontId="147" fillId="33" borderId="99" xfId="45237" applyNumberFormat="true" applyFont="true" applyFill="true" applyBorder="true" applyAlignment="true">
      <alignment horizontal="center" vertical="center"/>
    </xf>
    <xf numFmtId="168" fontId="147" fillId="33" borderId="123" xfId="45238" applyNumberFormat="true" applyFont="true" applyFill="true" applyBorder="true" applyAlignment="true">
      <alignment horizontal="center" vertical="center"/>
    </xf>
    <xf numFmtId="168" fontId="147" fillId="33" borderId="124" xfId="45239" applyNumberFormat="true" applyFont="true" applyFill="true" applyBorder="true" applyAlignment="true">
      <alignment horizontal="center" vertical="center"/>
    </xf>
    <xf numFmtId="168" fontId="147" fillId="33" borderId="128" xfId="45238" applyNumberFormat="true" applyFont="true" applyFill="true" applyBorder="true" applyAlignment="true">
      <alignment horizontal="center" vertical="center"/>
    </xf>
    <xf numFmtId="168" fontId="147" fillId="33" borderId="105" xfId="45239" applyNumberFormat="true" applyFont="true" applyFill="true" applyBorder="true" applyAlignment="true">
      <alignment horizontal="center" vertical="center"/>
    </xf>
    <xf numFmtId="168" fontId="147" fillId="33" borderId="99" xfId="45238" applyNumberFormat="true" applyFont="true" applyFill="true" applyBorder="true" applyAlignment="true">
      <alignment horizontal="center" vertical="center"/>
    </xf>
    <xf numFmtId="168" fontId="147" fillId="33" borderId="99" xfId="45241" applyNumberFormat="true" applyFont="true" applyFill="true" applyBorder="true" applyAlignment="true">
      <alignment horizontal="center" vertical="center"/>
    </xf>
    <xf numFmtId="168" fontId="147" fillId="33" borderId="123" xfId="45242" applyNumberFormat="true" applyFont="true" applyFill="true" applyBorder="true" applyAlignment="true">
      <alignment horizontal="center" vertical="center"/>
    </xf>
    <xf numFmtId="168" fontId="147" fillId="33" borderId="124" xfId="45243" applyNumberFormat="true" applyFont="true" applyFill="true" applyBorder="true" applyAlignment="true">
      <alignment horizontal="center" vertical="center"/>
    </xf>
    <xf numFmtId="168" fontId="147" fillId="33" borderId="128" xfId="45242" applyNumberFormat="true" applyFont="true" applyFill="true" applyBorder="true" applyAlignment="true">
      <alignment horizontal="center" vertical="center"/>
    </xf>
    <xf numFmtId="168" fontId="147" fillId="33" borderId="105" xfId="45243" applyNumberFormat="true" applyFont="true" applyFill="true" applyBorder="true" applyAlignment="true">
      <alignment horizontal="center" vertical="center"/>
    </xf>
    <xf numFmtId="168" fontId="147" fillId="33" borderId="99" xfId="45242" applyNumberFormat="true" applyFont="true" applyFill="true" applyBorder="true" applyAlignment="true">
      <alignment horizontal="center" vertical="center"/>
    </xf>
    <xf numFmtId="168" fontId="147" fillId="33" borderId="99" xfId="45245" applyNumberFormat="true" applyFont="true" applyFill="true" applyBorder="true" applyAlignment="true">
      <alignment horizontal="center" vertical="center"/>
    </xf>
    <xf numFmtId="168" fontId="147" fillId="33" borderId="123" xfId="45246" applyNumberFormat="true" applyFont="true" applyFill="true" applyBorder="true" applyAlignment="true">
      <alignment horizontal="center" vertical="center"/>
    </xf>
    <xf numFmtId="168" fontId="147" fillId="33" borderId="124" xfId="45247" applyNumberFormat="true" applyFont="true" applyFill="true" applyBorder="true" applyAlignment="true">
      <alignment horizontal="center" vertical="center"/>
    </xf>
    <xf numFmtId="168" fontId="147" fillId="33" borderId="128" xfId="45246" applyNumberFormat="true" applyFont="true" applyFill="true" applyBorder="true" applyAlignment="true">
      <alignment horizontal="center" vertical="center"/>
    </xf>
    <xf numFmtId="168" fontId="147" fillId="33" borderId="105" xfId="45247" applyNumberFormat="true" applyFont="true" applyFill="true" applyBorder="true" applyAlignment="true">
      <alignment horizontal="center" vertical="center"/>
    </xf>
    <xf numFmtId="168" fontId="147" fillId="33" borderId="99" xfId="45246" applyNumberFormat="true" applyFont="true" applyFill="true" applyBorder="true" applyAlignment="true">
      <alignment horizontal="center" vertical="center"/>
    </xf>
    <xf numFmtId="169" fontId="147" fillId="33" borderId="99" xfId="45233" applyNumberFormat="true" applyFont="true" applyFill="true" applyBorder="true" applyAlignment="true">
      <alignment horizontal="center" vertical="center"/>
    </xf>
    <xf numFmtId="169" fontId="147" fillId="33" borderId="123" xfId="45234" applyNumberFormat="true" applyFont="true" applyFill="true" applyBorder="true" applyAlignment="true">
      <alignment horizontal="center" vertical="center"/>
    </xf>
    <xf numFmtId="169" fontId="147" fillId="33" borderId="124" xfId="45235" applyNumberFormat="true" applyFont="true" applyFill="true" applyBorder="true" applyAlignment="true">
      <alignment horizontal="center" vertical="center"/>
    </xf>
    <xf numFmtId="169" fontId="147" fillId="33" borderId="128" xfId="45234" applyNumberFormat="true" applyFont="true" applyFill="true" applyBorder="true" applyAlignment="true">
      <alignment horizontal="center" vertical="center"/>
    </xf>
    <xf numFmtId="169" fontId="147" fillId="33" borderId="105" xfId="45235" applyNumberFormat="true" applyFont="true" applyFill="true" applyBorder="true" applyAlignment="true">
      <alignment horizontal="center" vertical="center"/>
    </xf>
    <xf numFmtId="169" fontId="147" fillId="33" borderId="99" xfId="45234" applyNumberFormat="true" applyFont="true" applyFill="true" applyBorder="true" applyAlignment="true">
      <alignment horizontal="center" vertical="center"/>
    </xf>
    <xf numFmtId="169" fontId="147" fillId="33" borderId="99" xfId="45266" applyNumberFormat="true" applyFont="true" applyFill="true" applyBorder="true" applyAlignment="true">
      <alignment horizontal="center" vertical="center"/>
    </xf>
    <xf numFmtId="169" fontId="147" fillId="33" borderId="123" xfId="45266" applyNumberFormat="true" applyFont="true" applyFill="true" applyBorder="true" applyAlignment="true">
      <alignment horizontal="center" vertical="center"/>
    </xf>
    <xf numFmtId="169" fontId="147" fillId="33" borderId="124" xfId="45266" applyNumberFormat="true" applyFont="true" applyFill="true" applyBorder="true" applyAlignment="true">
      <alignment horizontal="center" vertical="center"/>
    </xf>
    <xf numFmtId="169" fontId="147" fillId="33" borderId="128" xfId="45266" applyNumberFormat="true" applyFont="true" applyFill="true" applyBorder="true" applyAlignment="true">
      <alignment horizontal="center" vertical="center"/>
    </xf>
    <xf numFmtId="169" fontId="147" fillId="33" borderId="105" xfId="45266" applyNumberFormat="true" applyFont="true" applyFill="true" applyBorder="true" applyAlignment="true">
      <alignment horizontal="center" vertical="center"/>
    </xf>
    <xf numFmtId="169" fontId="147" fillId="33" borderId="99" xfId="45269" applyNumberFormat="true" applyFont="true" applyFill="true" applyBorder="true" applyAlignment="true">
      <alignment horizontal="center" vertical="center"/>
    </xf>
    <xf numFmtId="169" fontId="147" fillId="33" borderId="123" xfId="45269" applyNumberFormat="true" applyFont="true" applyFill="true" applyBorder="true" applyAlignment="true">
      <alignment horizontal="center" vertical="center"/>
    </xf>
    <xf numFmtId="169" fontId="147" fillId="33" borderId="124" xfId="45269" applyNumberFormat="true" applyFont="true" applyFill="true" applyBorder="true" applyAlignment="true">
      <alignment horizontal="center" vertical="center"/>
    </xf>
    <xf numFmtId="169" fontId="147" fillId="33" borderId="128" xfId="45269" applyNumberFormat="true" applyFont="true" applyFill="true" applyBorder="true" applyAlignment="true">
      <alignment horizontal="center" vertical="center"/>
    </xf>
    <xf numFmtId="169" fontId="147" fillId="33" borderId="105" xfId="45269" applyNumberFormat="true" applyFont="true" applyFill="true" applyBorder="true" applyAlignment="true">
      <alignment horizontal="center" vertical="center"/>
    </xf>
    <xf numFmtId="169" fontId="147" fillId="33" borderId="99" xfId="45263" applyNumberFormat="true" applyFont="true" applyFill="true" applyBorder="true" applyAlignment="true">
      <alignment horizontal="center" vertical="center"/>
    </xf>
    <xf numFmtId="169" fontId="147" fillId="33" borderId="123" xfId="45263" applyNumberFormat="true" applyFont="true" applyFill="true" applyBorder="true" applyAlignment="true">
      <alignment horizontal="center" vertical="center"/>
    </xf>
    <xf numFmtId="169" fontId="147" fillId="33" borderId="124" xfId="45263" applyNumberFormat="true" applyFont="true" applyFill="true" applyBorder="true" applyAlignment="true">
      <alignment horizontal="center" vertical="center"/>
    </xf>
    <xf numFmtId="169" fontId="147" fillId="33" borderId="128" xfId="45263" applyNumberFormat="true" applyFont="true" applyFill="true" applyBorder="true" applyAlignment="true">
      <alignment horizontal="center" vertical="center"/>
    </xf>
    <xf numFmtId="169" fontId="147" fillId="33" borderId="105" xfId="45263" applyNumberFormat="true" applyFont="true" applyFill="true" applyBorder="true" applyAlignment="true">
      <alignment horizontal="center" vertical="center"/>
    </xf>
    <xf numFmtId="0" fontId="148" fillId="26" borderId="104" xfId="45113" applyFont="true" applyFill="true" applyBorder="true" applyAlignment="true">
      <alignment horizontal="left" vertical="center"/>
    </xf>
    <xf numFmtId="0" fontId="148" fillId="26" borderId="105" xfId="45119" applyFont="true" applyFill="true" applyBorder="true" applyAlignment="true">
      <alignment horizontal="left" vertical="center"/>
    </xf>
    <xf numFmtId="0" fontId="148" fillId="26" borderId="106" xfId="45125" applyFont="true" applyFill="true" applyBorder="true" applyAlignment="true">
      <alignment horizontal="left" vertical="center"/>
    </xf>
    <xf numFmtId="0" fontId="148" fillId="26" borderId="104" xfId="45149" applyFont="true" applyFill="true" applyBorder="true" applyAlignment="true">
      <alignment horizontal="left" vertical="center"/>
    </xf>
    <xf numFmtId="0" fontId="148" fillId="26" borderId="105" xfId="45149" applyFont="true" applyFill="true" applyBorder="true" applyAlignment="true">
      <alignment horizontal="left" vertical="center"/>
    </xf>
    <xf numFmtId="0" fontId="148" fillId="26" borderId="104" xfId="45169" applyFont="true" applyFill="true" applyBorder="true" applyAlignment="true">
      <alignment horizontal="left" vertical="center"/>
    </xf>
    <xf numFmtId="0" fontId="148" fillId="26" borderId="105" xfId="45175" applyFont="true" applyFill="true" applyBorder="true" applyAlignment="true">
      <alignment horizontal="left" vertical="center"/>
    </xf>
    <xf numFmtId="0" fontId="148" fillId="0" borderId="105" xfId="45175" applyFont="true" applyFill="true" applyBorder="true" applyAlignment="true">
      <alignment horizontal="left" vertical="center"/>
    </xf>
    <xf numFmtId="0" fontId="148" fillId="0" borderId="105" xfId="45181" applyFont="true" applyFill="true" applyBorder="true" applyAlignment="true">
      <alignment horizontal="left" vertical="center"/>
    </xf>
    <xf numFmtId="0" fontId="148" fillId="26" borderId="104" xfId="45199" applyFont="true" applyFill="true" applyBorder="true" applyAlignment="true">
      <alignment horizontal="left" vertical="center"/>
    </xf>
    <xf numFmtId="0" fontId="148" fillId="26" borderId="105" xfId="45202" applyFont="true" applyFill="true" applyBorder="true" applyAlignment="true">
      <alignment horizontal="left" vertical="center"/>
    </xf>
    <xf numFmtId="0" fontId="148" fillId="26" borderId="106" xfId="45205" applyFont="true" applyFill="true" applyBorder="true" applyAlignment="true">
      <alignment horizontal="left" vertical="center"/>
    </xf>
    <xf numFmtId="0" fontId="148" fillId="26" borderId="104" xfId="45220" applyFont="true" applyFill="true" applyBorder="true" applyAlignment="true">
      <alignment horizontal="left" vertical="center"/>
    </xf>
    <xf numFmtId="0" fontId="148" fillId="26" borderId="105" xfId="45226" applyFont="true" applyFill="true" applyBorder="true" applyAlignment="true">
      <alignment horizontal="left" vertical="center"/>
    </xf>
    <xf numFmtId="0" fontId="148" fillId="0" borderId="10" xfId="45208" applyFont="true" applyFill="true" applyBorder="true" applyAlignment="true">
      <alignment horizontal="left" vertical="center"/>
    </xf>
    <xf numFmtId="0" fontId="148" fillId="0" borderId="104" xfId="45214" applyFont="true" applyFill="true" applyBorder="true" applyAlignment="true">
      <alignment horizontal="left" vertical="center"/>
    </xf>
    <xf numFmtId="0" fontId="148" fillId="0" borderId="105" xfId="45220" applyFont="true" applyFill="true" applyBorder="true" applyAlignment="true">
      <alignment horizontal="left" vertical="center"/>
    </xf>
    <xf numFmtId="0" fontId="148" fillId="0" borderId="105" xfId="45226" applyFont="true" applyFill="true" applyBorder="true" applyAlignment="true">
      <alignment horizontal="left" vertical="center"/>
    </xf>
    <xf numFmtId="0" fontId="148" fillId="0" borderId="105" xfId="45232" applyFont="true" applyFill="true" applyBorder="true" applyAlignment="true">
      <alignment horizontal="left" vertical="center"/>
    </xf>
    <xf numFmtId="0" fontId="148" fillId="15" borderId="105" xfId="45226" applyFont="true" applyFill="true" applyBorder="true" applyAlignment="true">
      <alignment horizontal="left" vertical="center"/>
    </xf>
    <xf numFmtId="0" fontId="148" fillId="15" borderId="105" xfId="45232" applyFont="true" applyFill="true" applyBorder="true" applyAlignment="true">
      <alignment horizontal="left" vertical="center"/>
    </xf>
    <xf numFmtId="0" fontId="148" fillId="26" borderId="104" xfId="45262" applyFont="true" applyFill="true" applyBorder="true" applyAlignment="true">
      <alignment horizontal="left" vertical="center"/>
    </xf>
    <xf numFmtId="0" fontId="148" fillId="26" borderId="105" xfId="45265" applyFont="true" applyFill="true" applyBorder="true" applyAlignment="true">
      <alignment horizontal="left" vertical="center"/>
    </xf>
    <xf numFmtId="0" fontId="148" fillId="26" borderId="106" xfId="45268" applyFont="true" applyFill="true" applyBorder="true" applyAlignment="true">
      <alignment horizontal="left" vertical="center"/>
    </xf>
    <xf numFmtId="0" fontId="148" fillId="0" borderId="105" xfId="45250" applyFont="true" applyFill="true" applyBorder="true" applyAlignment="true">
      <alignment horizontal="left" vertical="center"/>
    </xf>
    <xf numFmtId="0" fontId="148" fillId="0" borderId="105" xfId="45256" applyFont="true" applyFill="true" applyBorder="true" applyAlignment="true">
      <alignment horizontal="left" vertical="center"/>
    </xf>
    <xf numFmtId="0" fontId="148" fillId="0" borderId="105" xfId="45262" applyFont="true" applyFill="true" applyBorder="true" applyAlignment="true">
      <alignment horizontal="left" vertical="center"/>
    </xf>
    <xf numFmtId="0" fontId="148" fillId="0" borderId="105" xfId="45265" applyFont="true" applyFill="true" applyBorder="true" applyAlignment="true">
      <alignment horizontal="left" vertical="center"/>
    </xf>
    <xf numFmtId="0" fontId="148" fillId="0" borderId="105" xfId="45268" applyFont="true" applyFill="true" applyBorder="true" applyAlignment="true">
      <alignment horizontal="left" vertical="center"/>
    </xf>
    <xf numFmtId="0" fontId="148" fillId="26" borderId="58" xfId="45220" applyFont="true" applyFill="true" applyBorder="true" applyAlignment="true">
      <alignment horizontal="left" vertical="center"/>
    </xf>
    <xf numFmtId="0" fontId="148" fillId="26" borderId="59" xfId="45226" applyFont="true" applyFill="true" applyBorder="true" applyAlignment="true">
      <alignment horizontal="left" vertical="center"/>
    </xf>
    <xf numFmtId="0" fontId="148" fillId="26" borderId="60" xfId="45232" applyFont="true" applyFill="true" applyBorder="true" applyAlignment="true">
      <alignment horizontal="left" vertical="center"/>
    </xf>
    <xf numFmtId="169" fontId="175" fillId="33" borderId="99" xfId="36821" applyNumberFormat="true" applyFont="true" applyFill="true" applyBorder="true" applyAlignment="true">
      <alignment horizontal="center" vertical="center"/>
    </xf>
    <xf numFmtId="169" fontId="175" fillId="33" borderId="100" xfId="45263" applyNumberFormat="true" applyFont="true" applyFill="true" applyBorder="true" applyAlignment="true">
      <alignment horizontal="center" vertical="center"/>
    </xf>
    <xf numFmtId="169" fontId="175" fillId="33" borderId="99" xfId="45266" applyNumberFormat="true" applyFont="true" applyFill="true" applyBorder="true" applyAlignment="true">
      <alignment horizontal="center" vertical="center"/>
    </xf>
    <xf numFmtId="169" fontId="175" fillId="33" borderId="99" xfId="45269" applyNumberFormat="true" applyFont="true" applyFill="true" applyBorder="true" applyAlignment="true">
      <alignment horizontal="center" vertical="center"/>
    </xf>
    <xf numFmtId="169" fontId="175" fillId="33" borderId="123" xfId="36822" applyNumberFormat="true" applyFont="true" applyFill="true" applyBorder="true" applyAlignment="true">
      <alignment horizontal="center" vertical="center"/>
    </xf>
    <xf numFmtId="169" fontId="175" fillId="33" borderId="121" xfId="45263" applyNumberFormat="true" applyFont="true" applyFill="true" applyBorder="true" applyAlignment="true">
      <alignment horizontal="center" vertical="center"/>
    </xf>
    <xf numFmtId="169" fontId="175" fillId="33" borderId="123" xfId="45266" applyNumberFormat="true" applyFont="true" applyFill="true" applyBorder="true" applyAlignment="true">
      <alignment horizontal="center" vertical="center"/>
    </xf>
    <xf numFmtId="169" fontId="175" fillId="33" borderId="123" xfId="45269" applyNumberFormat="true" applyFont="true" applyFill="true" applyBorder="true" applyAlignment="true">
      <alignment horizontal="center" vertical="center"/>
    </xf>
    <xf numFmtId="169" fontId="175" fillId="33" borderId="124" xfId="36823" applyNumberFormat="true" applyFont="true" applyFill="true" applyBorder="true" applyAlignment="true">
      <alignment horizontal="center" vertical="center"/>
    </xf>
    <xf numFmtId="169" fontId="175" fillId="33" borderId="122" xfId="45263" applyNumberFormat="true" applyFont="true" applyFill="true" applyBorder="true" applyAlignment="true">
      <alignment horizontal="center" vertical="center"/>
    </xf>
    <xf numFmtId="169" fontId="175" fillId="33" borderId="124" xfId="45266" applyNumberFormat="true" applyFont="true" applyFill="true" applyBorder="true" applyAlignment="true">
      <alignment horizontal="center" vertical="center"/>
    </xf>
    <xf numFmtId="169" fontId="175" fillId="33" borderId="124" xfId="45269" applyNumberFormat="true" applyFont="true" applyFill="true" applyBorder="true" applyAlignment="true">
      <alignment horizontal="center" vertical="center"/>
    </xf>
    <xf numFmtId="169" fontId="175" fillId="33" borderId="128" xfId="36822" applyNumberFormat="true" applyFont="true" applyFill="true" applyBorder="true" applyAlignment="true">
      <alignment horizontal="center" vertical="center"/>
    </xf>
    <xf numFmtId="169" fontId="175" fillId="33" borderId="127" xfId="45263" applyNumberFormat="true" applyFont="true" applyFill="true" applyBorder="true" applyAlignment="true">
      <alignment horizontal="center" vertical="center"/>
    </xf>
    <xf numFmtId="169" fontId="175" fillId="33" borderId="128" xfId="45266" applyNumberFormat="true" applyFont="true" applyFill="true" applyBorder="true" applyAlignment="true">
      <alignment horizontal="center" vertical="center"/>
    </xf>
    <xf numFmtId="169" fontId="175" fillId="33" borderId="128" xfId="45269" applyNumberFormat="true" applyFont="true" applyFill="true" applyBorder="true" applyAlignment="true">
      <alignment horizontal="center" vertical="center"/>
    </xf>
    <xf numFmtId="169" fontId="175" fillId="33" borderId="105" xfId="36823" applyNumberFormat="true" applyFont="true" applyFill="true" applyBorder="true" applyAlignment="true">
      <alignment horizontal="center" vertical="center"/>
    </xf>
    <xf numFmtId="169" fontId="175" fillId="33" borderId="104" xfId="45263" applyNumberFormat="true" applyFont="true" applyFill="true" applyBorder="true" applyAlignment="true">
      <alignment horizontal="center" vertical="center"/>
    </xf>
    <xf numFmtId="169" fontId="175" fillId="33" borderId="105" xfId="45266" applyNumberFormat="true" applyFont="true" applyFill="true" applyBorder="true" applyAlignment="true">
      <alignment horizontal="center" vertical="center"/>
    </xf>
    <xf numFmtId="169" fontId="175" fillId="33" borderId="105" xfId="45269" applyNumberFormat="true" applyFont="true" applyFill="true" applyBorder="true" applyAlignment="true">
      <alignment horizontal="center" vertical="center"/>
    </xf>
    <xf numFmtId="169" fontId="175" fillId="33" borderId="99" xfId="36822" applyNumberFormat="true" applyFont="true" applyFill="true" applyBorder="true" applyAlignment="true">
      <alignment horizontal="center" vertical="center"/>
    </xf>
    <xf numFmtId="0" fontId="148" fillId="0" borderId="10" xfId="45475" applyFont="true" applyFill="true" applyBorder="true" applyAlignment="true">
      <alignment horizontal="left" vertical="center" wrapText="true"/>
    </xf>
    <xf numFmtId="0" fontId="148" fillId="3" borderId="52" xfId="45373" applyFont="true" applyBorder="true" applyAlignment="true">
      <alignment horizontal="center" vertical="center" wrapText="true"/>
    </xf>
    <xf numFmtId="0" fontId="148" fillId="3" borderId="53" xfId="45374" applyFont="true" applyBorder="true" applyAlignment="true">
      <alignment horizontal="center" vertical="center" wrapText="true"/>
    </xf>
    <xf numFmtId="0" fontId="148" fillId="3" borderId="53" xfId="45375" applyFont="true" applyBorder="true" applyAlignment="true">
      <alignment horizontal="center" vertical="center" wrapText="true"/>
    </xf>
    <xf numFmtId="0" fontId="148" fillId="3" borderId="52" xfId="45403" applyFont="true" applyBorder="true" applyAlignment="true">
      <alignment horizontal="center" vertical="center" wrapText="true"/>
    </xf>
    <xf numFmtId="0" fontId="148" fillId="3" borderId="53" xfId="45404" applyFont="true" applyBorder="true" applyAlignment="true">
      <alignment horizontal="center" vertical="center" wrapText="true"/>
    </xf>
    <xf numFmtId="0" fontId="148" fillId="3" borderId="53" xfId="45405" applyFont="true" applyBorder="true" applyAlignment="true">
      <alignment horizontal="center" vertical="center" wrapText="true"/>
    </xf>
    <xf numFmtId="0" fontId="148" fillId="3" borderId="52" xfId="45433" applyFont="true" applyBorder="true" applyAlignment="true">
      <alignment horizontal="center" vertical="center" wrapText="true"/>
    </xf>
    <xf numFmtId="0" fontId="148" fillId="3" borderId="53" xfId="45434" applyFont="true" applyBorder="true" applyAlignment="true">
      <alignment horizontal="center" vertical="center" wrapText="true"/>
    </xf>
    <xf numFmtId="0" fontId="148" fillId="3" borderId="53" xfId="45435" applyFont="true" applyBorder="true" applyAlignment="true">
      <alignment horizontal="center" vertical="center" wrapText="true"/>
    </xf>
    <xf numFmtId="0" fontId="148" fillId="3" borderId="52" xfId="45463" applyFont="true" applyBorder="true" applyAlignment="true">
      <alignment horizontal="center" vertical="center" wrapText="true"/>
    </xf>
    <xf numFmtId="0" fontId="148" fillId="3" borderId="53" xfId="45464" applyFont="true" applyBorder="true" applyAlignment="true">
      <alignment horizontal="center" vertical="center" wrapText="true"/>
    </xf>
    <xf numFmtId="0" fontId="148" fillId="3" borderId="53" xfId="45465" applyFont="true" applyBorder="true" applyAlignment="true">
      <alignment horizontal="center" vertical="center" wrapText="true"/>
    </xf>
    <xf numFmtId="0" fontId="148" fillId="3" borderId="52" xfId="45484" applyFont="true" applyBorder="true" applyAlignment="true">
      <alignment horizontal="center" vertical="center" wrapText="true"/>
    </xf>
    <xf numFmtId="0" fontId="148" fillId="3" borderId="53" xfId="45485" applyFont="true" applyBorder="true" applyAlignment="true">
      <alignment horizontal="center" vertical="center" wrapText="true"/>
    </xf>
    <xf numFmtId="0" fontId="148" fillId="3" borderId="53" xfId="45486" applyFont="true" applyBorder="true" applyAlignment="true">
      <alignment horizontal="center" vertical="center" wrapText="true"/>
    </xf>
    <xf numFmtId="0" fontId="148" fillId="3" borderId="52" xfId="45528" applyFont="true" applyBorder="true" applyAlignment="true">
      <alignment horizontal="center" vertical="center" wrapText="true"/>
    </xf>
    <xf numFmtId="0" fontId="148" fillId="3" borderId="53" xfId="45529" applyFont="true" applyBorder="true" applyAlignment="true">
      <alignment horizontal="center" vertical="center" wrapText="true"/>
    </xf>
    <xf numFmtId="0" fontId="148" fillId="3" borderId="53" xfId="45530" applyFont="true" applyBorder="true" applyAlignment="true">
      <alignment horizontal="center" vertical="center" wrapText="true"/>
    </xf>
    <xf numFmtId="0" fontId="148" fillId="33" borderId="99" xfId="45477" applyFont="true" applyFill="true" applyBorder="true" applyAlignment="true">
      <alignment horizontal="center" vertical="center" wrapText="true"/>
    </xf>
    <xf numFmtId="0" fontId="148" fillId="33" borderId="123" xfId="45478" applyFont="true" applyFill="true" applyBorder="true" applyAlignment="true">
      <alignment horizontal="center" vertical="center" wrapText="true"/>
    </xf>
    <xf numFmtId="0" fontId="148" fillId="33" borderId="99" xfId="45483" applyFont="true" applyFill="true" applyBorder="true" applyAlignment="true">
      <alignment horizontal="center" vertical="center" wrapText="true"/>
    </xf>
    <xf numFmtId="0" fontId="148" fillId="33" borderId="123" xfId="45484" applyFont="true" applyFill="true" applyBorder="true" applyAlignment="true">
      <alignment horizontal="center" vertical="center" wrapText="true"/>
    </xf>
    <xf numFmtId="0" fontId="148" fillId="33" borderId="99" xfId="45521" applyFont="true" applyFill="true" applyBorder="true" applyAlignment="true">
      <alignment horizontal="center" vertical="center" wrapText="true"/>
    </xf>
    <xf numFmtId="0" fontId="148" fillId="33" borderId="123" xfId="45522" applyFont="true" applyFill="true" applyBorder="true" applyAlignment="true">
      <alignment horizontal="center" vertical="center" wrapText="true"/>
    </xf>
    <xf numFmtId="0" fontId="148" fillId="33" borderId="99" xfId="45527" applyFont="true" applyFill="true" applyBorder="true" applyAlignment="true">
      <alignment horizontal="center" vertical="center" wrapText="true"/>
    </xf>
    <xf numFmtId="0" fontId="148" fillId="33" borderId="123" xfId="45528" applyFont="true" applyFill="true" applyBorder="true" applyAlignment="true">
      <alignment horizontal="center" vertical="center" wrapText="true"/>
    </xf>
    <xf numFmtId="0" fontId="148" fillId="33" borderId="105" xfId="45479" applyFont="true" applyFill="true" applyBorder="true" applyAlignment="true">
      <alignment horizontal="center" vertical="center" wrapText="true"/>
    </xf>
    <xf numFmtId="0" fontId="148" fillId="33" borderId="105" xfId="45485" applyFont="true" applyFill="true" applyBorder="true" applyAlignment="true">
      <alignment horizontal="center" vertical="center" wrapText="true"/>
    </xf>
    <xf numFmtId="0" fontId="148" fillId="33" borderId="105" xfId="45523" applyFont="true" applyFill="true" applyBorder="true" applyAlignment="true">
      <alignment horizontal="center" vertical="center" wrapText="true"/>
    </xf>
    <xf numFmtId="0" fontId="148" fillId="33" borderId="105" xfId="45529" applyFont="true" applyFill="true" applyBorder="true" applyAlignment="true">
      <alignment horizontal="center" vertical="center" wrapText="true"/>
    </xf>
    <xf numFmtId="0" fontId="148" fillId="3" borderId="107" xfId="45373" applyFont="true" applyBorder="true" applyAlignment="true">
      <alignment horizontal="center" vertical="center" wrapText="true"/>
    </xf>
    <xf numFmtId="0" fontId="148" fillId="3" borderId="107" xfId="45403" applyFont="true" applyBorder="true" applyAlignment="true">
      <alignment horizontal="center" vertical="center" wrapText="true"/>
    </xf>
    <xf numFmtId="0" fontId="148" fillId="3" borderId="107" xfId="45433" applyFont="true" applyBorder="true" applyAlignment="true">
      <alignment horizontal="center" vertical="center" wrapText="true"/>
    </xf>
    <xf numFmtId="0" fontId="148" fillId="3" borderId="107" xfId="45463" applyFont="true" applyBorder="true" applyAlignment="true">
      <alignment horizontal="center" vertical="center" wrapText="true"/>
    </xf>
    <xf numFmtId="0" fontId="148" fillId="3" borderId="107" xfId="45484" applyFont="true" applyBorder="true" applyAlignment="true">
      <alignment horizontal="center" vertical="center" wrapText="true"/>
    </xf>
    <xf numFmtId="0" fontId="148" fillId="33" borderId="99" xfId="45479" applyFont="true" applyFill="true" applyBorder="true" applyAlignment="true">
      <alignment horizontal="center" vertical="center" wrapText="true"/>
    </xf>
    <xf numFmtId="0" fontId="148" fillId="33" borderId="99" xfId="45484" applyFont="true" applyFill="true" applyBorder="true" applyAlignment="true">
      <alignment horizontal="center" vertical="center" wrapText="true"/>
    </xf>
    <xf numFmtId="0" fontId="148" fillId="3" borderId="107" xfId="45528" applyFont="true" applyBorder="true" applyAlignment="true">
      <alignment horizontal="center" vertical="center" wrapText="true"/>
    </xf>
    <xf numFmtId="0" fontId="148" fillId="33" borderId="99" xfId="45523" applyFont="true" applyFill="true" applyBorder="true" applyAlignment="true">
      <alignment horizontal="center" vertical="center" wrapText="true"/>
    </xf>
    <xf numFmtId="0" fontId="148" fillId="33" borderId="99" xfId="45528" applyFont="true" applyFill="true" applyBorder="true" applyAlignment="true">
      <alignment horizontal="center" vertical="center" wrapText="true"/>
    </xf>
    <xf numFmtId="0" fontId="148" fillId="3" borderId="108" xfId="45373" applyFont="true" applyBorder="true" applyAlignment="true">
      <alignment horizontal="center" vertical="center" wrapText="true"/>
    </xf>
    <xf numFmtId="0" fontId="148" fillId="3" borderId="108" xfId="45403" applyFont="true" applyBorder="true" applyAlignment="true">
      <alignment horizontal="center" vertical="center" wrapText="true"/>
    </xf>
    <xf numFmtId="0" fontId="148" fillId="3" borderId="108" xfId="45433" applyFont="true" applyBorder="true" applyAlignment="true">
      <alignment horizontal="center" vertical="center" wrapText="true"/>
    </xf>
    <xf numFmtId="0" fontId="148" fillId="3" borderId="108" xfId="45463" applyFont="true" applyBorder="true" applyAlignment="true">
      <alignment horizontal="center" vertical="center" wrapText="true"/>
    </xf>
    <xf numFmtId="0" fontId="148" fillId="3" borderId="108" xfId="45484" applyFont="true" applyBorder="true" applyAlignment="true">
      <alignment horizontal="center" vertical="center" wrapText="true"/>
    </xf>
    <xf numFmtId="0" fontId="148" fillId="33" borderId="128" xfId="45479" applyFont="true" applyFill="true" applyBorder="true" applyAlignment="true">
      <alignment horizontal="center" vertical="center" wrapText="true"/>
    </xf>
    <xf numFmtId="0" fontId="148" fillId="33" borderId="128" xfId="45484" applyFont="true" applyFill="true" applyBorder="true" applyAlignment="true">
      <alignment horizontal="center" vertical="center" wrapText="true"/>
    </xf>
    <xf numFmtId="0" fontId="148" fillId="3" borderId="108" xfId="45528" applyFont="true" applyBorder="true" applyAlignment="true">
      <alignment horizontal="center" vertical="center" wrapText="true"/>
    </xf>
    <xf numFmtId="0" fontId="148" fillId="33" borderId="128" xfId="45523" applyFont="true" applyFill="true" applyBorder="true" applyAlignment="true">
      <alignment horizontal="center" vertical="center" wrapText="true"/>
    </xf>
    <xf numFmtId="0" fontId="148" fillId="33" borderId="128" xfId="45528" applyFont="true" applyFill="true" applyBorder="true" applyAlignment="true">
      <alignment horizontal="center" vertical="center" wrapText="true"/>
    </xf>
    <xf numFmtId="0" fontId="148" fillId="3" borderId="95" xfId="45374" applyFont="true" applyBorder="true" applyAlignment="true">
      <alignment horizontal="center" vertical="center" wrapText="true"/>
    </xf>
    <xf numFmtId="0" fontId="148" fillId="3" borderId="95" xfId="45404" applyFont="true" applyBorder="true" applyAlignment="true">
      <alignment horizontal="center" vertical="center" wrapText="true"/>
    </xf>
    <xf numFmtId="0" fontId="148" fillId="3" borderId="95" xfId="45434" applyFont="true" applyBorder="true" applyAlignment="true">
      <alignment horizontal="center" vertical="center" wrapText="true"/>
    </xf>
    <xf numFmtId="0" fontId="148" fillId="33" borderId="124" xfId="45479" applyFont="true" applyFill="true" applyBorder="true" applyAlignment="true">
      <alignment horizontal="center" vertical="center" wrapText="true"/>
    </xf>
    <xf numFmtId="0" fontId="148" fillId="33" borderId="124" xfId="45485" applyFont="true" applyFill="true" applyBorder="true" applyAlignment="true">
      <alignment horizontal="center" vertical="center" wrapText="true"/>
    </xf>
    <xf numFmtId="0" fontId="148" fillId="3" borderId="95" xfId="45464" applyFont="true" applyBorder="true" applyAlignment="true">
      <alignment horizontal="center" vertical="center" wrapText="true"/>
    </xf>
    <xf numFmtId="0" fontId="148" fillId="3" borderId="95" xfId="45485" applyFont="true" applyBorder="true" applyAlignment="true">
      <alignment horizontal="center" vertical="center" wrapText="true"/>
    </xf>
    <xf numFmtId="0" fontId="148" fillId="33" borderId="124" xfId="45523" applyFont="true" applyFill="true" applyBorder="true" applyAlignment="true">
      <alignment horizontal="center" vertical="center" wrapText="true"/>
    </xf>
    <xf numFmtId="0" fontId="148" fillId="33" borderId="124" xfId="45529" applyFont="true" applyFill="true" applyBorder="true" applyAlignment="true">
      <alignment horizontal="center" vertical="center" wrapText="true"/>
    </xf>
    <xf numFmtId="0" fontId="148" fillId="3" borderId="95" xfId="45529" applyFont="true" applyBorder="true" applyAlignment="true">
      <alignment horizontal="center" vertical="center" wrapText="true"/>
    </xf>
    <xf numFmtId="0" fontId="148" fillId="0" borderId="99" xfId="45442" applyFont="true" applyFill="true" applyBorder="true" applyAlignment="true">
      <alignment horizontal="left" vertical="center" wrapText="true"/>
    </xf>
    <xf numFmtId="0" fontId="148" fillId="0" borderId="99" xfId="45448" applyFont="true" applyFill="true" applyBorder="true" applyAlignment="true">
      <alignment horizontal="left" vertical="center" wrapText="true"/>
    </xf>
    <xf numFmtId="0" fontId="148" fillId="0" borderId="99" xfId="45487" applyFont="true" applyFill="true" applyBorder="true" applyAlignment="true">
      <alignment horizontal="left" vertical="center" wrapText="true"/>
    </xf>
    <xf numFmtId="0" fontId="148" fillId="0" borderId="99" xfId="45493" applyFont="true" applyFill="true" applyBorder="true" applyAlignment="true">
      <alignment horizontal="left" vertical="center" wrapText="true"/>
    </xf>
    <xf numFmtId="0" fontId="148" fillId="0" borderId="99" xfId="45502" applyFont="true" applyFill="true" applyBorder="true" applyAlignment="true">
      <alignment horizontal="left" vertical="center" wrapText="true"/>
    </xf>
    <xf numFmtId="0" fontId="148" fillId="0" borderId="99" xfId="45519" applyFont="true" applyFill="true" applyBorder="true" applyAlignment="true">
      <alignment horizontal="left" vertical="center" wrapText="true"/>
    </xf>
    <xf numFmtId="0" fontId="148" fillId="0" borderId="99" xfId="45525" applyFont="true" applyFill="true" applyBorder="true" applyAlignment="true">
      <alignment horizontal="left" vertical="center" wrapText="true"/>
    </xf>
    <xf numFmtId="0" fontId="148" fillId="0" borderId="99" xfId="45531" applyFont="true" applyFill="true" applyBorder="true" applyAlignment="true">
      <alignment horizontal="left" vertical="center" wrapText="true"/>
    </xf>
    <xf numFmtId="0" fontId="148" fillId="0" borderId="99" xfId="45537" applyFont="true" applyFill="true" applyBorder="true" applyAlignment="true">
      <alignment horizontal="left" vertical="center" wrapText="true"/>
    </xf>
    <xf numFmtId="0" fontId="148" fillId="0" borderId="99" xfId="45543" applyFont="true" applyFill="true" applyBorder="true" applyAlignment="true">
      <alignment horizontal="left" vertical="center" wrapText="true"/>
    </xf>
    <xf numFmtId="0" fontId="148" fillId="0" borderId="100" xfId="45481" applyFont="true" applyFill="true" applyBorder="true" applyAlignment="true">
      <alignment horizontal="left" vertical="center" wrapText="true"/>
    </xf>
    <xf numFmtId="0" fontId="23" fillId="3" borderId="103" xfId="19344" applyBorder="true" applyAlignment="true">
      <alignment vertical="center" wrapText="true"/>
    </xf>
    <xf numFmtId="169" fontId="147" fillId="33" borderId="100" xfId="45378" applyNumberFormat="true" applyFont="true" applyFill="true" applyBorder="true" applyAlignment="true">
      <alignment horizontal="center" vertical="center"/>
    </xf>
    <xf numFmtId="169" fontId="147" fillId="33" borderId="121" xfId="45379" applyNumberFormat="true" applyFont="true" applyFill="true" applyBorder="true" applyAlignment="true">
      <alignment horizontal="center" vertical="center"/>
    </xf>
    <xf numFmtId="169" fontId="147" fillId="33" borderId="122" xfId="45380" applyNumberFormat="true" applyFont="true" applyFill="true" applyBorder="true" applyAlignment="true">
      <alignment horizontal="center" vertical="center"/>
    </xf>
    <xf numFmtId="169" fontId="147" fillId="33" borderId="127" xfId="45379" applyNumberFormat="true" applyFont="true" applyFill="true" applyBorder="true" applyAlignment="true">
      <alignment horizontal="center" vertical="center"/>
    </xf>
    <xf numFmtId="169" fontId="147" fillId="33" borderId="104" xfId="45380" applyNumberFormat="true" applyFont="true" applyFill="true" applyBorder="true" applyAlignment="true">
      <alignment horizontal="center" vertical="center"/>
    </xf>
    <xf numFmtId="169" fontId="147" fillId="33" borderId="100" xfId="45379" applyNumberFormat="true" applyFont="true" applyFill="true" applyBorder="true" applyAlignment="true">
      <alignment horizontal="center" vertical="center"/>
    </xf>
    <xf numFmtId="169" fontId="147" fillId="33" borderId="99" xfId="45384" applyNumberFormat="true" applyFont="true" applyFill="true" applyBorder="true" applyAlignment="true">
      <alignment horizontal="center" vertical="center"/>
    </xf>
    <xf numFmtId="169" fontId="147" fillId="33" borderId="123" xfId="45385" applyNumberFormat="true" applyFont="true" applyFill="true" applyBorder="true" applyAlignment="true">
      <alignment horizontal="center" vertical="center"/>
    </xf>
    <xf numFmtId="169" fontId="147" fillId="33" borderId="124" xfId="45386" applyNumberFormat="true" applyFont="true" applyFill="true" applyBorder="true" applyAlignment="true">
      <alignment horizontal="center" vertical="center"/>
    </xf>
    <xf numFmtId="169" fontId="147" fillId="33" borderId="128" xfId="45385" applyNumberFormat="true" applyFont="true" applyFill="true" applyBorder="true" applyAlignment="true">
      <alignment horizontal="center" vertical="center"/>
    </xf>
    <xf numFmtId="169" fontId="147" fillId="33" borderId="105" xfId="45386" applyNumberFormat="true" applyFont="true" applyFill="true" applyBorder="true" applyAlignment="true">
      <alignment horizontal="center" vertical="center"/>
    </xf>
    <xf numFmtId="169" fontId="147" fillId="33" borderId="99" xfId="45385" applyNumberFormat="true" applyFont="true" applyFill="true" applyBorder="true" applyAlignment="true">
      <alignment horizontal="center" vertical="center"/>
    </xf>
    <xf numFmtId="169" fontId="147" fillId="33" borderId="103" xfId="45390" applyNumberFormat="true" applyFont="true" applyFill="true" applyBorder="true" applyAlignment="true">
      <alignment horizontal="center" vertical="center"/>
    </xf>
    <xf numFmtId="169" fontId="147" fillId="33" borderId="125" xfId="45391" applyNumberFormat="true" applyFont="true" applyFill="true" applyBorder="true" applyAlignment="true">
      <alignment horizontal="center" vertical="center"/>
    </xf>
    <xf numFmtId="169" fontId="147" fillId="33" borderId="126" xfId="45392" applyNumberFormat="true" applyFont="true" applyFill="true" applyBorder="true" applyAlignment="true">
      <alignment horizontal="center" vertical="center"/>
    </xf>
    <xf numFmtId="169" fontId="147" fillId="33" borderId="129" xfId="45391" applyNumberFormat="true" applyFont="true" applyFill="true" applyBorder="true" applyAlignment="true">
      <alignment horizontal="center" vertical="center"/>
    </xf>
    <xf numFmtId="169" fontId="147" fillId="33" borderId="106" xfId="45392" applyNumberFormat="true" applyFont="true" applyFill="true" applyBorder="true" applyAlignment="true">
      <alignment horizontal="center" vertical="center"/>
    </xf>
    <xf numFmtId="169" fontId="147" fillId="33" borderId="103" xfId="45391" applyNumberFormat="true" applyFont="true" applyFill="true" applyBorder="true" applyAlignment="true">
      <alignment horizontal="center" vertical="center"/>
    </xf>
    <xf numFmtId="169" fontId="147" fillId="33" borderId="100" xfId="45414" applyNumberFormat="true" applyFont="true" applyFill="true" applyBorder="true" applyAlignment="true">
      <alignment horizontal="center" vertical="center"/>
    </xf>
    <xf numFmtId="169" fontId="147" fillId="33" borderId="121" xfId="45415" applyNumberFormat="true" applyFont="true" applyFill="true" applyBorder="true" applyAlignment="true">
      <alignment horizontal="center" vertical="center"/>
    </xf>
    <xf numFmtId="169" fontId="147" fillId="33" borderId="122" xfId="45416" applyNumberFormat="true" applyFont="true" applyFill="true" applyBorder="true" applyAlignment="true">
      <alignment horizontal="center" vertical="center"/>
    </xf>
    <xf numFmtId="169" fontId="147" fillId="33" borderId="127" xfId="45415" applyNumberFormat="true" applyFont="true" applyFill="true" applyBorder="true" applyAlignment="true">
      <alignment horizontal="center" vertical="center"/>
    </xf>
    <xf numFmtId="169" fontId="147" fillId="33" borderId="104" xfId="45416" applyNumberFormat="true" applyFont="true" applyFill="true" applyBorder="true" applyAlignment="true">
      <alignment horizontal="center" vertical="center"/>
    </xf>
    <xf numFmtId="169" fontId="147" fillId="33" borderId="100" xfId="45415" applyNumberFormat="true" applyFont="true" applyFill="true" applyBorder="true" applyAlignment="true">
      <alignment horizontal="center" vertical="center"/>
    </xf>
    <xf numFmtId="169" fontId="147" fillId="33" borderId="99" xfId="45414" applyNumberFormat="true" applyFont="true" applyFill="true" applyBorder="true" applyAlignment="true">
      <alignment horizontal="center" vertical="center"/>
    </xf>
    <xf numFmtId="169" fontId="147" fillId="33" borderId="123" xfId="45415" applyNumberFormat="true" applyFont="true" applyFill="true" applyBorder="true" applyAlignment="true">
      <alignment horizontal="center" vertical="center"/>
    </xf>
    <xf numFmtId="169" fontId="147" fillId="33" borderId="124" xfId="45416" applyNumberFormat="true" applyFont="true" applyFill="true" applyBorder="true" applyAlignment="true">
      <alignment horizontal="center" vertical="center"/>
    </xf>
    <xf numFmtId="169" fontId="147" fillId="33" borderId="128" xfId="45415" applyNumberFormat="true" applyFont="true" applyFill="true" applyBorder="true" applyAlignment="true">
      <alignment horizontal="center" vertical="center"/>
    </xf>
    <xf numFmtId="169" fontId="147" fillId="33" borderId="105" xfId="45416" applyNumberFormat="true" applyFont="true" applyFill="true" applyBorder="true" applyAlignment="true">
      <alignment horizontal="center" vertical="center"/>
    </xf>
    <xf numFmtId="169" fontId="147" fillId="33" borderId="99" xfId="45415" applyNumberFormat="true" applyFont="true" applyFill="true" applyBorder="true" applyAlignment="true">
      <alignment horizontal="center" vertical="center"/>
    </xf>
    <xf numFmtId="169" fontId="147" fillId="33" borderId="99" xfId="45408" applyNumberFormat="true" applyFont="true" applyFill="true" applyBorder="true" applyAlignment="true">
      <alignment horizontal="center" vertical="center"/>
    </xf>
    <xf numFmtId="169" fontId="147" fillId="33" borderId="123" xfId="45409" applyNumberFormat="true" applyFont="true" applyFill="true" applyBorder="true" applyAlignment="true">
      <alignment horizontal="center" vertical="center"/>
    </xf>
    <xf numFmtId="169" fontId="147" fillId="33" borderId="124" xfId="45410" applyNumberFormat="true" applyFont="true" applyFill="true" applyBorder="true" applyAlignment="true">
      <alignment horizontal="center" vertical="center"/>
    </xf>
    <xf numFmtId="169" fontId="147" fillId="33" borderId="128" xfId="45409" applyNumberFormat="true" applyFont="true" applyFill="true" applyBorder="true" applyAlignment="true">
      <alignment horizontal="center" vertical="center"/>
    </xf>
    <xf numFmtId="169" fontId="147" fillId="33" borderId="105" xfId="45410" applyNumberFormat="true" applyFont="true" applyFill="true" applyBorder="true" applyAlignment="true">
      <alignment horizontal="center" vertical="center"/>
    </xf>
    <xf numFmtId="169" fontId="147" fillId="33" borderId="99" xfId="45409" applyNumberFormat="true" applyFont="true" applyFill="true" applyBorder="true" applyAlignment="true">
      <alignment horizontal="center" vertical="center"/>
    </xf>
    <xf numFmtId="169" fontId="147" fillId="33" borderId="100" xfId="45438" applyNumberFormat="true" applyFont="true" applyFill="true" applyBorder="true" applyAlignment="true">
      <alignment horizontal="center" vertical="center"/>
    </xf>
    <xf numFmtId="169" fontId="147" fillId="33" borderId="121" xfId="45439" applyNumberFormat="true" applyFont="true" applyFill="true" applyBorder="true" applyAlignment="true">
      <alignment horizontal="center" vertical="center"/>
    </xf>
    <xf numFmtId="169" fontId="147" fillId="33" borderId="122" xfId="45440" applyNumberFormat="true" applyFont="true" applyFill="true" applyBorder="true" applyAlignment="true">
      <alignment horizontal="center" vertical="center"/>
    </xf>
    <xf numFmtId="169" fontId="147" fillId="33" borderId="127" xfId="45439" applyNumberFormat="true" applyFont="true" applyFill="true" applyBorder="true" applyAlignment="true">
      <alignment horizontal="center" vertical="center"/>
    </xf>
    <xf numFmtId="169" fontId="147" fillId="33" borderId="104" xfId="45440" applyNumberFormat="true" applyFont="true" applyFill="true" applyBorder="true" applyAlignment="true">
      <alignment horizontal="center" vertical="center"/>
    </xf>
    <xf numFmtId="169" fontId="147" fillId="33" borderId="100" xfId="45439" applyNumberFormat="true" applyFont="true" applyFill="true" applyBorder="true" applyAlignment="true">
      <alignment horizontal="center" vertical="center"/>
    </xf>
    <xf numFmtId="169" fontId="147" fillId="33" borderId="99" xfId="45444" applyNumberFormat="true" applyFont="true" applyFill="true" applyBorder="true" applyAlignment="true">
      <alignment horizontal="center" vertical="center"/>
    </xf>
    <xf numFmtId="169" fontId="147" fillId="33" borderId="123" xfId="45445" applyNumberFormat="true" applyFont="true" applyFill="true" applyBorder="true" applyAlignment="true">
      <alignment horizontal="center" vertical="center"/>
    </xf>
    <xf numFmtId="169" fontId="147" fillId="33" borderId="124" xfId="45446" applyNumberFormat="true" applyFont="true" applyFill="true" applyBorder="true" applyAlignment="true">
      <alignment horizontal="center" vertical="center"/>
    </xf>
    <xf numFmtId="169" fontId="147" fillId="33" borderId="128" xfId="45445" applyNumberFormat="true" applyFont="true" applyFill="true" applyBorder="true" applyAlignment="true">
      <alignment horizontal="center" vertical="center"/>
    </xf>
    <xf numFmtId="169" fontId="147" fillId="33" borderId="105" xfId="45446" applyNumberFormat="true" applyFont="true" applyFill="true" applyBorder="true" applyAlignment="true">
      <alignment horizontal="center" vertical="center"/>
    </xf>
    <xf numFmtId="169" fontId="147" fillId="33" borderId="99" xfId="45445" applyNumberFormat="true" applyFont="true" applyFill="true" applyBorder="true" applyAlignment="true">
      <alignment horizontal="center" vertical="center"/>
    </xf>
    <xf numFmtId="169" fontId="147" fillId="33" borderId="99" xfId="45450" applyNumberFormat="true" applyFont="true" applyFill="true" applyBorder="true" applyAlignment="true">
      <alignment horizontal="center" vertical="center"/>
    </xf>
    <xf numFmtId="169" fontId="147" fillId="33" borderId="123" xfId="45451" applyNumberFormat="true" applyFont="true" applyFill="true" applyBorder="true" applyAlignment="true">
      <alignment horizontal="center" vertical="center"/>
    </xf>
    <xf numFmtId="169" fontId="147" fillId="33" borderId="124" xfId="45452" applyNumberFormat="true" applyFont="true" applyFill="true" applyBorder="true" applyAlignment="true">
      <alignment horizontal="center" vertical="center"/>
    </xf>
    <xf numFmtId="169" fontId="147" fillId="33" borderId="128" xfId="45451" applyNumberFormat="true" applyFont="true" applyFill="true" applyBorder="true" applyAlignment="true">
      <alignment horizontal="center" vertical="center"/>
    </xf>
    <xf numFmtId="169" fontId="147" fillId="33" borderId="105" xfId="45452" applyNumberFormat="true" applyFont="true" applyFill="true" applyBorder="true" applyAlignment="true">
      <alignment horizontal="center" vertical="center"/>
    </xf>
    <xf numFmtId="169" fontId="147" fillId="33" borderId="99" xfId="45451" applyNumberFormat="true" applyFont="true" applyFill="true" applyBorder="true" applyAlignment="true">
      <alignment horizontal="center" vertical="center"/>
    </xf>
    <xf numFmtId="169" fontId="147" fillId="33" borderId="100" xfId="45468" applyNumberFormat="true" applyFont="true" applyFill="true" applyBorder="true" applyAlignment="true">
      <alignment horizontal="center" vertical="center"/>
    </xf>
    <xf numFmtId="169" fontId="147" fillId="33" borderId="121" xfId="45468" applyNumberFormat="true" applyFont="true" applyFill="true" applyBorder="true" applyAlignment="true">
      <alignment horizontal="center" vertical="center"/>
    </xf>
    <xf numFmtId="169" fontId="147" fillId="33" borderId="122" xfId="45468" applyNumberFormat="true" applyFont="true" applyFill="true" applyBorder="true" applyAlignment="true">
      <alignment horizontal="center" vertical="center"/>
    </xf>
    <xf numFmtId="169" fontId="147" fillId="33" borderId="127" xfId="45468" applyNumberFormat="true" applyFont="true" applyFill="true" applyBorder="true" applyAlignment="true">
      <alignment horizontal="center" vertical="center"/>
    </xf>
    <xf numFmtId="169" fontId="147" fillId="33" borderId="104" xfId="45468" applyNumberFormat="true" applyFont="true" applyFill="true" applyBorder="true" applyAlignment="true">
      <alignment horizontal="center" vertical="center"/>
    </xf>
    <xf numFmtId="169" fontId="147" fillId="33" borderId="99" xfId="45471" applyNumberFormat="true" applyFont="true" applyFill="true" applyBorder="true" applyAlignment="true">
      <alignment horizontal="center" vertical="center"/>
    </xf>
    <xf numFmtId="169" fontId="147" fillId="33" borderId="123" xfId="45471" applyNumberFormat="true" applyFont="true" applyFill="true" applyBorder="true" applyAlignment="true">
      <alignment horizontal="center" vertical="center"/>
    </xf>
    <xf numFmtId="169" fontId="147" fillId="33" borderId="124" xfId="45471" applyNumberFormat="true" applyFont="true" applyFill="true" applyBorder="true" applyAlignment="true">
      <alignment horizontal="center" vertical="center"/>
    </xf>
    <xf numFmtId="169" fontId="147" fillId="33" borderId="128" xfId="45471" applyNumberFormat="true" applyFont="true" applyFill="true" applyBorder="true" applyAlignment="true">
      <alignment horizontal="center" vertical="center"/>
    </xf>
    <xf numFmtId="169" fontId="147" fillId="33" borderId="105" xfId="45471" applyNumberFormat="true" applyFont="true" applyFill="true" applyBorder="true" applyAlignment="true">
      <alignment horizontal="center" vertical="center"/>
    </xf>
    <xf numFmtId="169" fontId="172" fillId="33" borderId="99" xfId="45471" applyNumberFormat="true" applyFont="true" applyFill="true" applyBorder="true" applyAlignment="true">
      <alignment horizontal="center" vertical="center"/>
    </xf>
    <xf numFmtId="169" fontId="172" fillId="33" borderId="123" xfId="45471" applyNumberFormat="true" applyFont="true" applyFill="true" applyBorder="true" applyAlignment="true">
      <alignment horizontal="center" vertical="center"/>
    </xf>
    <xf numFmtId="169" fontId="172" fillId="33" borderId="124" xfId="45471" applyNumberFormat="true" applyFont="true" applyFill="true" applyBorder="true" applyAlignment="true">
      <alignment horizontal="center" vertical="center"/>
    </xf>
    <xf numFmtId="169" fontId="172" fillId="33" borderId="128" xfId="45471" applyNumberFormat="true" applyFont="true" applyFill="true" applyBorder="true" applyAlignment="true">
      <alignment horizontal="center" vertical="center"/>
    </xf>
    <xf numFmtId="169" fontId="172" fillId="33" borderId="105" xfId="45471" applyNumberFormat="true" applyFont="true" applyFill="true" applyBorder="true" applyAlignment="true">
      <alignment horizontal="center" vertical="center"/>
    </xf>
    <xf numFmtId="169" fontId="172" fillId="33" borderId="103" xfId="45474" applyNumberFormat="true" applyFont="true" applyFill="true" applyBorder="true" applyAlignment="true">
      <alignment horizontal="center" vertical="center"/>
    </xf>
    <xf numFmtId="169" fontId="172" fillId="33" borderId="125" xfId="45474" applyNumberFormat="true" applyFont="true" applyFill="true" applyBorder="true" applyAlignment="true">
      <alignment horizontal="center" vertical="center"/>
    </xf>
    <xf numFmtId="169" fontId="172" fillId="33" borderId="126" xfId="45474" applyNumberFormat="true" applyFont="true" applyFill="true" applyBorder="true" applyAlignment="true">
      <alignment horizontal="center" vertical="center"/>
    </xf>
    <xf numFmtId="169" fontId="172" fillId="33" borderId="129" xfId="45474" applyNumberFormat="true" applyFont="true" applyFill="true" applyBorder="true" applyAlignment="true">
      <alignment horizontal="center" vertical="center"/>
    </xf>
    <xf numFmtId="169" fontId="172" fillId="33" borderId="106" xfId="45474" applyNumberFormat="true" applyFont="true" applyFill="true" applyBorder="true" applyAlignment="true">
      <alignment horizontal="center" vertical="center"/>
    </xf>
    <xf numFmtId="169" fontId="147" fillId="33" borderId="100" xfId="45489" applyNumberFormat="true" applyFont="true" applyFill="true" applyBorder="true" applyAlignment="true">
      <alignment horizontal="center" vertical="center"/>
    </xf>
    <xf numFmtId="169" fontId="147" fillId="33" borderId="121" xfId="45490" applyNumberFormat="true" applyFont="true" applyFill="true" applyBorder="true" applyAlignment="true">
      <alignment horizontal="center" vertical="center"/>
    </xf>
    <xf numFmtId="169" fontId="147" fillId="33" borderId="122" xfId="45491" applyNumberFormat="true" applyFont="true" applyFill="true" applyBorder="true" applyAlignment="true">
      <alignment horizontal="center" vertical="center"/>
    </xf>
    <xf numFmtId="169" fontId="147" fillId="33" borderId="127" xfId="45490" applyNumberFormat="true" applyFont="true" applyFill="true" applyBorder="true" applyAlignment="true">
      <alignment horizontal="center" vertical="center"/>
    </xf>
    <xf numFmtId="169" fontId="147" fillId="33" borderId="104" xfId="45491" applyNumberFormat="true" applyFont="true" applyFill="true" applyBorder="true" applyAlignment="true">
      <alignment horizontal="center" vertical="center"/>
    </xf>
    <xf numFmtId="169" fontId="147" fillId="33" borderId="100" xfId="45490" applyNumberFormat="true" applyFont="true" applyFill="true" applyBorder="true" applyAlignment="true">
      <alignment horizontal="center" vertical="center"/>
    </xf>
    <xf numFmtId="169" fontId="147" fillId="33" borderId="99" xfId="45495" applyNumberFormat="true" applyFont="true" applyFill="true" applyBorder="true" applyAlignment="true">
      <alignment horizontal="center" vertical="center"/>
    </xf>
    <xf numFmtId="169" fontId="147" fillId="33" borderId="123" xfId="45496" applyNumberFormat="true" applyFont="true" applyFill="true" applyBorder="true" applyAlignment="true">
      <alignment horizontal="center" vertical="center"/>
    </xf>
    <xf numFmtId="169" fontId="147" fillId="33" borderId="124" xfId="45497" applyNumberFormat="true" applyFont="true" applyFill="true" applyBorder="true" applyAlignment="true">
      <alignment horizontal="center" vertical="center"/>
    </xf>
    <xf numFmtId="169" fontId="147" fillId="33" borderId="128" xfId="45496" applyNumberFormat="true" applyFont="true" applyFill="true" applyBorder="true" applyAlignment="true">
      <alignment horizontal="center" vertical="center"/>
    </xf>
    <xf numFmtId="169" fontId="147" fillId="33" borderId="105" xfId="45497" applyNumberFormat="true" applyFont="true" applyFill="true" applyBorder="true" applyAlignment="true">
      <alignment horizontal="center" vertical="center"/>
    </xf>
    <xf numFmtId="169" fontId="147" fillId="33" borderId="99" xfId="45496" applyNumberFormat="true" applyFont="true" applyFill="true" applyBorder="true" applyAlignment="true">
      <alignment horizontal="center" vertical="center"/>
    </xf>
    <xf numFmtId="169" fontId="147" fillId="33" borderId="123" xfId="45495" applyNumberFormat="true" applyFont="true" applyFill="true" applyBorder="true" applyAlignment="true">
      <alignment horizontal="center" vertical="center"/>
    </xf>
    <xf numFmtId="169" fontId="147" fillId="33" borderId="124" xfId="45495" applyNumberFormat="true" applyFont="true" applyFill="true" applyBorder="true" applyAlignment="true">
      <alignment horizontal="center" vertical="center"/>
    </xf>
    <xf numFmtId="169" fontId="147" fillId="33" borderId="128" xfId="45495" applyNumberFormat="true" applyFont="true" applyFill="true" applyBorder="true" applyAlignment="true">
      <alignment horizontal="center" vertical="center"/>
    </xf>
    <xf numFmtId="169" fontId="147" fillId="33" borderId="105" xfId="45495" applyNumberFormat="true" applyFont="true" applyFill="true" applyBorder="true" applyAlignment="true">
      <alignment horizontal="center" vertical="center"/>
    </xf>
    <xf numFmtId="168" fontId="147" fillId="33" borderId="99" xfId="45507" applyNumberFormat="true" applyFont="true" applyFill="true" applyBorder="true" applyAlignment="true">
      <alignment horizontal="center" vertical="center"/>
    </xf>
    <xf numFmtId="168" fontId="147" fillId="33" borderId="123" xfId="45508" applyNumberFormat="true" applyFont="true" applyFill="true" applyBorder="true" applyAlignment="true">
      <alignment horizontal="center" vertical="center"/>
    </xf>
    <xf numFmtId="168" fontId="147" fillId="33" borderId="124" xfId="45509" applyNumberFormat="true" applyFont="true" applyFill="true" applyBorder="true" applyAlignment="true">
      <alignment horizontal="center" vertical="center"/>
    </xf>
    <xf numFmtId="168" fontId="147" fillId="33" borderId="128" xfId="45508" applyNumberFormat="true" applyFont="true" applyFill="true" applyBorder="true" applyAlignment="true">
      <alignment horizontal="center" vertical="center"/>
    </xf>
    <xf numFmtId="168" fontId="147" fillId="33" borderId="105" xfId="45509" applyNumberFormat="true" applyFont="true" applyFill="true" applyBorder="true" applyAlignment="true">
      <alignment horizontal="center" vertical="center"/>
    </xf>
    <xf numFmtId="168" fontId="147" fillId="33" borderId="99" xfId="45508" applyNumberFormat="true" applyFont="true" applyFill="true" applyBorder="true" applyAlignment="true">
      <alignment horizontal="center" vertical="center"/>
    </xf>
    <xf numFmtId="168" fontId="147" fillId="33" borderId="99" xfId="45511" applyNumberFormat="true" applyFont="true" applyFill="true" applyBorder="true" applyAlignment="true">
      <alignment horizontal="center" vertical="center"/>
    </xf>
    <xf numFmtId="168" fontId="147" fillId="33" borderId="123" xfId="45512" applyNumberFormat="true" applyFont="true" applyFill="true" applyBorder="true" applyAlignment="true">
      <alignment horizontal="center" vertical="center"/>
    </xf>
    <xf numFmtId="168" fontId="147" fillId="33" borderId="124" xfId="45513" applyNumberFormat="true" applyFont="true" applyFill="true" applyBorder="true" applyAlignment="true">
      <alignment horizontal="center" vertical="center"/>
    </xf>
    <xf numFmtId="168" fontId="147" fillId="33" borderId="128" xfId="45512" applyNumberFormat="true" applyFont="true" applyFill="true" applyBorder="true" applyAlignment="true">
      <alignment horizontal="center" vertical="center"/>
    </xf>
    <xf numFmtId="168" fontId="147" fillId="33" borderId="105" xfId="45513" applyNumberFormat="true" applyFont="true" applyFill="true" applyBorder="true" applyAlignment="true">
      <alignment horizontal="center" vertical="center"/>
    </xf>
    <xf numFmtId="168" fontId="147" fillId="33" borderId="99" xfId="45512" applyNumberFormat="true" applyFont="true" applyFill="true" applyBorder="true" applyAlignment="true">
      <alignment horizontal="center" vertical="center"/>
    </xf>
    <xf numFmtId="168" fontId="147" fillId="33" borderId="99" xfId="45515" applyNumberFormat="true" applyFont="true" applyFill="true" applyBorder="true" applyAlignment="true">
      <alignment horizontal="center" vertical="center"/>
    </xf>
    <xf numFmtId="168" fontId="147" fillId="33" borderId="123" xfId="45516" applyNumberFormat="true" applyFont="true" applyFill="true" applyBorder="true" applyAlignment="true">
      <alignment horizontal="center" vertical="center"/>
    </xf>
    <xf numFmtId="168" fontId="147" fillId="33" borderId="124" xfId="45517" applyNumberFormat="true" applyFont="true" applyFill="true" applyBorder="true" applyAlignment="true">
      <alignment horizontal="center" vertical="center"/>
    </xf>
    <xf numFmtId="168" fontId="147" fillId="33" borderId="128" xfId="45516" applyNumberFormat="true" applyFont="true" applyFill="true" applyBorder="true" applyAlignment="true">
      <alignment horizontal="center" vertical="center"/>
    </xf>
    <xf numFmtId="168" fontId="147" fillId="33" borderId="105" xfId="45517" applyNumberFormat="true" applyFont="true" applyFill="true" applyBorder="true" applyAlignment="true">
      <alignment horizontal="center" vertical="center"/>
    </xf>
    <xf numFmtId="168" fontId="147" fillId="33" borderId="99" xfId="45516" applyNumberFormat="true" applyFont="true" applyFill="true" applyBorder="true" applyAlignment="true">
      <alignment horizontal="center" vertical="center"/>
    </xf>
    <xf numFmtId="169" fontId="147" fillId="33" borderId="123" xfId="45499" applyNumberFormat="true" applyFont="true" applyFill="true" applyBorder="true" applyAlignment="true">
      <alignment horizontal="center" vertical="center"/>
    </xf>
    <xf numFmtId="169" fontId="147" fillId="33" borderId="124" xfId="45500" applyNumberFormat="true" applyFont="true" applyFill="true" applyBorder="true" applyAlignment="true">
      <alignment horizontal="center" vertical="center"/>
    </xf>
    <xf numFmtId="169" fontId="147" fillId="33" borderId="128" xfId="45499" applyNumberFormat="true" applyFont="true" applyFill="true" applyBorder="true" applyAlignment="true">
      <alignment horizontal="center" vertical="center"/>
    </xf>
    <xf numFmtId="169" fontId="147" fillId="33" borderId="105" xfId="45500" applyNumberFormat="true" applyFont="true" applyFill="true" applyBorder="true" applyAlignment="true">
      <alignment horizontal="center" vertical="center"/>
    </xf>
    <xf numFmtId="169" fontId="147" fillId="33" borderId="99" xfId="45499" applyNumberFormat="true" applyFont="true" applyFill="true" applyBorder="true" applyAlignment="true">
      <alignment horizontal="center" vertical="center"/>
    </xf>
    <xf numFmtId="169" fontId="147" fillId="33" borderId="99" xfId="45474" applyNumberFormat="true" applyFont="true" applyFill="true" applyBorder="true" applyAlignment="true">
      <alignment horizontal="center" vertical="center"/>
    </xf>
    <xf numFmtId="169" fontId="147" fillId="33" borderId="123" xfId="45504" applyNumberFormat="true" applyFont="true" applyFill="true" applyBorder="true" applyAlignment="true">
      <alignment horizontal="center" vertical="center"/>
    </xf>
    <xf numFmtId="169" fontId="147" fillId="33" borderId="124" xfId="45505" applyNumberFormat="true" applyFont="true" applyFill="true" applyBorder="true" applyAlignment="true">
      <alignment horizontal="center" vertical="center"/>
    </xf>
    <xf numFmtId="169" fontId="147" fillId="33" borderId="128" xfId="45504" applyNumberFormat="true" applyFont="true" applyFill="true" applyBorder="true" applyAlignment="true">
      <alignment horizontal="center" vertical="center"/>
    </xf>
    <xf numFmtId="169" fontId="147" fillId="33" borderId="105" xfId="45505" applyNumberFormat="true" applyFont="true" applyFill="true" applyBorder="true" applyAlignment="true">
      <alignment horizontal="center" vertical="center"/>
    </xf>
    <xf numFmtId="169" fontId="147" fillId="33" borderId="99" xfId="45504" applyNumberFormat="true" applyFont="true" applyFill="true" applyBorder="true" applyAlignment="true">
      <alignment horizontal="center" vertical="center"/>
    </xf>
    <xf numFmtId="169" fontId="147" fillId="33" borderId="100" xfId="45533" applyNumberFormat="true" applyFont="true" applyFill="true" applyBorder="true" applyAlignment="true">
      <alignment horizontal="center" vertical="center"/>
    </xf>
    <xf numFmtId="169" fontId="147" fillId="33" borderId="121" xfId="45534" applyNumberFormat="true" applyFont="true" applyFill="true" applyBorder="true" applyAlignment="true">
      <alignment horizontal="center" vertical="center"/>
    </xf>
    <xf numFmtId="169" fontId="147" fillId="33" borderId="122" xfId="45535" applyNumberFormat="true" applyFont="true" applyFill="true" applyBorder="true" applyAlignment="true">
      <alignment horizontal="center" vertical="center"/>
    </xf>
    <xf numFmtId="169" fontId="147" fillId="33" borderId="127" xfId="45534" applyNumberFormat="true" applyFont="true" applyFill="true" applyBorder="true" applyAlignment="true">
      <alignment horizontal="center" vertical="center"/>
    </xf>
    <xf numFmtId="169" fontId="147" fillId="33" borderId="104" xfId="45535" applyNumberFormat="true" applyFont="true" applyFill="true" applyBorder="true" applyAlignment="true">
      <alignment horizontal="center" vertical="center"/>
    </xf>
    <xf numFmtId="169" fontId="147" fillId="33" borderId="100" xfId="45534" applyNumberFormat="true" applyFont="true" applyFill="true" applyBorder="true" applyAlignment="true">
      <alignment horizontal="center" vertical="center"/>
    </xf>
    <xf numFmtId="169" fontId="147" fillId="33" borderId="99" xfId="45539" applyNumberFormat="true" applyFont="true" applyFill="true" applyBorder="true" applyAlignment="true">
      <alignment horizontal="center" vertical="center"/>
    </xf>
    <xf numFmtId="169" fontId="147" fillId="33" borderId="123" xfId="45540" applyNumberFormat="true" applyFont="true" applyFill="true" applyBorder="true" applyAlignment="true">
      <alignment horizontal="center" vertical="center"/>
    </xf>
    <xf numFmtId="169" fontId="147" fillId="33" borderId="124" xfId="45541" applyNumberFormat="true" applyFont="true" applyFill="true" applyBorder="true" applyAlignment="true">
      <alignment horizontal="center" vertical="center"/>
    </xf>
    <xf numFmtId="169" fontId="147" fillId="33" borderId="128" xfId="45540" applyNumberFormat="true" applyFont="true" applyFill="true" applyBorder="true" applyAlignment="true">
      <alignment horizontal="center" vertical="center"/>
    </xf>
    <xf numFmtId="169" fontId="147" fillId="33" borderId="105" xfId="45541" applyNumberFormat="true" applyFont="true" applyFill="true" applyBorder="true" applyAlignment="true">
      <alignment horizontal="center" vertical="center"/>
    </xf>
    <xf numFmtId="169" fontId="147" fillId="33" borderId="99" xfId="45540" applyNumberFormat="true" applyFont="true" applyFill="true" applyBorder="true" applyAlignment="true">
      <alignment horizontal="center" vertical="center"/>
    </xf>
    <xf numFmtId="169" fontId="147" fillId="33" borderId="99" xfId="45545" applyNumberFormat="true" applyFont="true" applyFill="true" applyBorder="true" applyAlignment="true">
      <alignment horizontal="center" vertical="center"/>
    </xf>
    <xf numFmtId="169" fontId="147" fillId="33" borderId="123" xfId="45546" applyNumberFormat="true" applyFont="true" applyFill="true" applyBorder="true" applyAlignment="true">
      <alignment horizontal="center" vertical="center"/>
    </xf>
    <xf numFmtId="169" fontId="147" fillId="33" borderId="124" xfId="45547" applyNumberFormat="true" applyFont="true" applyFill="true" applyBorder="true" applyAlignment="true">
      <alignment horizontal="center" vertical="center"/>
    </xf>
    <xf numFmtId="169" fontId="147" fillId="33" borderId="128" xfId="45546" applyNumberFormat="true" applyFont="true" applyFill="true" applyBorder="true" applyAlignment="true">
      <alignment horizontal="center" vertical="center"/>
    </xf>
    <xf numFmtId="169" fontId="147" fillId="33" borderId="105" xfId="45547" applyNumberFormat="true" applyFont="true" applyFill="true" applyBorder="true" applyAlignment="true">
      <alignment horizontal="center" vertical="center"/>
    </xf>
    <xf numFmtId="169" fontId="147" fillId="33" borderId="99" xfId="45546" applyNumberFormat="true" applyFont="true" applyFill="true" applyBorder="true" applyAlignment="true">
      <alignment horizontal="center" vertical="center"/>
    </xf>
    <xf numFmtId="168" fontId="147" fillId="33" borderId="99" xfId="45549" applyNumberFormat="true" applyFont="true" applyFill="true" applyBorder="true" applyAlignment="true">
      <alignment horizontal="center" vertical="center"/>
    </xf>
    <xf numFmtId="168" fontId="147" fillId="33" borderId="123" xfId="45550" applyNumberFormat="true" applyFont="true" applyFill="true" applyBorder="true" applyAlignment="true">
      <alignment horizontal="center" vertical="center"/>
    </xf>
    <xf numFmtId="168" fontId="147" fillId="33" borderId="124" xfId="45551" applyNumberFormat="true" applyFont="true" applyFill="true" applyBorder="true" applyAlignment="true">
      <alignment horizontal="center" vertical="center"/>
    </xf>
    <xf numFmtId="168" fontId="147" fillId="33" borderId="128" xfId="45550" applyNumberFormat="true" applyFont="true" applyFill="true" applyBorder="true" applyAlignment="true">
      <alignment horizontal="center" vertical="center"/>
    </xf>
    <xf numFmtId="168" fontId="147" fillId="33" borderId="105" xfId="45551" applyNumberFormat="true" applyFont="true" applyFill="true" applyBorder="true" applyAlignment="true">
      <alignment horizontal="center" vertical="center"/>
    </xf>
    <xf numFmtId="168" fontId="147" fillId="33" borderId="99" xfId="45550" applyNumberFormat="true" applyFont="true" applyFill="true" applyBorder="true" applyAlignment="true">
      <alignment horizontal="center" vertical="center"/>
    </xf>
    <xf numFmtId="168" fontId="147" fillId="33" borderId="99" xfId="45553" applyNumberFormat="true" applyFont="true" applyFill="true" applyBorder="true" applyAlignment="true">
      <alignment horizontal="center" vertical="center"/>
    </xf>
    <xf numFmtId="168" fontId="147" fillId="33" borderId="123" xfId="45554" applyNumberFormat="true" applyFont="true" applyFill="true" applyBorder="true" applyAlignment="true">
      <alignment horizontal="center" vertical="center"/>
    </xf>
    <xf numFmtId="168" fontId="147" fillId="33" borderId="124" xfId="45555" applyNumberFormat="true" applyFont="true" applyFill="true" applyBorder="true" applyAlignment="true">
      <alignment horizontal="center" vertical="center"/>
    </xf>
    <xf numFmtId="168" fontId="147" fillId="33" borderId="128" xfId="45554" applyNumberFormat="true" applyFont="true" applyFill="true" applyBorder="true" applyAlignment="true">
      <alignment horizontal="center" vertical="center"/>
    </xf>
    <xf numFmtId="168" fontId="147" fillId="33" borderId="105" xfId="45555" applyNumberFormat="true" applyFont="true" applyFill="true" applyBorder="true" applyAlignment="true">
      <alignment horizontal="center" vertical="center"/>
    </xf>
    <xf numFmtId="168" fontId="147" fillId="33" borderId="99" xfId="45554" applyNumberFormat="true" applyFont="true" applyFill="true" applyBorder="true" applyAlignment="true">
      <alignment horizontal="center" vertical="center"/>
    </xf>
    <xf numFmtId="168" fontId="147" fillId="33" borderId="99" xfId="45557" applyNumberFormat="true" applyFont="true" applyFill="true" applyBorder="true" applyAlignment="true">
      <alignment horizontal="center" vertical="center"/>
    </xf>
    <xf numFmtId="168" fontId="147" fillId="33" borderId="123" xfId="45558" applyNumberFormat="true" applyFont="true" applyFill="true" applyBorder="true" applyAlignment="true">
      <alignment horizontal="center" vertical="center"/>
    </xf>
    <xf numFmtId="168" fontId="147" fillId="33" borderId="124" xfId="45559" applyNumberFormat="true" applyFont="true" applyFill="true" applyBorder="true" applyAlignment="true">
      <alignment horizontal="center" vertical="center"/>
    </xf>
    <xf numFmtId="168" fontId="147" fillId="33" borderId="128" xfId="45558" applyNumberFormat="true" applyFont="true" applyFill="true" applyBorder="true" applyAlignment="true">
      <alignment horizontal="center" vertical="center"/>
    </xf>
    <xf numFmtId="168" fontId="147" fillId="33" borderId="105" xfId="45559" applyNumberFormat="true" applyFont="true" applyFill="true" applyBorder="true" applyAlignment="true">
      <alignment horizontal="center" vertical="center"/>
    </xf>
    <xf numFmtId="168" fontId="147" fillId="33" borderId="99" xfId="45558" applyNumberFormat="true" applyFont="true" applyFill="true" applyBorder="true" applyAlignment="true">
      <alignment horizontal="center" vertical="center"/>
    </xf>
    <xf numFmtId="0" fontId="148" fillId="26" borderId="104" xfId="45377" applyFont="true" applyFill="true" applyBorder="true" applyAlignment="true">
      <alignment horizontal="left" vertical="center"/>
    </xf>
    <xf numFmtId="0" fontId="148" fillId="26" borderId="105" xfId="45383" applyFont="true" applyFill="true" applyBorder="true" applyAlignment="true">
      <alignment horizontal="left" vertical="center"/>
    </xf>
    <xf numFmtId="0" fontId="148" fillId="26" borderId="106" xfId="45389" applyFont="true" applyFill="true" applyBorder="true" applyAlignment="true">
      <alignment horizontal="left" vertical="center"/>
    </xf>
    <xf numFmtId="0" fontId="148" fillId="26" borderId="104" xfId="45413" applyFont="true" applyFill="true" applyBorder="true" applyAlignment="true">
      <alignment horizontal="left" vertical="center"/>
    </xf>
    <xf numFmtId="0" fontId="148" fillId="26" borderId="105" xfId="45413" applyFont="true" applyFill="true" applyBorder="true" applyAlignment="true">
      <alignment horizontal="left" vertical="center"/>
    </xf>
    <xf numFmtId="0" fontId="148" fillId="26" borderId="104" xfId="45437" applyFont="true" applyFill="true" applyBorder="true" applyAlignment="true">
      <alignment horizontal="left" vertical="center"/>
    </xf>
    <xf numFmtId="0" fontId="148" fillId="26" borderId="105" xfId="45443" applyFont="true" applyFill="true" applyBorder="true" applyAlignment="true">
      <alignment horizontal="left" vertical="center"/>
    </xf>
    <xf numFmtId="0" fontId="148" fillId="0" borderId="105" xfId="45443" applyFont="true" applyFill="true" applyBorder="true" applyAlignment="true">
      <alignment horizontal="left" vertical="center"/>
    </xf>
    <xf numFmtId="0" fontId="148" fillId="0" borderId="105" xfId="45449" applyFont="true" applyFill="true" applyBorder="true" applyAlignment="true">
      <alignment horizontal="left" vertical="center"/>
    </xf>
    <xf numFmtId="0" fontId="148" fillId="26" borderId="104" xfId="45467" applyFont="true" applyFill="true" applyBorder="true" applyAlignment="true">
      <alignment horizontal="left" vertical="center"/>
    </xf>
    <xf numFmtId="0" fontId="148" fillId="26" borderId="105" xfId="45470" applyFont="true" applyFill="true" applyBorder="true" applyAlignment="true">
      <alignment horizontal="left" vertical="center"/>
    </xf>
    <xf numFmtId="0" fontId="148" fillId="26" borderId="106" xfId="45473" applyFont="true" applyFill="true" applyBorder="true" applyAlignment="true">
      <alignment horizontal="left" vertical="center"/>
    </xf>
    <xf numFmtId="0" fontId="148" fillId="26" borderId="104" xfId="45488" applyFont="true" applyFill="true" applyBorder="true" applyAlignment="true">
      <alignment horizontal="left" vertical="center"/>
    </xf>
    <xf numFmtId="0" fontId="148" fillId="26" borderId="105" xfId="45494" applyFont="true" applyFill="true" applyBorder="true" applyAlignment="true">
      <alignment horizontal="left" vertical="center"/>
    </xf>
    <xf numFmtId="0" fontId="23" fillId="3" borderId="106" xfId="19344" applyBorder="true" applyAlignment="true">
      <alignment vertical="center"/>
    </xf>
    <xf numFmtId="0" fontId="148" fillId="0" borderId="10" xfId="45476" applyFont="true" applyFill="true" applyBorder="true" applyAlignment="true">
      <alignment horizontal="left" vertical="center"/>
    </xf>
    <xf numFmtId="0" fontId="148" fillId="0" borderId="104" xfId="45482" applyFont="true" applyFill="true" applyBorder="true" applyAlignment="true">
      <alignment horizontal="left" vertical="center"/>
    </xf>
    <xf numFmtId="0" fontId="148" fillId="0" borderId="105" xfId="45488" applyFont="true" applyFill="true" applyBorder="true" applyAlignment="true">
      <alignment horizontal="left" vertical="center"/>
    </xf>
    <xf numFmtId="0" fontId="148" fillId="0" borderId="105" xfId="45494" applyFont="true" applyFill="true" applyBorder="true" applyAlignment="true">
      <alignment horizontal="left" vertical="center"/>
    </xf>
    <xf numFmtId="0" fontId="148" fillId="0" borderId="105" xfId="45503" applyFont="true" applyFill="true" applyBorder="true" applyAlignment="true">
      <alignment horizontal="left" vertical="center"/>
    </xf>
    <xf numFmtId="0" fontId="148" fillId="15" borderId="105" xfId="45494" applyFont="true" applyFill="true" applyBorder="true" applyAlignment="true">
      <alignment horizontal="left" vertical="center"/>
    </xf>
    <xf numFmtId="0" fontId="148" fillId="15" borderId="105" xfId="45503" applyFont="true" applyFill="true" applyBorder="true" applyAlignment="true">
      <alignment horizontal="left" vertical="center"/>
    </xf>
    <xf numFmtId="0" fontId="148" fillId="26" borderId="104" xfId="45532" applyFont="true" applyFill="true" applyBorder="true" applyAlignment="true">
      <alignment horizontal="left" vertical="center"/>
    </xf>
    <xf numFmtId="0" fontId="148" fillId="26" borderId="105" xfId="45538" applyFont="true" applyFill="true" applyBorder="true" applyAlignment="true">
      <alignment horizontal="left" vertical="center"/>
    </xf>
    <xf numFmtId="0" fontId="148" fillId="26" borderId="106" xfId="45538" applyFont="true" applyFill="true" applyBorder="true" applyAlignment="true">
      <alignment horizontal="left" vertical="center"/>
    </xf>
    <xf numFmtId="0" fontId="148" fillId="26" borderId="104" xfId="45538" applyFont="true" applyFill="true" applyBorder="true" applyAlignment="true">
      <alignment horizontal="left" vertical="center"/>
    </xf>
    <xf numFmtId="0" fontId="148" fillId="26" borderId="105" xfId="45544" applyFont="true" applyFill="true" applyBorder="true" applyAlignment="true">
      <alignment horizontal="left" vertical="center"/>
    </xf>
    <xf numFmtId="0" fontId="148" fillId="0" borderId="105" xfId="45520" applyFont="true" applyFill="true" applyBorder="true" applyAlignment="true">
      <alignment horizontal="left" vertical="center"/>
    </xf>
    <xf numFmtId="0" fontId="148" fillId="0" borderId="105" xfId="45526" applyFont="true" applyFill="true" applyBorder="true" applyAlignment="true">
      <alignment horizontal="left" vertical="center"/>
    </xf>
    <xf numFmtId="0" fontId="148" fillId="0" borderId="105" xfId="45532" applyFont="true" applyFill="true" applyBorder="true" applyAlignment="true">
      <alignment horizontal="left" vertical="center"/>
    </xf>
    <xf numFmtId="0" fontId="148" fillId="0" borderId="105" xfId="45538" applyFont="true" applyFill="true" applyBorder="true" applyAlignment="true">
      <alignment horizontal="left" vertical="center"/>
    </xf>
    <xf numFmtId="0" fontId="148" fillId="0" borderId="105" xfId="45544" applyFont="true" applyFill="true" applyBorder="true" applyAlignment="true">
      <alignment horizontal="left" vertical="center"/>
    </xf>
    <xf numFmtId="0" fontId="148" fillId="26" borderId="58" xfId="45488" applyFont="true" applyFill="true" applyBorder="true" applyAlignment="true">
      <alignment horizontal="left" vertical="center"/>
    </xf>
    <xf numFmtId="0" fontId="148" fillId="26" borderId="59" xfId="45494" applyFont="true" applyFill="true" applyBorder="true" applyAlignment="true">
      <alignment horizontal="left" vertical="center"/>
    </xf>
    <xf numFmtId="0" fontId="148" fillId="26" borderId="60" xfId="45503" applyFont="true" applyFill="true" applyBorder="true" applyAlignment="true">
      <alignment horizontal="left" vertical="center"/>
    </xf>
    <xf numFmtId="169" fontId="175" fillId="33" borderId="99" xfId="45414" applyNumberFormat="true" applyFont="true" applyFill="true" applyBorder="true" applyAlignment="true">
      <alignment horizontal="center" vertical="center"/>
    </xf>
    <xf numFmtId="169" fontId="175" fillId="33" borderId="123" xfId="45415" applyNumberFormat="true" applyFont="true" applyFill="true" applyBorder="true" applyAlignment="true">
      <alignment horizontal="center" vertical="center"/>
    </xf>
    <xf numFmtId="169" fontId="175" fillId="33" borderId="124" xfId="45416" applyNumberFormat="true" applyFont="true" applyFill="true" applyBorder="true" applyAlignment="true">
      <alignment horizontal="center" vertical="center"/>
    </xf>
    <xf numFmtId="169" fontId="175" fillId="33" borderId="128" xfId="45415" applyNumberFormat="true" applyFont="true" applyFill="true" applyBorder="true" applyAlignment="true">
      <alignment horizontal="center" vertical="center"/>
    </xf>
    <xf numFmtId="169" fontId="175" fillId="33" borderId="105" xfId="45416" applyNumberFormat="true" applyFont="true" applyFill="true" applyBorder="true" applyAlignment="true">
      <alignment horizontal="center" vertical="center"/>
    </xf>
    <xf numFmtId="169" fontId="175" fillId="33" borderId="99" xfId="45415" applyNumberFormat="true" applyFont="true" applyFill="true" applyBorder="true" applyAlignment="true">
      <alignment horizontal="center" vertical="center"/>
    </xf>
    <xf numFmtId="0" fontId="175" fillId="3" borderId="10" xfId="44931" applyFont="true" applyBorder="true" applyAlignment="true">
      <alignment horizontal="center" vertical="center"/>
    </xf>
    <xf numFmtId="0" fontId="175" fillId="3" borderId="10" xfId="44952" applyFont="true" applyBorder="true" applyAlignment="true">
      <alignment horizontal="center" vertical="center"/>
    </xf>
    <xf numFmtId="0" fontId="175" fillId="3" borderId="10" xfId="44982" applyFont="true" applyBorder="true" applyAlignment="true">
      <alignment horizontal="center" vertical="center"/>
    </xf>
    <xf numFmtId="0" fontId="175" fillId="3" borderId="10" xfId="45012" applyFont="true" applyBorder="true" applyAlignment="true">
      <alignment horizontal="center" vertical="center"/>
    </xf>
    <xf numFmtId="0" fontId="175" fillId="3" borderId="10" xfId="45033" applyFont="true" applyBorder="true" applyAlignment="true">
      <alignment horizontal="center" vertical="center"/>
    </xf>
    <xf numFmtId="0" fontId="175" fillId="3" borderId="10" xfId="45068" applyFont="true" applyBorder="true" applyAlignment="true">
      <alignment horizontal="center" vertical="center"/>
    </xf>
    <xf numFmtId="0" fontId="112" fillId="3" borderId="10" xfId="40089" applyFont="true" applyBorder="true" applyAlignment="true">
      <alignment horizontal="center" vertical="center"/>
    </xf>
    <xf numFmtId="170" fontId="152" fillId="27" borderId="131" xfId="19344" applyNumberFormat="true" applyFont="true" applyFill="true" applyBorder="true" applyAlignment="true">
      <alignment horizontal="center" vertical="center"/>
    </xf>
    <xf numFmtId="170" fontId="152" fillId="27" borderId="132" xfId="19344" applyNumberFormat="true" applyFont="true" applyFill="true" applyBorder="true" applyAlignment="true">
      <alignment horizontal="center" vertical="center"/>
    </xf>
    <xf numFmtId="169" fontId="175" fillId="33" borderId="130" xfId="40072" applyNumberFormat="true" applyFont="true" applyFill="true" applyBorder="true" applyAlignment="true">
      <alignment horizontal="center" vertical="center"/>
    </xf>
    <xf numFmtId="169" fontId="175" fillId="33" borderId="133" xfId="40072" applyNumberFormat="true" applyFont="true" applyFill="true" applyBorder="true" applyAlignment="true">
      <alignment horizontal="center" vertical="center"/>
    </xf>
    <xf numFmtId="168" fontId="175" fillId="28" borderId="134" xfId="40077" applyNumberFormat="true" applyFont="true" applyFill="true" applyBorder="true" applyAlignment="true">
      <alignment horizontal="center" vertical="center"/>
    </xf>
    <xf numFmtId="168" fontId="175" fillId="28" borderId="120" xfId="40077" applyNumberFormat="true" applyFont="true" applyFill="true" applyBorder="true" applyAlignment="true">
      <alignment horizontal="center" vertical="center"/>
    </xf>
    <xf numFmtId="0" fontId="112" fillId="3" borderId="10" xfId="39969" applyFont="true" applyBorder="true" applyAlignment="true">
      <alignment horizontal="center" vertical="center"/>
    </xf>
    <xf numFmtId="0" fontId="148" fillId="3" borderId="10" xfId="39968" applyFont="true" applyBorder="true" applyAlignment="true">
      <alignment horizontal="center" vertical="center"/>
    </xf>
    <xf numFmtId="0" fontId="148" fillId="3" borderId="10" xfId="39970" applyFont="true" applyBorder="true" applyAlignment="true">
      <alignment horizontal="center" vertical="center"/>
    </xf>
    <xf numFmtId="0" fontId="112" fillId="3" borderId="10" xfId="40029" applyFont="true" applyBorder="true" applyAlignment="true">
      <alignment horizontal="center" vertical="center"/>
    </xf>
    <xf numFmtId="0" fontId="148" fillId="3" borderId="10" xfId="40028" applyFont="true" applyBorder="true" applyAlignment="true">
      <alignment horizontal="center" vertical="center"/>
    </xf>
    <xf numFmtId="0" fontId="148" fillId="3" borderId="10" xfId="40030" applyFont="true" applyBorder="true" applyAlignment="true">
      <alignment horizontal="center" vertical="center"/>
    </xf>
    <xf numFmtId="0" fontId="112" fillId="3" borderId="10" xfId="40149" applyFont="true" applyBorder="true" applyAlignment="true">
      <alignment horizontal="center" vertical="center"/>
    </xf>
    <xf numFmtId="0" fontId="148" fillId="3" borderId="10" xfId="40148" applyFont="true" applyBorder="true" applyAlignment="true">
      <alignment horizontal="center" vertical="center"/>
    </xf>
    <xf numFmtId="0" fontId="148" fillId="3" borderId="10" xfId="40150" applyFont="true" applyBorder="true" applyAlignment="true">
      <alignment horizontal="center" vertical="center"/>
    </xf>
    <xf numFmtId="0" fontId="112" fillId="3" borderId="10" xfId="40209" applyFont="true" applyBorder="true" applyAlignment="true">
      <alignment horizontal="center" vertical="center"/>
    </xf>
    <xf numFmtId="0" fontId="148" fillId="3" borderId="10" xfId="40208" applyFont="true" applyBorder="true" applyAlignment="true">
      <alignment horizontal="center" vertical="center"/>
    </xf>
    <xf numFmtId="0" fontId="148" fillId="3" borderId="10" xfId="40210" applyFont="true" applyBorder="true" applyAlignment="true">
      <alignment horizontal="center" vertical="center"/>
    </xf>
    <xf numFmtId="0" fontId="112" fillId="3" borderId="10" xfId="40269" applyFont="true" applyBorder="true" applyAlignment="true">
      <alignment horizontal="center" vertical="center"/>
    </xf>
    <xf numFmtId="0" fontId="148" fillId="3" borderId="10" xfId="40268" applyFont="true" applyBorder="true" applyAlignment="true">
      <alignment horizontal="center" vertical="center"/>
    </xf>
    <xf numFmtId="0" fontId="148" fillId="3" borderId="10" xfId="40270" applyFont="true" applyBorder="true" applyAlignment="true">
      <alignment horizontal="center" vertical="center"/>
    </xf>
    <xf numFmtId="0" fontId="112" fillId="3" borderId="10" xfId="40329" applyFont="true" applyBorder="true" applyAlignment="true">
      <alignment horizontal="center" vertical="center"/>
    </xf>
    <xf numFmtId="0" fontId="148" fillId="3" borderId="10" xfId="40328" applyFont="true" applyBorder="true" applyAlignment="true">
      <alignment horizontal="center" vertical="center"/>
    </xf>
    <xf numFmtId="0" fontId="148" fillId="3" borderId="10" xfId="40330" applyFont="true" applyBorder="true" applyAlignment="true">
      <alignment horizontal="center" vertical="center"/>
    </xf>
    <xf numFmtId="0" fontId="112" fillId="3" borderId="10" xfId="40397" applyFont="true" applyBorder="true" applyAlignment="true">
      <alignment horizontal="center" vertical="center"/>
    </xf>
    <xf numFmtId="0" fontId="148" fillId="3" borderId="10" xfId="40396" applyFont="true" applyBorder="true" applyAlignment="true">
      <alignment horizontal="center" vertical="center"/>
    </xf>
    <xf numFmtId="0" fontId="148" fillId="3" borderId="10" xfId="40398" applyFont="true" applyBorder="true" applyAlignment="true">
      <alignment horizontal="center" vertical="center"/>
    </xf>
    <xf numFmtId="0" fontId="148" fillId="3" borderId="10" xfId="44930" applyFont="true" applyBorder="true" applyAlignment="true">
      <alignment horizontal="center" vertical="center"/>
    </xf>
    <xf numFmtId="0" fontId="148" fillId="3" borderId="10" xfId="44932" applyFont="true" applyBorder="true" applyAlignment="true">
      <alignment horizontal="center" vertical="center"/>
    </xf>
    <xf numFmtId="0" fontId="148" fillId="3" borderId="10" xfId="44951" applyFont="true" applyBorder="true" applyAlignment="true">
      <alignment horizontal="center" vertical="center"/>
    </xf>
    <xf numFmtId="0" fontId="148" fillId="3" borderId="10" xfId="44953" applyFont="true" applyBorder="true" applyAlignment="true">
      <alignment horizontal="center" vertical="center"/>
    </xf>
    <xf numFmtId="0" fontId="148" fillId="3" borderId="10" xfId="44981" applyFont="true" applyBorder="true" applyAlignment="true">
      <alignment horizontal="center" vertical="center"/>
    </xf>
    <xf numFmtId="0" fontId="148" fillId="3" borderId="10" xfId="44983" applyFont="true" applyBorder="true" applyAlignment="true">
      <alignment horizontal="center" vertical="center"/>
    </xf>
    <xf numFmtId="0" fontId="148" fillId="3" borderId="10" xfId="45011" applyFont="true" applyBorder="true" applyAlignment="true">
      <alignment horizontal="center" vertical="center"/>
    </xf>
    <xf numFmtId="0" fontId="148" fillId="3" borderId="10" xfId="45013" applyFont="true" applyBorder="true" applyAlignment="true">
      <alignment horizontal="center" vertical="center"/>
    </xf>
    <xf numFmtId="0" fontId="148" fillId="3" borderId="10" xfId="45032" applyFont="true" applyBorder="true" applyAlignment="true">
      <alignment horizontal="center" vertical="center"/>
    </xf>
    <xf numFmtId="0" fontId="148" fillId="3" borderId="10" xfId="45034" applyFont="true" applyBorder="true" applyAlignment="true">
      <alignment horizontal="center" vertical="center"/>
    </xf>
    <xf numFmtId="0" fontId="148" fillId="3" borderId="10" xfId="45067" applyFont="true" applyBorder="true" applyAlignment="true">
      <alignment horizontal="center" vertical="center"/>
    </xf>
    <xf numFmtId="0" fontId="148" fillId="3" borderId="10" xfId="45069" applyFont="true" applyBorder="true" applyAlignment="true">
      <alignment horizontal="center" vertical="center"/>
    </xf>
    <xf numFmtId="170" fontId="152" fillId="27" borderId="135" xfId="19344" applyNumberFormat="true" applyFont="true" applyFill="true" applyBorder="true" applyAlignment="true">
      <alignment horizontal="center" vertical="center"/>
    </xf>
    <xf numFmtId="169" fontId="147" fillId="33" borderId="104" xfId="44971" applyNumberFormat="true" applyFont="true" applyFill="true" applyBorder="true" applyAlignment="true">
      <alignment horizontal="center" vertical="center"/>
    </xf>
    <xf numFmtId="169" fontId="147" fillId="33" borderId="105" xfId="44971" applyNumberFormat="true" applyFont="true" applyFill="true" applyBorder="true" applyAlignment="true">
      <alignment horizontal="center" vertical="center"/>
    </xf>
    <xf numFmtId="169" fontId="147" fillId="33" borderId="105" xfId="44965" applyNumberFormat="true" applyFont="true" applyFill="true" applyBorder="true" applyAlignment="true">
      <alignment horizontal="center" vertical="center"/>
    </xf>
    <xf numFmtId="169" fontId="175" fillId="33" borderId="105" xfId="40060" applyNumberFormat="true" applyFont="true" applyFill="true" applyBorder="true" applyAlignment="true">
      <alignment horizontal="center" vertical="center"/>
    </xf>
    <xf numFmtId="169" fontId="175" fillId="33" borderId="105" xfId="44971" applyNumberFormat="true" applyFont="true" applyFill="true" applyBorder="true" applyAlignment="true">
      <alignment horizontal="center" vertical="center"/>
    </xf>
    <xf numFmtId="169" fontId="175" fillId="33" borderId="114" xfId="40072" applyNumberFormat="true" applyFont="true" applyFill="true" applyBorder="true" applyAlignment="true">
      <alignment horizontal="center" vertical="center"/>
    </xf>
    <xf numFmtId="169" fontId="147" fillId="33" borderId="104" xfId="44995" applyNumberFormat="true" applyFont="true" applyFill="true" applyBorder="true" applyAlignment="true">
      <alignment horizontal="center" vertical="center"/>
    </xf>
    <xf numFmtId="169" fontId="147" fillId="33" borderId="105" xfId="45001" applyNumberFormat="true" applyFont="true" applyFill="true" applyBorder="true" applyAlignment="true">
      <alignment horizontal="center" vertical="center"/>
    </xf>
    <xf numFmtId="169" fontId="147" fillId="33" borderId="105" xfId="45007" applyNumberFormat="true" applyFont="true" applyFill="true" applyBorder="true" applyAlignment="true">
      <alignment horizontal="center" vertical="center"/>
    </xf>
    <xf numFmtId="168" fontId="147" fillId="33" borderId="105" xfId="19367" applyNumberFormat="true" applyFont="true" applyFill="true" applyBorder="true" applyAlignment="true">
      <alignment horizontal="center" vertical="center"/>
    </xf>
    <xf numFmtId="168" fontId="147" fillId="33" borderId="105" xfId="19371" applyNumberFormat="true" applyFont="true" applyFill="true" applyBorder="true" applyAlignment="true">
      <alignment horizontal="center" vertical="center"/>
    </xf>
    <xf numFmtId="169" fontId="147" fillId="33" borderId="105" xfId="45049" applyNumberFormat="true" applyFont="true" applyFill="true" applyBorder="true" applyAlignment="true">
      <alignment horizontal="center" vertical="center"/>
    </xf>
    <xf numFmtId="169" fontId="175" fillId="33" borderId="105" xfId="40240" applyNumberFormat="true" applyFont="true" applyFill="true" applyBorder="true" applyAlignment="true">
      <alignment horizontal="center" vertical="center"/>
    </xf>
    <xf numFmtId="169" fontId="112" fillId="33" borderId="105" xfId="40240" applyNumberFormat="true" applyFont="true" applyFill="true" applyBorder="true" applyAlignment="true">
      <alignment horizontal="center" vertical="center"/>
    </xf>
    <xf numFmtId="169" fontId="112" fillId="33" borderId="105" xfId="40252" applyNumberFormat="true" applyFont="true" applyFill="true" applyBorder="true" applyAlignment="true">
      <alignment horizontal="center" vertical="center"/>
    </xf>
    <xf numFmtId="0" fontId="148" fillId="33" borderId="105" xfId="45034" applyFont="true" applyFill="true" applyBorder="true" applyAlignment="true">
      <alignment horizontal="center" vertical="center" wrapText="true"/>
    </xf>
    <xf numFmtId="0" fontId="148" fillId="33" borderId="105" xfId="45040" applyFont="true" applyFill="true" applyBorder="true" applyAlignment="true">
      <alignment horizontal="center" vertical="center" wrapText="true"/>
    </xf>
    <xf numFmtId="168" fontId="147" fillId="33" borderId="105" xfId="45055" applyNumberFormat="true" applyFont="true" applyFill="true" applyBorder="true" applyAlignment="true">
      <alignment horizontal="center" vertical="center"/>
    </xf>
    <xf numFmtId="168" fontId="147" fillId="33" borderId="105" xfId="45059" applyNumberFormat="true" applyFont="true" applyFill="true" applyBorder="true" applyAlignment="true">
      <alignment horizontal="center" vertical="center"/>
    </xf>
    <xf numFmtId="168" fontId="147" fillId="33" borderId="105" xfId="45063" applyNumberFormat="true" applyFont="true" applyFill="true" applyBorder="true" applyAlignment="true">
      <alignment horizontal="center" vertical="center"/>
    </xf>
    <xf numFmtId="169" fontId="147" fillId="33" borderId="105" xfId="22515" applyNumberFormat="true" applyFont="true" applyFill="true" applyBorder="true" applyAlignment="true">
      <alignment horizontal="center" vertical="center" wrapText="true"/>
    </xf>
    <xf numFmtId="0" fontId="148" fillId="33" borderId="105" xfId="25755" applyFont="true" applyFill="true" applyBorder="true" applyAlignment="true">
      <alignment horizontal="center" vertical="center" wrapText="true"/>
    </xf>
    <xf numFmtId="0" fontId="148" fillId="33" borderId="105" xfId="25750" applyFont="true" applyFill="true" applyBorder="true" applyAlignment="true">
      <alignment horizontal="center" vertical="center" wrapText="true"/>
    </xf>
    <xf numFmtId="168" fontId="147" fillId="33" borderId="105" xfId="19394" applyNumberFormat="true" applyFont="true" applyFill="true" applyBorder="true" applyAlignment="true">
      <alignment horizontal="center" vertical="center" wrapText="true"/>
    </xf>
    <xf numFmtId="168" fontId="147" fillId="33" borderId="105" xfId="19398" applyNumberFormat="true" applyFont="true" applyFill="true" applyBorder="true" applyAlignment="true">
      <alignment horizontal="center" vertical="center" wrapText="true"/>
    </xf>
    <xf numFmtId="168" fontId="147" fillId="33" borderId="105" xfId="19402" applyNumberFormat="true" applyFont="true" applyFill="true" applyBorder="true" applyAlignment="true">
      <alignment horizontal="center" vertical="center" wrapText="true"/>
    </xf>
    <xf numFmtId="169" fontId="147" fillId="33" borderId="105" xfId="19425" applyNumberFormat="true" applyFont="true" applyFill="true" applyBorder="true" applyAlignment="true">
      <alignment horizontal="center" vertical="center" wrapText="true"/>
    </xf>
    <xf numFmtId="0" fontId="148" fillId="33" borderId="105" xfId="45069" applyFont="true" applyFill="true" applyBorder="true" applyAlignment="true">
      <alignment horizontal="center" vertical="center" wrapText="true"/>
    </xf>
    <xf numFmtId="0" fontId="148" fillId="33" borderId="105" xfId="45075" applyFont="true" applyFill="true" applyBorder="true" applyAlignment="true">
      <alignment horizontal="center" vertical="center" wrapText="true"/>
    </xf>
    <xf numFmtId="0" fontId="148" fillId="33" borderId="105" xfId="19409" applyFont="true" applyFill="true" applyBorder="true" applyAlignment="true">
      <alignment horizontal="center" vertical="center" wrapText="true"/>
    </xf>
    <xf numFmtId="0" fontId="148" fillId="33" borderId="105" xfId="19414" applyFont="true" applyFill="true" applyBorder="true" applyAlignment="true">
      <alignment horizontal="center" vertical="center" wrapText="true"/>
    </xf>
    <xf numFmtId="168" fontId="147" fillId="33" borderId="105" xfId="19431" applyNumberFormat="true" applyFont="true" applyFill="true" applyBorder="true" applyAlignment="true">
      <alignment horizontal="center" vertical="center" wrapText="true"/>
    </xf>
    <xf numFmtId="168" fontId="147" fillId="33" borderId="105" xfId="19435" applyNumberFormat="true" applyFont="true" applyFill="true" applyBorder="true" applyAlignment="true">
      <alignment horizontal="center" vertical="center" wrapText="true"/>
    </xf>
    <xf numFmtId="168" fontId="147" fillId="33" borderId="105" xfId="19439" applyNumberFormat="true" applyFont="true" applyFill="true" applyBorder="true" applyAlignment="true">
      <alignment horizontal="center" vertical="center" wrapText="true"/>
    </xf>
    <xf numFmtId="169" fontId="175" fillId="0" borderId="10" xfId="40060" applyNumberFormat="true" applyFont="true" applyFill="true" applyBorder="true" applyAlignment="true">
      <alignment horizontal="center" vertical="center"/>
    </xf>
    <xf numFmtId="169" fontId="175" fillId="0" borderId="10" xfId="40072" applyNumberFormat="true" applyFont="true" applyFill="true" applyBorder="true" applyAlignment="true">
      <alignment horizontal="center" vertical="center"/>
    </xf>
    <xf numFmtId="169" fontId="175" fillId="0" borderId="10" xfId="40240" applyNumberFormat="true" applyFont="true" applyFill="true" applyBorder="true" applyAlignment="true">
      <alignment horizontal="center" vertical="center"/>
    </xf>
    <xf numFmtId="169" fontId="112" fillId="0" borderId="10" xfId="40240" applyNumberFormat="true" applyFont="true" applyFill="true" applyBorder="true" applyAlignment="true">
      <alignment horizontal="center" vertical="center"/>
    </xf>
    <xf numFmtId="169" fontId="112" fillId="0" borderId="10" xfId="40252" applyNumberFormat="true" applyFont="true" applyFill="true" applyBorder="true" applyAlignment="true">
      <alignment horizontal="center" vertical="center"/>
    </xf>
    <xf numFmtId="0" fontId="148" fillId="0" borderId="10" xfId="39982" applyFont="true" applyFill="true" applyBorder="true" applyAlignment="true">
      <alignment horizontal="center" vertical="center" wrapText="true"/>
    </xf>
    <xf numFmtId="168" fontId="175" fillId="0" borderId="10" xfId="39994" applyNumberFormat="true" applyFont="true" applyFill="true" applyBorder="true" applyAlignment="true">
      <alignment horizontal="center" vertical="center"/>
    </xf>
    <xf numFmtId="168" fontId="175" fillId="0" borderId="10" xfId="40006" applyNumberFormat="true" applyFont="true" applyFill="true" applyBorder="true" applyAlignment="true">
      <alignment horizontal="center" vertical="center"/>
    </xf>
    <xf numFmtId="168" fontId="175" fillId="0" borderId="10" xfId="40018" applyNumberFormat="true" applyFont="true" applyFill="true" applyBorder="true" applyAlignment="true">
      <alignment horizontal="center" vertical="center"/>
    </xf>
    <xf numFmtId="0" fontId="148" fillId="0" borderId="10" xfId="40042" applyFont="true" applyFill="true" applyBorder="true" applyAlignment="true">
      <alignment horizontal="center" vertical="center" wrapText="true"/>
    </xf>
    <xf numFmtId="168" fontId="175" fillId="0" borderId="10" xfId="40054" applyNumberFormat="true" applyFont="true" applyFill="true" applyBorder="true" applyAlignment="true">
      <alignment horizontal="center" vertical="center"/>
    </xf>
    <xf numFmtId="168" fontId="175" fillId="0" borderId="10" xfId="40066" applyNumberFormat="true" applyFont="true" applyFill="true" applyBorder="true" applyAlignment="true">
      <alignment horizontal="center" vertical="center"/>
    </xf>
    <xf numFmtId="168" fontId="175" fillId="0" borderId="10" xfId="40078" applyNumberFormat="true" applyFont="true" applyFill="true" applyBorder="true" applyAlignment="true">
      <alignment horizontal="center" vertical="center"/>
    </xf>
    <xf numFmtId="0" fontId="148" fillId="0" borderId="10" xfId="40102" applyFont="true" applyFill="true" applyBorder="true" applyAlignment="true">
      <alignment horizontal="center" vertical="center" wrapText="true"/>
    </xf>
    <xf numFmtId="168" fontId="147" fillId="0" borderId="10" xfId="40114" applyNumberFormat="true" applyFont="true" applyFill="true" applyBorder="true" applyAlignment="true">
      <alignment horizontal="center" vertical="center"/>
    </xf>
    <xf numFmtId="168" fontId="147" fillId="0" borderId="10" xfId="40126" applyNumberFormat="true" applyFont="true" applyFill="true" applyBorder="true" applyAlignment="true">
      <alignment horizontal="center" vertical="center"/>
    </xf>
    <xf numFmtId="0" fontId="148" fillId="0" borderId="10" xfId="40162" applyFont="true" applyFill="true" applyBorder="true" applyAlignment="true">
      <alignment horizontal="center" vertical="center" wrapText="true"/>
    </xf>
    <xf numFmtId="168" fontId="175" fillId="0" borderId="10" xfId="40174" applyNumberFormat="true" applyFont="true" applyFill="true" applyBorder="true" applyAlignment="true">
      <alignment horizontal="center" vertical="center"/>
    </xf>
    <xf numFmtId="168" fontId="175" fillId="0" borderId="10" xfId="40186" applyNumberFormat="true" applyFont="true" applyFill="true" applyBorder="true" applyAlignment="true">
      <alignment horizontal="center" vertical="center"/>
    </xf>
    <xf numFmtId="168" fontId="175" fillId="0" borderId="10" xfId="40198" applyNumberFormat="true" applyFont="true" applyFill="true" applyBorder="true" applyAlignment="true">
      <alignment horizontal="center" vertical="center"/>
    </xf>
    <xf numFmtId="0" fontId="148" fillId="0" borderId="10" xfId="40222" applyFont="true" applyFill="true" applyBorder="true" applyAlignment="true">
      <alignment horizontal="center" vertical="center" wrapText="true"/>
    </xf>
    <xf numFmtId="168" fontId="175" fillId="0" borderId="10" xfId="40234" applyNumberFormat="true" applyFont="true" applyFill="true" applyBorder="true" applyAlignment="true">
      <alignment horizontal="center" vertical="center"/>
    </xf>
    <xf numFmtId="168" fontId="175" fillId="0" borderId="10" xfId="40246" applyNumberFormat="true" applyFont="true" applyFill="true" applyBorder="true" applyAlignment="true">
      <alignment horizontal="center" vertical="center"/>
    </xf>
    <xf numFmtId="168" fontId="175" fillId="0" borderId="10" xfId="40258" applyNumberFormat="true" applyFont="true" applyFill="true" applyBorder="true" applyAlignment="true">
      <alignment horizontal="center" vertical="center"/>
    </xf>
    <xf numFmtId="168" fontId="147" fillId="0" borderId="10" xfId="40246" applyNumberFormat="true" applyFont="true" applyFill="true" applyBorder="true" applyAlignment="true">
      <alignment horizontal="center" vertical="center"/>
    </xf>
    <xf numFmtId="0" fontId="148" fillId="0" borderId="10" xfId="40282" applyFont="true" applyFill="true" applyBorder="true" applyAlignment="true">
      <alignment horizontal="center" vertical="center" wrapText="true"/>
    </xf>
    <xf numFmtId="168" fontId="112" fillId="0" borderId="10" xfId="40294" applyNumberFormat="true" applyFont="true" applyFill="true" applyBorder="true" applyAlignment="true">
      <alignment horizontal="center" vertical="center"/>
    </xf>
    <xf numFmtId="168" fontId="175" fillId="0" borderId="10" xfId="40294" applyNumberFormat="true" applyFont="true" applyFill="true" applyBorder="true" applyAlignment="true">
      <alignment horizontal="center" vertical="center"/>
    </xf>
    <xf numFmtId="168" fontId="112" fillId="0" borderId="10" xfId="40306" applyNumberFormat="true" applyFont="true" applyFill="true" applyBorder="true" applyAlignment="true">
      <alignment horizontal="center" vertical="center"/>
    </xf>
    <xf numFmtId="168" fontId="175" fillId="0" borderId="10" xfId="40306" applyNumberFormat="true" applyFont="true" applyFill="true" applyBorder="true" applyAlignment="true">
      <alignment horizontal="center" vertical="center"/>
    </xf>
    <xf numFmtId="168" fontId="147" fillId="0" borderId="10" xfId="40306" applyNumberFormat="true" applyFont="true" applyFill="true" applyBorder="true" applyAlignment="true">
      <alignment horizontal="center" vertical="center"/>
    </xf>
    <xf numFmtId="0" fontId="148" fillId="0" borderId="10" xfId="40342" applyFont="true" applyFill="true" applyBorder="true" applyAlignment="true">
      <alignment horizontal="center" vertical="center" wrapText="true"/>
    </xf>
    <xf numFmtId="168" fontId="175" fillId="0" borderId="10" xfId="40536" applyNumberFormat="true" applyFont="true" applyFill="true" applyBorder="true" applyAlignment="true">
      <alignment horizontal="center" vertical="center"/>
    </xf>
    <xf numFmtId="168" fontId="175" fillId="0" borderId="10" xfId="40542" applyNumberFormat="true" applyFont="true" applyFill="true" applyBorder="true" applyAlignment="true">
      <alignment horizontal="center" vertical="center"/>
    </xf>
    <xf numFmtId="168" fontId="175" fillId="0" borderId="10" xfId="40539" applyNumberFormat="true" applyFont="true" applyFill="true" applyBorder="true" applyAlignment="true">
      <alignment horizontal="center" vertical="center"/>
    </xf>
    <xf numFmtId="168" fontId="175" fillId="0" borderId="10" xfId="40548" applyNumberFormat="true" applyFont="true" applyFill="true" applyBorder="true" applyAlignment="true">
      <alignment horizontal="center" vertical="center"/>
    </xf>
    <xf numFmtId="0" fontId="148" fillId="0" borderId="10" xfId="40410" applyFont="true" applyFill="true" applyBorder="true" applyAlignment="true">
      <alignment horizontal="center" vertical="center" wrapText="true"/>
    </xf>
    <xf numFmtId="168" fontId="175" fillId="0" borderId="10" xfId="40422" applyNumberFormat="true" applyFont="true" applyFill="true" applyBorder="true" applyAlignment="true">
      <alignment horizontal="center" vertical="center"/>
    </xf>
    <xf numFmtId="168" fontId="175" fillId="0" borderId="10" xfId="40434" applyNumberFormat="true" applyFont="true" applyFill="true" applyBorder="true" applyAlignment="true">
      <alignment horizontal="center" vertical="center"/>
    </xf>
    <xf numFmtId="168" fontId="175" fillId="0" borderId="10" xfId="40446" applyNumberFormat="true" applyFont="true" applyFill="true" applyBorder="true" applyAlignment="true">
      <alignment horizontal="center" vertical="center"/>
    </xf>
    <xf numFmtId="0" fontId="175" fillId="3" borderId="10" xfId="45104" applyFont="true" applyBorder="true" applyAlignment="true">
      <alignment horizontal="center" vertical="center"/>
    </xf>
    <xf numFmtId="0" fontId="175" fillId="3" borderId="10" xfId="45134" applyFont="true" applyBorder="true" applyAlignment="true">
      <alignment horizontal="center" vertical="center"/>
    </xf>
    <xf numFmtId="0" fontId="175" fillId="3" borderId="10" xfId="45160" applyFont="true" applyBorder="true" applyAlignment="true">
      <alignment horizontal="center" vertical="center"/>
    </xf>
    <xf numFmtId="0" fontId="175" fillId="3" borderId="10" xfId="45190" applyFont="true" applyBorder="true" applyAlignment="true">
      <alignment horizontal="center" vertical="center"/>
    </xf>
    <xf numFmtId="0" fontId="175" fillId="3" borderId="10" xfId="45211" applyFont="true" applyBorder="true" applyAlignment="true">
      <alignment horizontal="center" vertical="center"/>
    </xf>
    <xf numFmtId="0" fontId="175" fillId="3" borderId="10" xfId="45253" applyFont="true" applyBorder="true" applyAlignment="true">
      <alignment horizontal="center" vertical="center"/>
    </xf>
    <xf numFmtId="0" fontId="148" fillId="3" borderId="10" xfId="45103" applyFont="true" applyBorder="true" applyAlignment="true">
      <alignment horizontal="center" vertical="center"/>
    </xf>
    <xf numFmtId="0" fontId="148" fillId="3" borderId="10" xfId="45105" applyFont="true" applyBorder="true" applyAlignment="true">
      <alignment horizontal="center" vertical="center"/>
    </xf>
    <xf numFmtId="0" fontId="148" fillId="3" borderId="10" xfId="45133" applyFont="true" applyBorder="true" applyAlignment="true">
      <alignment horizontal="center" vertical="center"/>
    </xf>
    <xf numFmtId="0" fontId="148" fillId="3" borderId="10" xfId="45135" applyFont="true" applyBorder="true" applyAlignment="true">
      <alignment horizontal="center" vertical="center"/>
    </xf>
    <xf numFmtId="0" fontId="148" fillId="3" borderId="10" xfId="45159" applyFont="true" applyBorder="true" applyAlignment="true">
      <alignment horizontal="center" vertical="center"/>
    </xf>
    <xf numFmtId="0" fontId="148" fillId="3" borderId="10" xfId="45161" applyFont="true" applyBorder="true" applyAlignment="true">
      <alignment horizontal="center" vertical="center"/>
    </xf>
    <xf numFmtId="0" fontId="148" fillId="3" borderId="10" xfId="45189" applyFont="true" applyBorder="true" applyAlignment="true">
      <alignment horizontal="center" vertical="center"/>
    </xf>
    <xf numFmtId="0" fontId="148" fillId="3" borderId="10" xfId="45191" applyFont="true" applyBorder="true" applyAlignment="true">
      <alignment horizontal="center" vertical="center"/>
    </xf>
    <xf numFmtId="0" fontId="148" fillId="3" borderId="10" xfId="45210" applyFont="true" applyBorder="true" applyAlignment="true">
      <alignment horizontal="center" vertical="center"/>
    </xf>
    <xf numFmtId="0" fontId="148" fillId="3" borderId="10" xfId="45212" applyFont="true" applyBorder="true" applyAlignment="true">
      <alignment horizontal="center" vertical="center"/>
    </xf>
    <xf numFmtId="0" fontId="148" fillId="3" borderId="10" xfId="45252" applyFont="true" applyBorder="true" applyAlignment="true">
      <alignment horizontal="center" vertical="center"/>
    </xf>
    <xf numFmtId="0" fontId="148" fillId="3" borderId="10" xfId="45254" applyFont="true" applyBorder="true" applyAlignment="true">
      <alignment horizontal="center" vertical="center"/>
    </xf>
    <xf numFmtId="169" fontId="147" fillId="33" borderId="104" xfId="45117" applyNumberFormat="true" applyFont="true" applyFill="true" applyBorder="true" applyAlignment="true">
      <alignment horizontal="center" vertical="center"/>
    </xf>
    <xf numFmtId="169" fontId="147" fillId="33" borderId="105" xfId="45123" applyNumberFormat="true" applyFont="true" applyFill="true" applyBorder="true" applyAlignment="true">
      <alignment horizontal="center" vertical="center"/>
    </xf>
    <xf numFmtId="169" fontId="147" fillId="33" borderId="106" xfId="45129" applyNumberFormat="true" applyFont="true" applyFill="true" applyBorder="true" applyAlignment="true">
      <alignment horizontal="center" vertical="center"/>
    </xf>
    <xf numFmtId="169" fontId="147" fillId="33" borderId="104" xfId="45153" applyNumberFormat="true" applyFont="true" applyFill="true" applyBorder="true" applyAlignment="true">
      <alignment horizontal="center" vertical="center"/>
    </xf>
    <xf numFmtId="169" fontId="147" fillId="33" borderId="105" xfId="45153" applyNumberFormat="true" applyFont="true" applyFill="true" applyBorder="true" applyAlignment="true">
      <alignment horizontal="center" vertical="center"/>
    </xf>
    <xf numFmtId="169" fontId="147" fillId="33" borderId="105" xfId="45147" applyNumberFormat="true" applyFont="true" applyFill="true" applyBorder="true" applyAlignment="true">
      <alignment horizontal="center" vertical="center"/>
    </xf>
    <xf numFmtId="169" fontId="175" fillId="33" borderId="105" xfId="36822" applyNumberFormat="true" applyFont="true" applyFill="true" applyBorder="true" applyAlignment="true">
      <alignment horizontal="center" vertical="center"/>
    </xf>
    <xf numFmtId="169" fontId="147" fillId="33" borderId="104" xfId="45173" applyNumberFormat="true" applyFont="true" applyFill="true" applyBorder="true" applyAlignment="true">
      <alignment horizontal="center" vertical="center"/>
    </xf>
    <xf numFmtId="169" fontId="147" fillId="33" borderId="105" xfId="45179" applyNumberFormat="true" applyFont="true" applyFill="true" applyBorder="true" applyAlignment="true">
      <alignment horizontal="center" vertical="center"/>
    </xf>
    <xf numFmtId="169" fontId="147" fillId="33" borderId="105" xfId="45185" applyNumberFormat="true" applyFont="true" applyFill="true" applyBorder="true" applyAlignment="true">
      <alignment horizontal="center" vertical="center"/>
    </xf>
    <xf numFmtId="169" fontId="147" fillId="33" borderId="104" xfId="45224" applyNumberFormat="true" applyFont="true" applyFill="true" applyBorder="true" applyAlignment="true">
      <alignment horizontal="center" vertical="center"/>
    </xf>
    <xf numFmtId="169" fontId="147" fillId="33" borderId="105" xfId="45230" applyNumberFormat="true" applyFont="true" applyFill="true" applyBorder="true" applyAlignment="true">
      <alignment horizontal="center" vertical="center"/>
    </xf>
    <xf numFmtId="169" fontId="147" fillId="33" borderId="105" xfId="19389" applyNumberFormat="true" applyFont="true" applyFill="true" applyBorder="true" applyAlignment="true">
      <alignment horizontal="center" vertical="center" wrapText="true"/>
    </xf>
    <xf numFmtId="0" fontId="148" fillId="33" borderId="105" xfId="45212" applyFont="true" applyFill="true" applyBorder="true" applyAlignment="true">
      <alignment horizontal="center" vertical="center" wrapText="true"/>
    </xf>
    <xf numFmtId="0" fontId="148" fillId="33" borderId="105" xfId="45218" applyFont="true" applyFill="true" applyBorder="true" applyAlignment="true">
      <alignment horizontal="center" vertical="center" wrapText="true"/>
    </xf>
    <xf numFmtId="168" fontId="147" fillId="33" borderId="105" xfId="45240" applyNumberFormat="true" applyFont="true" applyFill="true" applyBorder="true" applyAlignment="true">
      <alignment horizontal="center" vertical="center"/>
    </xf>
    <xf numFmtId="168" fontId="147" fillId="33" borderId="105" xfId="45244" applyNumberFormat="true" applyFont="true" applyFill="true" applyBorder="true" applyAlignment="true">
      <alignment horizontal="center" vertical="center"/>
    </xf>
    <xf numFmtId="168" fontId="147" fillId="33" borderId="105" xfId="45248" applyNumberFormat="true" applyFont="true" applyFill="true" applyBorder="true" applyAlignment="true">
      <alignment horizontal="center" vertical="center"/>
    </xf>
    <xf numFmtId="169" fontId="147" fillId="33" borderId="105" xfId="45236" applyNumberFormat="true" applyFont="true" applyFill="true" applyBorder="true" applyAlignment="true">
      <alignment horizontal="center" vertical="center"/>
    </xf>
    <xf numFmtId="0" fontId="148" fillId="33" borderId="105" xfId="45254" applyFont="true" applyFill="true" applyBorder="true" applyAlignment="true">
      <alignment horizontal="center" vertical="center" wrapText="true"/>
    </xf>
    <xf numFmtId="0" fontId="148" fillId="33" borderId="105" xfId="45260" applyFont="true" applyFill="true" applyBorder="true" applyAlignment="true">
      <alignment horizontal="center" vertical="center" wrapText="true"/>
    </xf>
    <xf numFmtId="0" fontId="175" fillId="3" borderId="10" xfId="45368" applyFont="true" applyBorder="true" applyAlignment="true">
      <alignment horizontal="center" vertical="center"/>
    </xf>
    <xf numFmtId="0" fontId="175" fillId="3" borderId="10" xfId="45398" applyFont="true" applyBorder="true" applyAlignment="true">
      <alignment horizontal="center" vertical="center"/>
    </xf>
    <xf numFmtId="0" fontId="175" fillId="3" borderId="10" xfId="45428" applyFont="true" applyBorder="true" applyAlignment="true">
      <alignment horizontal="center" vertical="center"/>
    </xf>
    <xf numFmtId="0" fontId="175" fillId="3" borderId="10" xfId="45458" applyFont="true" applyBorder="true" applyAlignment="true">
      <alignment horizontal="center" vertical="center"/>
    </xf>
    <xf numFmtId="0" fontId="175" fillId="3" borderId="10" xfId="45479" applyFont="true" applyBorder="true" applyAlignment="true">
      <alignment horizontal="center" vertical="center"/>
    </xf>
    <xf numFmtId="0" fontId="175" fillId="3" borderId="10" xfId="45523" applyFont="true" applyBorder="true" applyAlignment="true">
      <alignment horizontal="center" vertical="center"/>
    </xf>
    <xf numFmtId="0" fontId="148" fillId="3" borderId="10" xfId="45367" applyFont="true" applyBorder="true" applyAlignment="true">
      <alignment horizontal="center" vertical="center"/>
    </xf>
    <xf numFmtId="0" fontId="148" fillId="3" borderId="10" xfId="45369" applyFont="true" applyBorder="true" applyAlignment="true">
      <alignment horizontal="center" vertical="center"/>
    </xf>
    <xf numFmtId="0" fontId="148" fillId="3" borderId="10" xfId="45397" applyFont="true" applyBorder="true" applyAlignment="true">
      <alignment horizontal="center" vertical="center"/>
    </xf>
    <xf numFmtId="0" fontId="148" fillId="3" borderId="10" xfId="45399" applyFont="true" applyBorder="true" applyAlignment="true">
      <alignment horizontal="center" vertical="center"/>
    </xf>
    <xf numFmtId="0" fontId="148" fillId="3" borderId="10" xfId="45427" applyFont="true" applyBorder="true" applyAlignment="true">
      <alignment horizontal="center" vertical="center"/>
    </xf>
    <xf numFmtId="0" fontId="148" fillId="3" borderId="10" xfId="45429" applyFont="true" applyBorder="true" applyAlignment="true">
      <alignment horizontal="center" vertical="center"/>
    </xf>
    <xf numFmtId="0" fontId="148" fillId="3" borderId="10" xfId="45457" applyFont="true" applyBorder="true" applyAlignment="true">
      <alignment horizontal="center" vertical="center"/>
    </xf>
    <xf numFmtId="0" fontId="148" fillId="3" borderId="10" xfId="45459" applyFont="true" applyBorder="true" applyAlignment="true">
      <alignment horizontal="center" vertical="center"/>
    </xf>
    <xf numFmtId="0" fontId="148" fillId="3" borderId="10" xfId="45478" applyFont="true" applyBorder="true" applyAlignment="true">
      <alignment horizontal="center" vertical="center"/>
    </xf>
    <xf numFmtId="0" fontId="148" fillId="3" borderId="10" xfId="45480" applyFont="true" applyBorder="true" applyAlignment="true">
      <alignment horizontal="center" vertical="center"/>
    </xf>
    <xf numFmtId="0" fontId="148" fillId="3" borderId="10" xfId="45522" applyFont="true" applyBorder="true" applyAlignment="true">
      <alignment horizontal="center" vertical="center"/>
    </xf>
    <xf numFmtId="0" fontId="148" fillId="3" borderId="10" xfId="45524" applyFont="true" applyBorder="true" applyAlignment="true">
      <alignment horizontal="center" vertical="center"/>
    </xf>
    <xf numFmtId="169" fontId="147" fillId="33" borderId="104" xfId="45381" applyNumberFormat="true" applyFont="true" applyFill="true" applyBorder="true" applyAlignment="true">
      <alignment horizontal="center" vertical="center"/>
    </xf>
    <xf numFmtId="169" fontId="147" fillId="33" borderId="105" xfId="45387" applyNumberFormat="true" applyFont="true" applyFill="true" applyBorder="true" applyAlignment="true">
      <alignment horizontal="center" vertical="center"/>
    </xf>
    <xf numFmtId="169" fontId="147" fillId="33" borderId="106" xfId="45393" applyNumberFormat="true" applyFont="true" applyFill="true" applyBorder="true" applyAlignment="true">
      <alignment horizontal="center" vertical="center"/>
    </xf>
    <xf numFmtId="169" fontId="147" fillId="33" borderId="104" xfId="45417" applyNumberFormat="true" applyFont="true" applyFill="true" applyBorder="true" applyAlignment="true">
      <alignment horizontal="center" vertical="center"/>
    </xf>
    <xf numFmtId="169" fontId="147" fillId="33" borderId="105" xfId="45417" applyNumberFormat="true" applyFont="true" applyFill="true" applyBorder="true" applyAlignment="true">
      <alignment horizontal="center" vertical="center"/>
    </xf>
    <xf numFmtId="169" fontId="147" fillId="33" borderId="105" xfId="45411" applyNumberFormat="true" applyFont="true" applyFill="true" applyBorder="true" applyAlignment="true">
      <alignment horizontal="center" vertical="center"/>
    </xf>
    <xf numFmtId="169" fontId="175" fillId="33" borderId="105" xfId="45417" applyNumberFormat="true" applyFont="true" applyFill="true" applyBorder="true" applyAlignment="true">
      <alignment horizontal="center" vertical="center"/>
    </xf>
    <xf numFmtId="169" fontId="147" fillId="33" borderId="104" xfId="45441" applyNumberFormat="true" applyFont="true" applyFill="true" applyBorder="true" applyAlignment="true">
      <alignment horizontal="center" vertical="center"/>
    </xf>
    <xf numFmtId="169" fontId="147" fillId="33" borderId="105" xfId="45447" applyNumberFormat="true" applyFont="true" applyFill="true" applyBorder="true" applyAlignment="true">
      <alignment horizontal="center" vertical="center"/>
    </xf>
    <xf numFmtId="169" fontId="147" fillId="33" borderId="105" xfId="45453" applyNumberFormat="true" applyFont="true" applyFill="true" applyBorder="true" applyAlignment="true">
      <alignment horizontal="center" vertical="center"/>
    </xf>
    <xf numFmtId="169" fontId="147" fillId="33" borderId="104" xfId="45492" applyNumberFormat="true" applyFont="true" applyFill="true" applyBorder="true" applyAlignment="true">
      <alignment horizontal="center" vertical="center"/>
    </xf>
    <xf numFmtId="169" fontId="147" fillId="33" borderId="105" xfId="45498" applyNumberFormat="true" applyFont="true" applyFill="true" applyBorder="true" applyAlignment="true">
      <alignment horizontal="center" vertical="center"/>
    </xf>
    <xf numFmtId="0" fontId="148" fillId="33" borderId="105" xfId="45480" applyFont="true" applyFill="true" applyBorder="true" applyAlignment="true">
      <alignment horizontal="center" vertical="center" wrapText="true"/>
    </xf>
    <xf numFmtId="0" fontId="148" fillId="33" borderId="105" xfId="45486" applyFont="true" applyFill="true" applyBorder="true" applyAlignment="true">
      <alignment horizontal="center" vertical="center" wrapText="true"/>
    </xf>
    <xf numFmtId="168" fontId="147" fillId="33" borderId="105" xfId="45510" applyNumberFormat="true" applyFont="true" applyFill="true" applyBorder="true" applyAlignment="true">
      <alignment horizontal="center" vertical="center"/>
    </xf>
    <xf numFmtId="168" fontId="147" fillId="33" borderId="105" xfId="45514" applyNumberFormat="true" applyFont="true" applyFill="true" applyBorder="true" applyAlignment="true">
      <alignment horizontal="center" vertical="center"/>
    </xf>
    <xf numFmtId="168" fontId="147" fillId="33" borderId="105" xfId="45518" applyNumberFormat="true" applyFont="true" applyFill="true" applyBorder="true" applyAlignment="true">
      <alignment horizontal="center" vertical="center"/>
    </xf>
    <xf numFmtId="169" fontId="147" fillId="33" borderId="105" xfId="45501" applyNumberFormat="true" applyFont="true" applyFill="true" applyBorder="true" applyAlignment="true">
      <alignment horizontal="center" vertical="center"/>
    </xf>
    <xf numFmtId="169" fontId="147" fillId="33" borderId="105" xfId="45506" applyNumberFormat="true" applyFont="true" applyFill="true" applyBorder="true" applyAlignment="true">
      <alignment horizontal="center" vertical="center"/>
    </xf>
    <xf numFmtId="169" fontId="147" fillId="33" borderId="104" xfId="45536" applyNumberFormat="true" applyFont="true" applyFill="true" applyBorder="true" applyAlignment="true">
      <alignment horizontal="center" vertical="center"/>
    </xf>
    <xf numFmtId="169" fontId="147" fillId="33" borderId="105" xfId="45542" applyNumberFormat="true" applyFont="true" applyFill="true" applyBorder="true" applyAlignment="true">
      <alignment horizontal="center" vertical="center"/>
    </xf>
    <xf numFmtId="169" fontId="147" fillId="33" borderId="105" xfId="45548" applyNumberFormat="true" applyFont="true" applyFill="true" applyBorder="true" applyAlignment="true">
      <alignment horizontal="center" vertical="center"/>
    </xf>
    <xf numFmtId="0" fontId="148" fillId="33" borderId="105" xfId="45524" applyFont="true" applyFill="true" applyBorder="true" applyAlignment="true">
      <alignment horizontal="center" vertical="center" wrapText="true"/>
    </xf>
    <xf numFmtId="0" fontId="148" fillId="33" borderId="105" xfId="45530" applyFont="true" applyFill="true" applyBorder="true" applyAlignment="true">
      <alignment horizontal="center" vertical="center" wrapText="true"/>
    </xf>
    <xf numFmtId="168" fontId="147" fillId="33" borderId="105" xfId="45552" applyNumberFormat="true" applyFont="true" applyFill="true" applyBorder="true" applyAlignment="true">
      <alignment horizontal="center" vertical="center"/>
    </xf>
    <xf numFmtId="168" fontId="147" fillId="33" borderId="105" xfId="45556" applyNumberFormat="true" applyFont="true" applyFill="true" applyBorder="true" applyAlignment="true">
      <alignment horizontal="center" vertical="center"/>
    </xf>
    <xf numFmtId="168" fontId="147" fillId="33" borderId="105" xfId="45560" applyNumberFormat="true" applyFont="true" applyFill="true" applyBorder="true" applyAlignment="true">
      <alignment horizontal="center" vertical="center"/>
    </xf>
    <xf numFmtId="0" fontId="110" fillId="4" borderId="15" xfId="19344" applyFont="true" applyFill="true" applyBorder="true" applyAlignment="true" applyProtection="true">
      <alignment horizontal="center" wrapText="true"/>
      <protection locked="false"/>
    </xf>
    <xf numFmtId="0" fontId="157" fillId="3" borderId="10" xfId="19344" applyFont="true" applyBorder="true"/>
    <xf numFmtId="0" fontId="149" fillId="3" borderId="10" xfId="19344" applyFont="true" applyBorder="true"/>
    <xf numFmtId="0" fontId="149" fillId="27" borderId="10" xfId="19344" applyFont="true" applyFill="true" applyBorder="true" applyAlignment="true">
      <alignment wrapText="true"/>
    </xf>
    <xf numFmtId="0" fontId="149" fillId="3" borderId="10" xfId="19344" applyFont="true" applyBorder="true" applyAlignment="true">
      <alignment wrapText="true"/>
    </xf>
    <xf numFmtId="0" fontId="150" fillId="27" borderId="10" xfId="19344" applyFont="true" applyFill="true" applyBorder="true" applyAlignment="true">
      <alignment wrapText="true"/>
    </xf>
    <xf numFmtId="0" fontId="23" fillId="3" borderId="10" xfId="19344" applyFont="true" applyBorder="true" applyAlignment="true">
      <alignment wrapText="true"/>
    </xf>
    <xf numFmtId="0" fontId="157" fillId="27" borderId="10" xfId="19344" applyFont="true" applyFill="true" applyBorder="true" applyAlignment="true">
      <alignment wrapText="true"/>
    </xf>
    <xf numFmtId="0" fontId="157" fillId="3" borderId="10" xfId="19344" applyFont="true" applyBorder="true" applyAlignment="true">
      <alignment wrapText="true"/>
    </xf>
    <xf numFmtId="0" fontId="114" fillId="3" borderId="10" xfId="19344" applyFont="true" applyBorder="true" applyAlignment="true">
      <alignment wrapText="true"/>
    </xf>
    <xf numFmtId="1" fontId="115"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7"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1"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15" fillId="2" borderId="1" xfId="19344" applyFont="true" applyFill="true" applyBorder="true" applyAlignment="true" applyProtection="true">
      <alignment horizontal="center" vertical="center" wrapText="true"/>
      <protection locked="false"/>
    </xf>
    <xf numFmtId="0" fontId="116" fillId="2" borderId="11" xfId="19344" applyFont="true" applyFill="true" applyBorder="true" applyAlignment="true" applyProtection="true">
      <alignment horizontal="center" vertical="center" wrapText="true"/>
      <protection locked="false"/>
    </xf>
    <xf numFmtId="0" fontId="116" fillId="2" borderId="2" xfId="19344" applyFont="true" applyFill="true" applyBorder="true" applyAlignment="true" applyProtection="true">
      <alignment horizontal="center" vertical="center" wrapText="true"/>
      <protection locked="false"/>
    </xf>
    <xf numFmtId="0" fontId="116" fillId="2" borderId="5" xfId="19344" applyFont="true" applyFill="true" applyBorder="true" applyAlignment="true" applyProtection="true">
      <alignment horizontal="center" vertical="center" wrapText="true"/>
      <protection locked="false"/>
    </xf>
    <xf numFmtId="0" fontId="116" fillId="2" borderId="12" xfId="19344" applyFont="true" applyFill="true" applyBorder="true" applyAlignment="true" applyProtection="true">
      <alignment horizontal="center" vertical="center" wrapText="true"/>
      <protection locked="false"/>
    </xf>
    <xf numFmtId="0" fontId="116"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3" fillId="4" borderId="11" xfId="19344" applyFont="true" applyFill="true" applyBorder="true" applyAlignment="true" applyProtection="true">
      <alignment horizontal="center" vertical="center"/>
      <protection locked="false"/>
    </xf>
    <xf numFmtId="0" fontId="113" fillId="4" borderId="10" xfId="19344" applyFont="true" applyFill="true" applyBorder="true" applyAlignment="true" applyProtection="true">
      <alignment horizontal="center" vertical="center"/>
      <protection locked="false"/>
    </xf>
    <xf numFmtId="0" fontId="116"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3" fillId="4" borderId="12" xfId="19344" applyFont="true" applyFill="true" applyBorder="true" applyAlignment="true" applyProtection="true">
      <alignment horizontal="center" vertical="center"/>
      <protection locked="false"/>
    </xf>
    <xf numFmtId="164" fontId="117" fillId="3" borderId="10" xfId="19344" applyNumberFormat="true" applyFont="true" applyAlignment="true" applyProtection="true">
      <alignment horizontal="center"/>
      <protection locked="false"/>
    </xf>
    <xf numFmtId="0" fontId="118"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7" fillId="3" borderId="10" xfId="19344" applyFont="true" applyAlignment="true" applyProtection="true">
      <alignment horizontal="center" vertical="center"/>
      <protection locked="false"/>
    </xf>
    <xf numFmtId="0" fontId="117" fillId="0" borderId="0" xfId="0" applyFont="true" applyAlignment="true" applyProtection="true">
      <alignment horizontal="center" vertical="center"/>
      <protection locked="false"/>
    </xf>
    <xf numFmtId="0" fontId="115" fillId="0" borderId="0" xfId="0" applyFont="true" applyAlignment="true" applyProtection="true">
      <alignment horizontal="center"/>
      <protection locked="false"/>
    </xf>
    <xf numFmtId="0" fontId="115" fillId="3" borderId="10" xfId="19344" applyFont="true" applyAlignment="true" applyProtection="true">
      <alignment horizontal="center"/>
      <protection locked="false"/>
    </xf>
    <xf numFmtId="0" fontId="115" fillId="0" borderId="10" xfId="0" applyFont="true" applyBorder="true" applyAlignment="true">
      <alignment horizontal="center"/>
    </xf>
    <xf numFmtId="1" fontId="117" fillId="3" borderId="10" xfId="19344" applyNumberFormat="true" applyFont="true" applyAlignment="true" applyProtection="true">
      <alignment horizont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1" fillId="4" borderId="1" xfId="19344" applyFont="true" applyFill="true" applyBorder="true" applyAlignment="true" applyProtection="true">
      <alignment horizontal="right" vertical="center"/>
      <protection locked="false"/>
    </xf>
    <xf numFmtId="0" fontId="111" fillId="0" borderId="11" xfId="0" applyFont="true" applyBorder="true" applyAlignment="true" applyProtection="true">
      <alignment horizontal="right"/>
      <protection locked="false"/>
    </xf>
    <xf numFmtId="0" fontId="111" fillId="0" borderId="5" xfId="0" applyFont="true" applyBorder="true" applyAlignment="true" applyProtection="true">
      <alignment horizontal="right"/>
      <protection locked="false"/>
    </xf>
    <xf numFmtId="0" fontId="111" fillId="0" borderId="12" xfId="0" applyFont="true" applyBorder="true" applyAlignment="true" applyProtection="true">
      <alignment horizontal="right"/>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5"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59" fillId="13" borderId="19" xfId="19344" applyNumberFormat="true" applyFont="true" applyFill="true" applyBorder="true" applyAlignment="true" applyProtection="true">
      <alignment horizontal="center" vertical="center"/>
      <protection locked="false"/>
    </xf>
    <xf numFmtId="164" fontId="159"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2" fillId="14" borderId="20" xfId="19344" applyNumberFormat="true" applyFont="true" applyFill="true" applyBorder="true" applyAlignment="true" applyProtection="true">
      <alignment horizontal="center" vertical="center"/>
      <protection locked="false"/>
    </xf>
    <xf numFmtId="164" fontId="112" fillId="14" borderId="22" xfId="19344" applyNumberFormat="true" applyFont="true" applyFill="true" applyBorder="true" applyAlignment="true" applyProtection="true">
      <alignment horizontal="center" vertical="center"/>
      <protection locked="false"/>
    </xf>
    <xf numFmtId="164" fontId="112" fillId="10" borderId="17" xfId="19344" applyNumberFormat="true" applyFont="true" applyFill="true" applyBorder="true" applyAlignment="true" applyProtection="true">
      <alignment horizontal="center" vertical="center"/>
      <protection locked="false"/>
    </xf>
    <xf numFmtId="164" fontId="112"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3" fillId="4" borderId="1" xfId="19344" applyFont="true" applyFill="true" applyBorder="true" applyAlignment="true" applyProtection="true">
      <alignment horizontal="center" vertical="center"/>
    </xf>
    <xf numFmtId="0" fontId="113" fillId="4" borderId="2" xfId="0" applyFont="true" applyFill="true" applyBorder="true" applyAlignment="true" applyProtection="true">
      <alignment horizontal="center" vertical="center"/>
    </xf>
    <xf numFmtId="0" fontId="113" fillId="4" borderId="5" xfId="0" applyFont="true" applyFill="true" applyBorder="true" applyAlignment="true" applyProtection="true">
      <alignment horizontal="center" vertical="center"/>
    </xf>
    <xf numFmtId="0" fontId="113"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48" fillId="3" borderId="10" xfId="26142" applyFont="true" applyAlignment="true">
      <alignment horizontal="right" vertical="top" wrapText="true"/>
    </xf>
    <xf numFmtId="0" fontId="148" fillId="3" borderId="10" xfId="26174" applyFont="true" applyAlignment="true">
      <alignment horizontal="right" vertical="top" wrapText="true"/>
    </xf>
    <xf numFmtId="0" fontId="148" fillId="3" borderId="10" xfId="26205" applyFont="true" applyAlignment="true">
      <alignment horizontal="right" vertical="top" wrapText="true"/>
    </xf>
    <xf numFmtId="0" fontId="148" fillId="26" borderId="10" xfId="26154" applyFont="true" applyFill="true" applyAlignment="true">
      <alignment horizontal="right" vertical="top" wrapText="true"/>
    </xf>
    <xf numFmtId="0" fontId="148" fillId="26" borderId="10" xfId="26185" applyFont="true" applyFill="true" applyAlignment="true">
      <alignment horizontal="right" vertical="top" wrapText="true"/>
    </xf>
    <xf numFmtId="0" fontId="148" fillId="26" borderId="10" xfId="26218" applyFont="true" applyFill="true" applyAlignment="true">
      <alignment horizontal="right" vertical="top" wrapText="true"/>
    </xf>
    <xf numFmtId="0" fontId="173" fillId="3" borderId="10" xfId="26130" applyFont="true" applyAlignment="true">
      <alignment horizontal="right" vertical="top" wrapText="true"/>
    </xf>
    <xf numFmtId="0" fontId="173" fillId="3" borderId="10" xfId="26162" applyFont="true" applyAlignment="true">
      <alignment horizontal="right" vertical="top" wrapText="true"/>
    </xf>
    <xf numFmtId="0" fontId="173" fillId="3" borderId="10" xfId="26193" applyFont="true" applyAlignment="true">
      <alignment horizontal="right" vertical="top" wrapText="true"/>
    </xf>
    <xf numFmtId="0" fontId="148" fillId="26" borderId="10" xfId="26138" applyFont="true" applyFill="true" applyAlignment="true">
      <alignment horizontal="right" vertical="top" wrapText="true"/>
    </xf>
    <xf numFmtId="0" fontId="148" fillId="26" borderId="10" xfId="26170" applyFont="true" applyFill="true" applyAlignment="true">
      <alignment horizontal="right" vertical="top" wrapText="true"/>
    </xf>
    <xf numFmtId="0" fontId="148" fillId="26" borderId="10" xfId="26201" applyFont="true" applyFill="true" applyAlignment="true">
      <alignment horizontal="right" vertical="top" wrapText="true"/>
    </xf>
    <xf numFmtId="0" fontId="148" fillId="26" borderId="10" xfId="26137" applyFont="true" applyFill="true" applyAlignment="true">
      <alignment horizontal="right" vertical="top" wrapText="true"/>
    </xf>
    <xf numFmtId="0" fontId="148" fillId="26" borderId="10" xfId="26169" applyFont="true" applyFill="true" applyAlignment="true">
      <alignment horizontal="right" vertical="top" wrapText="true"/>
    </xf>
    <xf numFmtId="0" fontId="148" fillId="26" borderId="10" xfId="26200" applyFont="true" applyFill="true" applyAlignment="true">
      <alignment horizontal="right" vertical="top" wrapText="true"/>
    </xf>
    <xf numFmtId="0" fontId="148" fillId="26" borderId="10" xfId="26136" applyFont="true" applyFill="true" applyAlignment="true">
      <alignment horizontal="right" vertical="top" wrapText="true"/>
    </xf>
    <xf numFmtId="0" fontId="148" fillId="26" borderId="10" xfId="26168" applyFont="true" applyFill="true" applyAlignment="true">
      <alignment horizontal="right" vertical="top" wrapText="true"/>
    </xf>
    <xf numFmtId="0" fontId="148" fillId="26" borderId="10" xfId="26199" applyFont="true" applyFill="true" applyAlignment="true">
      <alignment horizontal="right" vertical="top" wrapText="true"/>
    </xf>
    <xf numFmtId="0" fontId="148" fillId="3" borderId="10" xfId="26131" applyFont="true" applyAlignment="true">
      <alignment horizontal="right" vertical="top" wrapText="true"/>
    </xf>
    <xf numFmtId="0" fontId="148" fillId="3" borderId="10" xfId="26149" applyFont="true" applyAlignment="true">
      <alignment horizontal="right" vertical="top" wrapText="true"/>
    </xf>
    <xf numFmtId="0" fontId="148" fillId="3" borderId="52" xfId="26147" applyFont="true" applyBorder="true" applyAlignment="true">
      <alignment horizontal="right" vertical="top" wrapText="true"/>
    </xf>
    <xf numFmtId="0" fontId="148" fillId="3" borderId="53" xfId="26148" applyFont="true" applyBorder="true" applyAlignment="true">
      <alignment horizontal="right" vertical="top" wrapText="true"/>
    </xf>
    <xf numFmtId="0" fontId="148" fillId="3" borderId="10" xfId="26163" applyFont="true" applyAlignment="true">
      <alignment horizontal="right" vertical="top" wrapText="true"/>
    </xf>
    <xf numFmtId="0" fontId="148" fillId="3" borderId="10" xfId="26180" applyFont="true" applyAlignment="true">
      <alignment horizontal="right" vertical="top" wrapText="true"/>
    </xf>
    <xf numFmtId="0" fontId="148" fillId="3" borderId="52" xfId="26178" applyFont="true" applyBorder="true" applyAlignment="true">
      <alignment horizontal="right" vertical="top" wrapText="true"/>
    </xf>
    <xf numFmtId="0" fontId="148" fillId="3" borderId="53" xfId="26179" applyFont="true" applyBorder="true" applyAlignment="true">
      <alignment horizontal="right" vertical="top" wrapText="true"/>
    </xf>
    <xf numFmtId="0" fontId="148" fillId="3" borderId="10" xfId="26194" applyFont="true" applyAlignment="true">
      <alignment horizontal="right" vertical="top" wrapText="true"/>
    </xf>
    <xf numFmtId="0" fontId="148" fillId="3" borderId="10" xfId="26213" applyFont="true" applyAlignment="true">
      <alignment horizontal="right" vertical="top" wrapText="true"/>
    </xf>
    <xf numFmtId="0" fontId="148" fillId="3" borderId="52" xfId="26211" applyFont="true" applyBorder="true" applyAlignment="true">
      <alignment horizontal="right" vertical="top" wrapText="true"/>
    </xf>
    <xf numFmtId="0" fontId="148" fillId="3" borderId="53" xfId="26212" applyFont="true" applyBorder="true" applyAlignment="true">
      <alignment horizontal="right" vertical="top" wrapText="true"/>
    </xf>
    <xf numFmtId="0" fontId="148" fillId="3" borderId="1" xfId="45068" applyFont="true" applyBorder="true" applyAlignment="true">
      <alignment horizontal="center" vertical="center" wrapText="true"/>
    </xf>
    <xf numFmtId="0" fontId="148" fillId="3" borderId="81" xfId="45067" applyFont="true" applyBorder="true" applyAlignment="true">
      <alignment horizontal="center" vertical="center" wrapText="true"/>
    </xf>
    <xf numFmtId="0" fontId="148" fillId="3" borderId="82" xfId="45068" applyFont="true" applyBorder="true" applyAlignment="true">
      <alignment horizontal="center" vertical="center" wrapText="true"/>
    </xf>
    <xf numFmtId="0" fontId="148" fillId="26" borderId="100" xfId="45076" applyFont="true" applyFill="true" applyBorder="true" applyAlignment="true">
      <alignment horizontal="left" vertical="center" wrapText="true"/>
    </xf>
    <xf numFmtId="0" fontId="148" fillId="26" borderId="99" xfId="45078" applyFont="true" applyFill="true" applyBorder="true" applyAlignment="true">
      <alignment horizontal="left" vertical="center" wrapText="true"/>
    </xf>
    <xf numFmtId="0" fontId="148" fillId="26" borderId="103" xfId="45080"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3" fillId="3" borderId="10" xfId="26130" applyFont="true" applyAlignment="true">
      <alignment horizontal="center" vertical="center" wrapText="true"/>
    </xf>
    <xf numFmtId="0" fontId="23" fillId="3" borderId="10" xfId="19344" applyAlignment="true">
      <alignment wrapText="true"/>
    </xf>
    <xf numFmtId="0" fontId="173" fillId="3" borderId="10" xfId="26162" applyFont="true" applyAlignment="true">
      <alignment horizontal="center" vertical="center" wrapText="true"/>
    </xf>
    <xf numFmtId="0" fontId="173" fillId="3" borderId="10" xfId="26193" applyFont="true" applyAlignment="true">
      <alignment horizontal="center" vertical="center" wrapText="true"/>
    </xf>
    <xf numFmtId="0" fontId="23" fillId="15" borderId="10" xfId="19344" applyFill="true" applyAlignment="true">
      <alignment wrapText="true"/>
    </xf>
    <xf numFmtId="0" fontId="23" fillId="15" borderId="10" xfId="19344" applyFill="true" applyAlignment="true">
      <alignment vertical="top" wrapText="true"/>
    </xf>
    <xf numFmtId="0" fontId="148" fillId="26" borderId="99" xfId="45044" applyFont="true" applyFill="true" applyBorder="true" applyAlignment="true">
      <alignment horizontal="left" vertical="center" wrapText="true"/>
    </xf>
    <xf numFmtId="0" fontId="148" fillId="15" borderId="99" xfId="45044" applyFont="true" applyFill="true" applyBorder="true" applyAlignment="true">
      <alignment horizontal="left" vertical="center" wrapText="true"/>
    </xf>
    <xf numFmtId="0" fontId="148" fillId="15" borderId="99" xfId="45050" applyFont="true" applyFill="true" applyBorder="true" applyAlignment="true">
      <alignment horizontal="left" vertical="center" wrapText="true"/>
    </xf>
    <xf numFmtId="0" fontId="160" fillId="27" borderId="1" xfId="19344" applyFont="true" applyFill="true" applyBorder="true" applyAlignment="true"/>
    <xf numFmtId="0" fontId="133" fillId="3" borderId="2" xfId="19344" applyFont="true" applyBorder="true" applyAlignment="true"/>
    <xf numFmtId="0" fontId="148" fillId="3" borderId="1" xfId="40261" applyFont="true" applyBorder="true" applyAlignment="true">
      <alignment horizontal="center" vertical="center"/>
    </xf>
    <xf numFmtId="0" fontId="148" fillId="3" borderId="81" xfId="40262" applyFont="true" applyBorder="true" applyAlignment="true">
      <alignment horizontal="center" vertical="center"/>
    </xf>
    <xf numFmtId="0" fontId="148" fillId="3" borderId="88" xfId="40263" applyFont="true" applyBorder="true" applyAlignment="true">
      <alignment horizontal="center" vertical="center"/>
    </xf>
    <xf numFmtId="0" fontId="148" fillId="3" borderId="10" xfId="45068" applyFont="true" applyBorder="true" applyAlignment="true">
      <alignment horizontal="center" vertical="center" wrapText="true"/>
    </xf>
    <xf numFmtId="0" fontId="148" fillId="3" borderId="52" xfId="45067" applyFont="true" applyBorder="true" applyAlignment="true">
      <alignment horizontal="center" vertical="center" wrapText="true"/>
    </xf>
    <xf numFmtId="0" fontId="148" fillId="3" borderId="53" xfId="45068" applyFont="true" applyBorder="true" applyAlignment="true">
      <alignment horizontal="center" vertical="center" wrapText="true"/>
    </xf>
    <xf numFmtId="0" fontId="173" fillId="3" borderId="10" xfId="45082" applyFont="true" applyAlignment="true">
      <alignment horizontal="center" vertical="center" wrapText="true"/>
    </xf>
    <xf numFmtId="0" fontId="173" fillId="3" borderId="10" xfId="45083" applyFont="true" applyAlignment="true">
      <alignment horizontal="center" vertical="center" wrapText="true"/>
    </xf>
    <xf numFmtId="0" fontId="173" fillId="3" borderId="10" xfId="45084" applyFont="true" applyAlignment="true">
      <alignment horizontal="center" vertical="center" wrapText="true"/>
    </xf>
    <xf numFmtId="0" fontId="172" fillId="3" borderId="57" xfId="45085" applyFont="true" applyBorder="true" applyAlignment="true">
      <alignment horizontal="left" wrapText="true"/>
    </xf>
    <xf numFmtId="0" fontId="172" fillId="3" borderId="57" xfId="45086" applyFont="true" applyBorder="true" applyAlignment="true">
      <alignment horizontal="left" wrapText="true"/>
    </xf>
    <xf numFmtId="0" fontId="148" fillId="26" borderId="59" xfId="45091" applyFont="true" applyFill="true" applyBorder="true" applyAlignment="true">
      <alignment horizontal="left" vertical="top" wrapText="true"/>
    </xf>
    <xf numFmtId="0" fontId="148" fillId="26" borderId="60" xfId="45094" applyFont="true" applyFill="true" applyBorder="true" applyAlignment="true">
      <alignment horizontal="left" vertical="top" wrapText="true"/>
    </xf>
    <xf numFmtId="0" fontId="147" fillId="3" borderId="10" xfId="45097" applyFont="true" applyAlignment="true">
      <alignment horizontal="left" vertical="top" wrapText="true"/>
    </xf>
    <xf numFmtId="0" fontId="147" fillId="3" borderId="10" xfId="45098" applyFont="true" applyAlignment="true">
      <alignment horizontal="left" vertical="top" wrapText="true"/>
    </xf>
    <xf numFmtId="0" fontId="147" fillId="3" borderId="10" xfId="45099"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48" fillId="26" borderId="99" xfId="40235" applyFont="true" applyFill="true" applyBorder="true" applyAlignment="true">
      <alignment horizontal="left" vertical="center" wrapText="true"/>
    </xf>
    <xf numFmtId="0" fontId="148" fillId="3" borderId="10" xfId="45012" applyFont="true" applyBorder="true" applyAlignment="true">
      <alignment horizontal="center" vertical="center" wrapText="true"/>
    </xf>
    <xf numFmtId="0" fontId="148" fillId="3" borderId="52" xfId="45011" applyFont="true" applyBorder="true" applyAlignment="true">
      <alignment horizontal="center" vertical="center" wrapText="true"/>
    </xf>
    <xf numFmtId="0" fontId="148" fillId="3" borderId="53" xfId="45012" applyFont="true" applyBorder="true" applyAlignment="true">
      <alignment horizontal="center" vertical="center" wrapText="true"/>
    </xf>
    <xf numFmtId="0" fontId="148" fillId="3" borderId="1" xfId="45012" applyFont="true" applyBorder="true" applyAlignment="true">
      <alignment horizontal="center" vertical="center" wrapText="true"/>
    </xf>
    <xf numFmtId="0" fontId="148" fillId="3" borderId="81" xfId="45011" applyFont="true" applyBorder="true" applyAlignment="true">
      <alignment horizontal="center" vertical="center" wrapText="true"/>
    </xf>
    <xf numFmtId="0" fontId="148" fillId="3" borderId="82" xfId="45012" applyFont="true" applyBorder="true" applyAlignment="true">
      <alignment horizontal="center" vertical="center" wrapText="true"/>
    </xf>
    <xf numFmtId="0" fontId="148" fillId="26" borderId="100" xfId="44990" applyFont="true" applyFill="true" applyBorder="true" applyAlignment="true">
      <alignment horizontal="left" vertical="center" wrapText="true"/>
    </xf>
    <xf numFmtId="0" fontId="148" fillId="26" borderId="99" xfId="44996" applyFont="true" applyFill="true" applyBorder="true" applyAlignment="true">
      <alignment horizontal="left" vertical="center" wrapText="true"/>
    </xf>
    <xf numFmtId="0" fontId="148" fillId="26" borderId="100" xfId="45020" applyFont="true" applyFill="true" applyBorder="true" applyAlignment="true">
      <alignment horizontal="left" vertical="center" wrapText="true"/>
    </xf>
    <xf numFmtId="0" fontId="148" fillId="26" borderId="99" xfId="45023" applyFont="true" applyFill="true" applyBorder="true" applyAlignment="true">
      <alignment horizontal="left" vertical="center" wrapText="true"/>
    </xf>
    <xf numFmtId="0" fontId="148" fillId="26" borderId="103" xfId="45026" applyFont="true" applyFill="true" applyBorder="true" applyAlignment="true">
      <alignment horizontal="left" vertical="center" wrapText="true"/>
    </xf>
    <xf numFmtId="170" fontId="153" fillId="2" borderId="101" xfId="19344" applyNumberFormat="true" applyFont="true" applyFill="true" applyBorder="true" applyAlignment="true">
      <alignment vertical="center" wrapText="true"/>
    </xf>
    <xf numFmtId="0" fontId="154" fillId="2" borderId="10" xfId="19344" applyFont="true" applyFill="true" applyAlignment="true">
      <alignment vertical="center" wrapText="true"/>
    </xf>
    <xf numFmtId="0" fontId="154" fillId="2" borderId="8" xfId="19344" applyFont="true" applyFill="true" applyBorder="true" applyAlignment="true">
      <alignment vertical="center" wrapText="true"/>
    </xf>
    <xf numFmtId="0" fontId="148" fillId="3" borderId="3" xfId="40201" applyFont="true" applyBorder="true" applyAlignment="true">
      <alignment horizontal="center" vertical="center"/>
    </xf>
    <xf numFmtId="0" fontId="148" fillId="3" borderId="52" xfId="40202" applyFont="true" applyBorder="true" applyAlignment="true">
      <alignment horizontal="center" vertical="center"/>
    </xf>
    <xf numFmtId="0" fontId="148" fillId="3" borderId="95" xfId="40203" applyFont="true" applyBorder="true" applyAlignment="true">
      <alignment horizontal="center" vertical="center"/>
    </xf>
    <xf numFmtId="0" fontId="148" fillId="3" borderId="1" xfId="40141" applyFont="true" applyBorder="true" applyAlignment="true">
      <alignment horizontal="center" vertical="center"/>
    </xf>
    <xf numFmtId="0" fontId="148" fillId="3" borderId="81" xfId="40142" applyFont="true" applyBorder="true" applyAlignment="true">
      <alignment horizontal="center" vertical="center"/>
    </xf>
    <xf numFmtId="0" fontId="148" fillId="3" borderId="88" xfId="40143" applyFont="true" applyBorder="true" applyAlignment="true">
      <alignment horizontal="center" vertical="center"/>
    </xf>
    <xf numFmtId="0" fontId="148" fillId="3" borderId="10" xfId="45033" applyFont="true" applyBorder="true" applyAlignment="true">
      <alignment horizontal="center" vertical="center" wrapText="true"/>
    </xf>
    <xf numFmtId="0" fontId="148" fillId="3" borderId="52" xfId="45032" applyFont="true" applyBorder="true" applyAlignment="true">
      <alignment horizontal="center" vertical="center" wrapText="true"/>
    </xf>
    <xf numFmtId="0" fontId="148" fillId="3" borderId="53" xfId="45033" applyFont="true" applyBorder="true" applyAlignment="true">
      <alignment horizontal="center" vertical="center" wrapText="true"/>
    </xf>
    <xf numFmtId="0" fontId="148" fillId="3" borderId="3" xfId="45033" applyFont="true" applyBorder="true" applyAlignment="true">
      <alignment horizontal="center" vertical="center" wrapText="true"/>
    </xf>
    <xf numFmtId="0" fontId="148" fillId="26" borderId="100" xfId="45041" applyFont="true" applyFill="true" applyBorder="true" applyAlignment="true">
      <alignment horizontal="left" vertical="center" wrapText="true"/>
    </xf>
    <xf numFmtId="0" fontId="148" fillId="26" borderId="99" xfId="40055" applyFont="true" applyFill="true" applyBorder="true" applyAlignment="true">
      <alignment horizontal="left" vertical="center" wrapText="true"/>
    </xf>
    <xf numFmtId="0" fontId="148" fillId="3" borderId="3" xfId="40081" applyFont="true" applyBorder="true" applyAlignment="true">
      <alignment horizontal="center" vertical="center"/>
    </xf>
    <xf numFmtId="0" fontId="148" fillId="3" borderId="52" xfId="40082" applyFont="true" applyBorder="true" applyAlignment="true">
      <alignment horizontal="center" vertical="center"/>
    </xf>
    <xf numFmtId="0" fontId="148" fillId="3" borderId="95" xfId="40083" applyFont="true" applyBorder="true" applyAlignment="true">
      <alignment horizontal="center" vertical="center"/>
    </xf>
    <xf numFmtId="0" fontId="148" fillId="3" borderId="10" xfId="44982" applyFont="true" applyBorder="true" applyAlignment="true">
      <alignment horizontal="center" vertical="center" wrapText="true"/>
    </xf>
    <xf numFmtId="0" fontId="148" fillId="3" borderId="52" xfId="44981" applyFont="true" applyBorder="true" applyAlignment="true">
      <alignment horizontal="center" vertical="center" wrapText="true"/>
    </xf>
    <xf numFmtId="0" fontId="148" fillId="3" borderId="53" xfId="44982" applyFont="true" applyBorder="true" applyAlignment="true">
      <alignment horizontal="center" vertical="center" wrapText="true"/>
    </xf>
    <xf numFmtId="0" fontId="148" fillId="3" borderId="3" xfId="44982" applyFont="true" applyBorder="true" applyAlignment="true">
      <alignment horizontal="center" vertical="center" wrapText="true"/>
    </xf>
    <xf numFmtId="0" fontId="148" fillId="26" borderId="100" xfId="44966" applyFont="true" applyFill="true" applyBorder="true" applyAlignment="true">
      <alignment horizontal="left" vertical="center" wrapText="true"/>
    </xf>
    <xf numFmtId="0" fontId="148" fillId="26" borderId="99" xfId="44966" applyFont="true" applyFill="true" applyBorder="true" applyAlignment="true">
      <alignment horizontal="left" vertical="center" wrapText="true"/>
    </xf>
    <xf numFmtId="0" fontId="148" fillId="3" borderId="10" xfId="44931" applyFont="true" applyBorder="true" applyAlignment="true">
      <alignment horizontal="center" vertical="center" wrapText="true"/>
    </xf>
    <xf numFmtId="0" fontId="148" fillId="3" borderId="52" xfId="44930" applyFont="true" applyBorder="true" applyAlignment="true">
      <alignment horizontal="center" vertical="center" wrapText="true"/>
    </xf>
    <xf numFmtId="0" fontId="148" fillId="3" borderId="53" xfId="44931" applyFont="true" applyBorder="true" applyAlignment="true">
      <alignment horizontal="center" vertical="center" wrapText="true"/>
    </xf>
    <xf numFmtId="0" fontId="148" fillId="26" borderId="58" xfId="40049" applyFont="true" applyFill="true" applyBorder="true" applyAlignment="true">
      <alignment horizontal="left" vertical="center" wrapText="true"/>
    </xf>
    <xf numFmtId="0" fontId="148" fillId="26" borderId="59" xfId="40061" applyFont="true" applyFill="true" applyBorder="true" applyAlignment="true">
      <alignment horizontal="left" vertical="center" wrapText="true"/>
    </xf>
    <xf numFmtId="0" fontId="148" fillId="3" borderId="3" xfId="40021" applyFont="true" applyBorder="true" applyAlignment="true">
      <alignment horizontal="center" vertical="center"/>
    </xf>
    <xf numFmtId="0" fontId="148" fillId="3" borderId="52" xfId="40022" applyFont="true" applyBorder="true" applyAlignment="true">
      <alignment horizontal="center" vertical="center"/>
    </xf>
    <xf numFmtId="0" fontId="148" fillId="3" borderId="95" xfId="40023" applyFont="true" applyBorder="true" applyAlignment="true">
      <alignment horizontal="center" vertical="center"/>
    </xf>
    <xf numFmtId="0" fontId="148" fillId="3" borderId="10" xfId="44952" applyFont="true" applyBorder="true" applyAlignment="true">
      <alignment horizontal="center" vertical="center" wrapText="true"/>
    </xf>
    <xf numFmtId="0" fontId="148" fillId="3" borderId="52" xfId="44951" applyFont="true" applyBorder="true" applyAlignment="true">
      <alignment horizontal="center" vertical="center" wrapText="true"/>
    </xf>
    <xf numFmtId="0" fontId="148" fillId="3" borderId="53" xfId="44952" applyFont="true" applyBorder="true" applyAlignment="true">
      <alignment horizontal="center" vertical="center" wrapText="true"/>
    </xf>
    <xf numFmtId="0" fontId="148" fillId="3" borderId="3" xfId="44952" applyFont="true" applyBorder="true" applyAlignment="true">
      <alignment horizontal="center" vertical="center" wrapText="true"/>
    </xf>
    <xf numFmtId="0" fontId="148" fillId="3" borderId="1" xfId="44931" applyFont="true" applyBorder="true" applyAlignment="true">
      <alignment horizontal="center" vertical="center" wrapText="true"/>
    </xf>
    <xf numFmtId="0" fontId="148" fillId="3" borderId="81" xfId="44930" applyFont="true" applyBorder="true" applyAlignment="true">
      <alignment horizontal="center" vertical="center" wrapText="true"/>
    </xf>
    <xf numFmtId="0" fontId="148" fillId="3" borderId="82" xfId="44931" applyFont="true" applyBorder="true" applyAlignment="true">
      <alignment horizontal="center" vertical="center" wrapText="true"/>
    </xf>
    <xf numFmtId="0" fontId="148" fillId="26" borderId="100" xfId="44939" applyFont="true" applyFill="true" applyBorder="true" applyAlignment="true">
      <alignment horizontal="left" vertical="center" wrapText="true"/>
    </xf>
    <xf numFmtId="0" fontId="148" fillId="26" borderId="99" xfId="44942" applyFont="true" applyFill="true" applyBorder="true" applyAlignment="true">
      <alignment horizontal="left" vertical="center" wrapText="true"/>
    </xf>
    <xf numFmtId="0" fontId="148" fillId="26" borderId="103" xfId="44945" applyFont="true" applyFill="true" applyBorder="true" applyAlignment="true">
      <alignment horizontal="left" vertical="center" wrapText="true"/>
    </xf>
    <xf numFmtId="0" fontId="148" fillId="26" borderId="59" xfId="40241" applyFont="true" applyFill="true" applyBorder="true" applyAlignment="true">
      <alignment horizontal="left" vertical="center" wrapText="true"/>
    </xf>
    <xf numFmtId="0" fontId="148" fillId="26" borderId="99" xfId="40247" applyFont="true" applyFill="true" applyBorder="true" applyAlignment="true">
      <alignment horizontal="left" vertical="center" wrapText="true"/>
    </xf>
    <xf numFmtId="0" fontId="148" fillId="26" borderId="59" xfId="40253" applyFont="true" applyFill="true" applyBorder="true" applyAlignment="true">
      <alignment horizontal="left" vertical="center" wrapText="true"/>
    </xf>
    <xf numFmtId="0" fontId="148" fillId="3" borderId="1" xfId="39967" applyFont="true" applyBorder="true" applyAlignment="true">
      <alignment horizontal="center" vertical="center" wrapText="true"/>
    </xf>
    <xf numFmtId="0" fontId="148" fillId="3" borderId="81" xfId="39968" applyFont="true" applyBorder="true" applyAlignment="true">
      <alignment horizontal="center" vertical="center" wrapText="true"/>
    </xf>
    <xf numFmtId="0" fontId="148" fillId="3" borderId="88" xfId="39969" applyFont="true" applyBorder="true" applyAlignment="true">
      <alignment horizontal="center" vertical="center" wrapText="true"/>
    </xf>
    <xf numFmtId="0" fontId="148" fillId="3" borderId="1" xfId="39969" applyFont="true" applyBorder="true" applyAlignment="true">
      <alignment horizontal="center" vertical="center" wrapText="true"/>
    </xf>
    <xf numFmtId="0" fontId="148" fillId="3" borderId="1" xfId="40147" applyFont="true" applyBorder="true" applyAlignment="true">
      <alignment horizontal="center" vertical="center" wrapText="true"/>
    </xf>
    <xf numFmtId="0" fontId="148" fillId="3" borderId="81" xfId="40148" applyFont="true" applyBorder="true" applyAlignment="true">
      <alignment horizontal="center" vertical="center" wrapText="true"/>
    </xf>
    <xf numFmtId="0" fontId="148" fillId="3" borderId="88" xfId="40149" applyFont="true" applyBorder="true" applyAlignment="true">
      <alignment horizontal="center" vertical="center" wrapText="true"/>
    </xf>
    <xf numFmtId="0" fontId="148" fillId="3" borderId="1" xfId="40149" applyFont="true" applyBorder="true" applyAlignment="true">
      <alignment horizontal="center" vertical="center" wrapText="true"/>
    </xf>
    <xf numFmtId="0" fontId="148" fillId="26" borderId="103" xfId="40067" applyFont="true" applyFill="true" applyBorder="true" applyAlignment="true">
      <alignment horizontal="left" vertical="center" wrapText="true"/>
    </xf>
    <xf numFmtId="0" fontId="148" fillId="26" borderId="60" xfId="40073" applyFont="true" applyFill="true" applyBorder="true" applyAlignment="true">
      <alignment horizontal="left" vertical="center" wrapText="true"/>
    </xf>
    <xf numFmtId="0" fontId="148" fillId="3" borderId="1" xfId="39961" applyFont="true" applyBorder="true" applyAlignment="true">
      <alignment horizontal="center" vertical="center"/>
    </xf>
    <xf numFmtId="0" fontId="148" fillId="3" borderId="81" xfId="39962" applyFont="true" applyBorder="true" applyAlignment="true">
      <alignment horizontal="center" vertical="center"/>
    </xf>
    <xf numFmtId="0" fontId="148" fillId="3" borderId="88" xfId="39963" applyFont="true" applyBorder="true" applyAlignment="true">
      <alignment horizontal="center" vertical="center"/>
    </xf>
    <xf numFmtId="0" fontId="148" fillId="3" borderId="82" xfId="39969" applyFont="true" applyBorder="true" applyAlignment="true">
      <alignment horizontal="center" vertical="center" wrapText="true"/>
    </xf>
    <xf numFmtId="0" fontId="148" fillId="26" borderId="58" xfId="39989" applyFont="true" applyFill="true" applyBorder="true" applyAlignment="true">
      <alignment horizontal="left" vertical="center" wrapText="true"/>
    </xf>
    <xf numFmtId="0" fontId="148" fillId="26" borderId="59" xfId="40001" applyFont="true" applyFill="true" applyBorder="true" applyAlignment="true">
      <alignment horizontal="left" vertical="center" wrapText="true"/>
    </xf>
    <xf numFmtId="0" fontId="148" fillId="26" borderId="60" xfId="40013" applyFont="true" applyFill="true" applyBorder="true" applyAlignment="true">
      <alignment horizontal="left" vertical="center" wrapText="true"/>
    </xf>
    <xf numFmtId="0" fontId="148" fillId="3" borderId="1" xfId="40027" applyFont="true" applyBorder="true" applyAlignment="true">
      <alignment horizontal="center" vertical="center" wrapText="true"/>
    </xf>
    <xf numFmtId="0" fontId="148" fillId="3" borderId="81" xfId="40028" applyFont="true" applyBorder="true" applyAlignment="true">
      <alignment horizontal="center" vertical="center" wrapText="true"/>
    </xf>
    <xf numFmtId="0" fontId="148" fillId="3" borderId="88" xfId="40029" applyFont="true" applyBorder="true" applyAlignment="true">
      <alignment horizontal="center" vertical="center" wrapText="true"/>
    </xf>
    <xf numFmtId="0" fontId="148" fillId="3" borderId="1" xfId="40029" applyFont="true" applyBorder="true" applyAlignment="true">
      <alignment horizontal="center" vertical="center" wrapText="true"/>
    </xf>
    <xf numFmtId="0" fontId="148" fillId="3" borderId="82" xfId="40029" applyFont="true" applyBorder="true" applyAlignment="true">
      <alignment horizontal="center" vertical="center" wrapText="true"/>
    </xf>
    <xf numFmtId="0" fontId="148" fillId="3" borderId="3" xfId="40087" applyFont="true" applyBorder="true" applyAlignment="true">
      <alignment horizontal="center" vertical="center" wrapText="true"/>
    </xf>
    <xf numFmtId="0" fontId="148" fillId="3" borderId="52" xfId="40088" applyFont="true" applyBorder="true" applyAlignment="true">
      <alignment horizontal="center" vertical="center" wrapText="true"/>
    </xf>
    <xf numFmtId="0" fontId="148" fillId="3" borderId="95" xfId="40089" applyFont="true" applyBorder="true" applyAlignment="true">
      <alignment horizontal="center" vertical="center" wrapText="true"/>
    </xf>
    <xf numFmtId="0" fontId="148" fillId="3" borderId="3" xfId="40089" applyFont="true" applyBorder="true" applyAlignment="true">
      <alignment horizontal="center" vertical="center" wrapText="true"/>
    </xf>
    <xf numFmtId="0" fontId="148" fillId="3" borderId="53" xfId="40089" applyFont="true" applyBorder="true" applyAlignment="true">
      <alignment horizontal="center" vertical="center" wrapText="true"/>
    </xf>
    <xf numFmtId="0" fontId="148" fillId="3" borderId="82" xfId="40149" applyFont="true" applyBorder="true" applyAlignment="true">
      <alignment horizontal="center" vertical="center" wrapText="true"/>
    </xf>
    <xf numFmtId="0" fontId="148" fillId="26" borderId="58" xfId="40169" applyFont="true" applyFill="true" applyBorder="true" applyAlignment="true">
      <alignment horizontal="left" vertical="center" wrapText="true"/>
    </xf>
    <xf numFmtId="0" fontId="148" fillId="26" borderId="59" xfId="40181" applyFont="true" applyFill="true" applyBorder="true" applyAlignment="true">
      <alignment horizontal="left" vertical="center" wrapText="true"/>
    </xf>
    <xf numFmtId="0" fontId="148" fillId="26" borderId="60" xfId="40193" applyFont="true" applyFill="true" applyBorder="true" applyAlignment="true">
      <alignment horizontal="left" vertical="center" wrapText="true"/>
    </xf>
    <xf numFmtId="0" fontId="148" fillId="3" borderId="1" xfId="40207" applyFont="true" applyBorder="true" applyAlignment="true">
      <alignment horizontal="center" vertical="center" wrapText="true"/>
    </xf>
    <xf numFmtId="0" fontId="148" fillId="3" borderId="81" xfId="40208" applyFont="true" applyBorder="true" applyAlignment="true">
      <alignment horizontal="center" vertical="center" wrapText="true"/>
    </xf>
    <xf numFmtId="0" fontId="148" fillId="3" borderId="88" xfId="40209" applyFont="true" applyBorder="true" applyAlignment="true">
      <alignment horizontal="center" vertical="center" wrapText="true"/>
    </xf>
    <xf numFmtId="0" fontId="148" fillId="3" borderId="1" xfId="40209" applyFont="true" applyBorder="true" applyAlignment="true">
      <alignment horizontal="center" vertical="center" wrapText="true"/>
    </xf>
    <xf numFmtId="0" fontId="148" fillId="3" borderId="82" xfId="40209" applyFont="true" applyBorder="true" applyAlignment="true">
      <alignment horizontal="center" vertical="center" wrapText="true"/>
    </xf>
    <xf numFmtId="0" fontId="148" fillId="26" borderId="58" xfId="40229" applyFont="true" applyFill="true" applyBorder="true" applyAlignment="true">
      <alignment horizontal="left" vertical="center" wrapText="true"/>
    </xf>
    <xf numFmtId="0" fontId="148" fillId="3" borderId="1" xfId="40267" applyFont="true" applyBorder="true" applyAlignment="true">
      <alignment horizontal="center" vertical="center" wrapText="true"/>
    </xf>
    <xf numFmtId="0" fontId="148" fillId="3" borderId="81" xfId="40268" applyFont="true" applyBorder="true" applyAlignment="true">
      <alignment horizontal="center" vertical="center" wrapText="true"/>
    </xf>
    <xf numFmtId="0" fontId="148" fillId="3" borderId="88" xfId="40269" applyFont="true" applyBorder="true" applyAlignment="true">
      <alignment horizontal="center" vertical="center" wrapText="true"/>
    </xf>
    <xf numFmtId="0" fontId="148" fillId="3" borderId="1" xfId="40269" applyFont="true" applyBorder="true" applyAlignment="true">
      <alignment horizontal="center" vertical="center" wrapText="true"/>
    </xf>
    <xf numFmtId="0" fontId="148" fillId="3" borderId="82" xfId="40269" applyFont="true" applyBorder="true" applyAlignment="true">
      <alignment horizontal="center" vertical="center" wrapText="true"/>
    </xf>
    <xf numFmtId="0" fontId="148" fillId="3" borderId="1" xfId="40397" applyFont="true" applyBorder="true" applyAlignment="true">
      <alignment horizontal="center" vertical="center" wrapText="true"/>
    </xf>
    <xf numFmtId="0" fontId="148" fillId="3" borderId="81" xfId="40396" applyFont="true" applyBorder="true" applyAlignment="true">
      <alignment horizontal="center" vertical="center" wrapText="true"/>
    </xf>
    <xf numFmtId="0" fontId="148" fillId="3" borderId="88" xfId="40397" applyFont="true" applyBorder="true" applyAlignment="true">
      <alignment horizontal="center" vertical="center" wrapText="true"/>
    </xf>
    <xf numFmtId="0" fontId="148" fillId="3" borderId="82" xfId="40397" applyFont="true" applyBorder="true" applyAlignment="true">
      <alignment horizontal="center" vertical="center" wrapText="true"/>
    </xf>
    <xf numFmtId="0" fontId="169" fillId="26" borderId="58" xfId="40417" applyFont="true" applyFill="true" applyBorder="true" applyAlignment="true">
      <alignment horizontal="left" vertical="center" wrapText="true"/>
    </xf>
    <xf numFmtId="0" fontId="148" fillId="26" borderId="59" xfId="40429" applyFont="true" applyFill="true" applyBorder="true" applyAlignment="true">
      <alignment horizontal="left" vertical="center" wrapText="true"/>
    </xf>
    <xf numFmtId="0" fontId="169" fillId="26" borderId="59" xfId="40429" applyFont="true" applyFill="true" applyBorder="true" applyAlignment="true">
      <alignment horizontal="left" vertical="center" wrapText="true"/>
    </xf>
    <xf numFmtId="0" fontId="148" fillId="26" borderId="58" xfId="40289" applyFont="true" applyFill="true" applyBorder="true" applyAlignment="true">
      <alignment horizontal="left" vertical="center" wrapText="true"/>
    </xf>
    <xf numFmtId="0" fontId="148" fillId="26" borderId="59" xfId="40301" applyFont="true" applyFill="true" applyBorder="true" applyAlignment="true">
      <alignment horizontal="left" vertical="center" wrapText="true"/>
    </xf>
    <xf numFmtId="0" fontId="148" fillId="3" borderId="1" xfId="40327" applyFont="true" applyBorder="true" applyAlignment="true">
      <alignment horizontal="center" vertical="center" wrapText="true"/>
    </xf>
    <xf numFmtId="0" fontId="148" fillId="3" borderId="81" xfId="40328" applyFont="true" applyBorder="true" applyAlignment="true">
      <alignment horizontal="center" vertical="center" wrapText="true"/>
    </xf>
    <xf numFmtId="0" fontId="148" fillId="3" borderId="88" xfId="40329" applyFont="true" applyBorder="true" applyAlignment="true">
      <alignment horizontal="center" vertical="center" wrapText="true"/>
    </xf>
    <xf numFmtId="0" fontId="148" fillId="3" borderId="1" xfId="40329" applyFont="true" applyBorder="true" applyAlignment="true">
      <alignment horizontal="center" vertical="center" wrapText="true"/>
    </xf>
    <xf numFmtId="0" fontId="148" fillId="3" borderId="82" xfId="40329" applyFont="true" applyBorder="true" applyAlignment="true">
      <alignment horizontal="center" vertical="center" wrapText="true"/>
    </xf>
    <xf numFmtId="0" fontId="148" fillId="26" borderId="58" xfId="40531" applyFont="true" applyFill="true" applyBorder="true" applyAlignment="true">
      <alignment horizontal="left" vertical="center" wrapText="true"/>
    </xf>
    <xf numFmtId="0" fontId="148" fillId="26" borderId="59" xfId="40537" applyFont="true" applyFill="true" applyBorder="true" applyAlignment="true">
      <alignment horizontal="left" vertical="center" wrapText="true"/>
    </xf>
    <xf numFmtId="0" fontId="148" fillId="26" borderId="60" xfId="40441" applyFont="true" applyFill="true" applyBorder="true" applyAlignment="true">
      <alignment horizontal="left" vertical="center" wrapText="true"/>
    </xf>
    <xf numFmtId="0" fontId="148" fillId="26" borderId="58" xfId="45041" applyFont="true" applyFill="true" applyBorder="true" applyAlignment="true">
      <alignment horizontal="left" vertical="center" wrapText="true"/>
    </xf>
    <xf numFmtId="0" fontId="148" fillId="26" borderId="59" xfId="45044" applyFont="true" applyFill="true" applyBorder="true" applyAlignment="true">
      <alignment horizontal="left" vertical="center" wrapText="true"/>
    </xf>
    <xf numFmtId="0" fontId="148" fillId="26" borderId="60" xfId="45050" applyFont="true" applyFill="true" applyBorder="true" applyAlignment="true">
      <alignment horizontal="left" vertical="center" wrapText="true"/>
    </xf>
    <xf numFmtId="0" fontId="148" fillId="26" borderId="60" xfId="40543" applyFont="true" applyFill="true" applyBorder="true" applyAlignment="true">
      <alignment horizontal="left" vertical="center" wrapText="true"/>
    </xf>
    <xf numFmtId="0" fontId="148" fillId="3" borderId="1" xfId="40395" applyFont="true" applyBorder="true" applyAlignment="true">
      <alignment horizontal="center" vertical="center" wrapText="true"/>
    </xf>
    <xf numFmtId="0" fontId="148" fillId="3" borderId="10" xfId="45358" applyFont="true" applyAlignment="true">
      <alignment horizontal="right" vertical="top" wrapText="true"/>
    </xf>
    <xf numFmtId="0" fontId="148" fillId="3" borderId="10" xfId="45360" applyFont="true" applyAlignment="true">
      <alignment horizontal="right" vertical="top" wrapText="true"/>
    </xf>
    <xf numFmtId="0" fontId="148" fillId="26" borderId="10" xfId="45347" applyFont="true" applyFill="true" applyAlignment="true">
      <alignment horizontal="right" vertical="top" wrapText="true"/>
    </xf>
    <xf numFmtId="0" fontId="148" fillId="26" borderId="10" xfId="45351" applyFont="true" applyFill="true" applyAlignment="true">
      <alignment horizontal="right" vertical="top" wrapText="true"/>
    </xf>
    <xf numFmtId="0" fontId="148" fillId="26" borderId="10" xfId="45337" applyFont="true" applyFill="true" applyAlignment="true">
      <alignment horizontal="right" vertical="top" wrapText="true"/>
    </xf>
    <xf numFmtId="0" fontId="173" fillId="3" borderId="10" xfId="45288" applyFont="true" applyAlignment="true">
      <alignment horizontal="right" vertical="top" wrapText="true"/>
    </xf>
    <xf numFmtId="0" fontId="173" fillId="3" borderId="10" xfId="45289" applyFont="true" applyAlignment="true">
      <alignment horizontal="right" vertical="top" wrapText="true"/>
    </xf>
    <xf numFmtId="0" fontId="148" fillId="26" borderId="10" xfId="45311" applyFont="true" applyFill="true" applyAlignment="true">
      <alignment horizontal="right" vertical="top" wrapText="true"/>
    </xf>
    <xf numFmtId="0" fontId="148" fillId="26" borderId="10" xfId="45313" applyFont="true" applyFill="true" applyAlignment="true">
      <alignment horizontal="right" vertical="top" wrapText="true"/>
    </xf>
    <xf numFmtId="0" fontId="173" fillId="3" borderId="10" xfId="45290" applyFont="true" applyAlignment="true">
      <alignment horizontal="right" vertical="top" wrapText="true"/>
    </xf>
    <xf numFmtId="0" fontId="148" fillId="3" borderId="10" xfId="45355" applyFont="true" applyAlignment="true">
      <alignment horizontal="right" vertical="top" wrapText="true"/>
    </xf>
    <xf numFmtId="0" fontId="148" fillId="26" borderId="10" xfId="45303" applyFont="true" applyFill="true" applyAlignment="true">
      <alignment horizontal="right" vertical="top" wrapText="true"/>
    </xf>
    <xf numFmtId="0" fontId="148" fillId="26" borderId="10" xfId="45305" applyFont="true" applyFill="true" applyAlignment="true">
      <alignment horizontal="right" vertical="top" wrapText="true"/>
    </xf>
    <xf numFmtId="0" fontId="148" fillId="26" borderId="10" xfId="45307" applyFont="true" applyFill="true" applyAlignment="true">
      <alignment horizontal="right" vertical="top" wrapText="true"/>
    </xf>
    <xf numFmtId="0" fontId="148" fillId="26" borderId="10" xfId="45309" applyFont="true" applyFill="true" applyAlignment="true">
      <alignment horizontal="right" vertical="top" wrapText="true"/>
    </xf>
    <xf numFmtId="0" fontId="148" fillId="26" borderId="10" xfId="45297" applyFont="true" applyFill="true" applyAlignment="true">
      <alignment horizontal="right" vertical="top" wrapText="true"/>
    </xf>
    <xf numFmtId="0" fontId="148" fillId="26" borderId="10" xfId="45299" applyFont="true" applyFill="true" applyAlignment="true">
      <alignment horizontal="right" vertical="top" wrapText="true"/>
    </xf>
    <xf numFmtId="0" fontId="148" fillId="26" borderId="10" xfId="45301" applyFont="true" applyFill="true" applyAlignment="true">
      <alignment horizontal="right" vertical="top" wrapText="true"/>
    </xf>
    <xf numFmtId="0" fontId="148" fillId="3" borderId="10" xfId="45329" applyFont="true" applyAlignment="true">
      <alignment horizontal="right" vertical="top" wrapText="true"/>
    </xf>
    <xf numFmtId="0" fontId="148" fillId="3" borderId="10" xfId="45330" applyFont="true" applyAlignment="true">
      <alignment horizontal="right" vertical="top" wrapText="true"/>
    </xf>
    <xf numFmtId="0" fontId="148" fillId="3" borderId="52" xfId="45331" applyFont="true" applyBorder="true" applyAlignment="true">
      <alignment horizontal="right" vertical="top" wrapText="true"/>
    </xf>
    <xf numFmtId="0" fontId="148" fillId="3" borderId="53" xfId="45332" applyFont="true" applyBorder="true" applyAlignment="true">
      <alignment horizontal="right" vertical="top" wrapText="true"/>
    </xf>
    <xf numFmtId="0" fontId="148" fillId="3" borderId="10" xfId="45333" applyFont="true" applyAlignment="true">
      <alignment horizontal="right" vertical="top" wrapText="true"/>
    </xf>
    <xf numFmtId="0" fontId="148" fillId="3" borderId="10" xfId="45334" applyFont="true" applyAlignment="true">
      <alignment horizontal="right" vertical="top" wrapText="true"/>
    </xf>
    <xf numFmtId="0" fontId="148" fillId="3" borderId="52" xfId="45335" applyFont="true" applyBorder="true" applyAlignment="true">
      <alignment horizontal="right" vertical="top" wrapText="true"/>
    </xf>
    <xf numFmtId="0" fontId="148" fillId="3" borderId="53" xfId="45336" applyFont="true" applyBorder="true" applyAlignment="true">
      <alignment horizontal="right" vertical="top" wrapText="true"/>
    </xf>
    <xf numFmtId="0" fontId="148" fillId="3" borderId="10" xfId="45322" applyFont="true" applyAlignment="true">
      <alignment horizontal="right" vertical="top" wrapText="true"/>
    </xf>
    <xf numFmtId="0" fontId="148" fillId="3" borderId="10" xfId="45323" applyFont="true" applyAlignment="true">
      <alignment horizontal="right" vertical="top" wrapText="true"/>
    </xf>
    <xf numFmtId="0" fontId="148" fillId="3" borderId="52" xfId="45324" applyFont="true" applyBorder="true" applyAlignment="true">
      <alignment horizontal="right" vertical="top" wrapText="true"/>
    </xf>
    <xf numFmtId="0" fontId="148" fillId="3" borderId="53" xfId="45325" applyFont="true" applyBorder="true" applyAlignment="true">
      <alignment horizontal="right" vertical="top" wrapText="true"/>
    </xf>
    <xf numFmtId="0" fontId="173" fillId="3" borderId="10" xfId="45270" applyFont="true" applyAlignment="true">
      <alignment horizontal="center" vertical="center" wrapText="true"/>
    </xf>
    <xf numFmtId="0" fontId="173" fillId="3" borderId="10" xfId="45271" applyFont="true" applyAlignment="true">
      <alignment horizontal="center" vertical="center" wrapText="true"/>
    </xf>
    <xf numFmtId="0" fontId="173" fillId="3" borderId="10" xfId="45272" applyFont="true" applyAlignment="true">
      <alignment horizontal="center" vertical="center" wrapText="true"/>
    </xf>
    <xf numFmtId="0" fontId="172" fillId="3" borderId="57" xfId="45273" applyFont="true" applyBorder="true" applyAlignment="true">
      <alignment horizontal="left" wrapText="true"/>
    </xf>
    <xf numFmtId="0" fontId="172" fillId="3" borderId="57" xfId="45274" applyFont="true" applyBorder="true" applyAlignment="true">
      <alignment horizontal="left" wrapText="true"/>
    </xf>
    <xf numFmtId="0" fontId="148" fillId="26" borderId="59" xfId="45279" applyFont="true" applyFill="true" applyBorder="true" applyAlignment="true">
      <alignment horizontal="left" vertical="top" wrapText="true"/>
    </xf>
    <xf numFmtId="0" fontId="148" fillId="26" borderId="60" xfId="45282" applyFont="true" applyFill="true" applyBorder="true" applyAlignment="true">
      <alignment horizontal="left" vertical="top" wrapText="true"/>
    </xf>
    <xf numFmtId="0" fontId="147" fillId="3" borderId="10" xfId="45285" applyFont="true" applyAlignment="true">
      <alignment horizontal="left" vertical="top" wrapText="true"/>
    </xf>
    <xf numFmtId="0" fontId="147" fillId="3" borderId="10" xfId="45286" applyFont="true" applyAlignment="true">
      <alignment horizontal="left" vertical="top" wrapText="true"/>
    </xf>
    <xf numFmtId="0" fontId="147" fillId="3" borderId="10" xfId="45287" applyFont="true" applyAlignment="true">
      <alignment horizontal="left" vertical="top" wrapText="true"/>
    </xf>
    <xf numFmtId="0" fontId="148" fillId="26" borderId="100" xfId="45261" applyFont="true" applyFill="true" applyBorder="true" applyAlignment="true">
      <alignment horizontal="left" vertical="center" wrapText="true"/>
    </xf>
    <xf numFmtId="0" fontId="148" fillId="26" borderId="99" xfId="45264" applyFont="true" applyFill="true" applyBorder="true" applyAlignment="true">
      <alignment horizontal="left" vertical="center" wrapText="true"/>
    </xf>
    <xf numFmtId="0" fontId="148" fillId="26" borderId="103" xfId="45267" applyFont="true" applyFill="true" applyBorder="true" applyAlignment="true">
      <alignment horizontal="left" vertical="center" wrapText="true"/>
    </xf>
    <xf numFmtId="0" fontId="148" fillId="3" borderId="10" xfId="45253" applyFont="true" applyBorder="true" applyAlignment="true">
      <alignment horizontal="center" vertical="center" wrapText="true"/>
    </xf>
    <xf numFmtId="0" fontId="148" fillId="3" borderId="52" xfId="45252" applyFont="true" applyBorder="true" applyAlignment="true">
      <alignment horizontal="center" vertical="center" wrapText="true"/>
    </xf>
    <xf numFmtId="0" fontId="148" fillId="3" borderId="53" xfId="45253" applyFont="true" applyBorder="true" applyAlignment="true">
      <alignment horizontal="center" vertical="center" wrapText="true"/>
    </xf>
    <xf numFmtId="0" fontId="148" fillId="3" borderId="1" xfId="45253" applyFont="true" applyBorder="true" applyAlignment="true">
      <alignment horizontal="center" vertical="center" wrapText="true"/>
    </xf>
    <xf numFmtId="0" fontId="148" fillId="3" borderId="81" xfId="45252" applyFont="true" applyBorder="true" applyAlignment="true">
      <alignment horizontal="center" vertical="center" wrapText="true"/>
    </xf>
    <xf numFmtId="0" fontId="148" fillId="3" borderId="82" xfId="45253" applyFont="true" applyBorder="true" applyAlignment="true">
      <alignment horizontal="center" vertical="center" wrapText="true"/>
    </xf>
    <xf numFmtId="0" fontId="173" fillId="3" borderId="10" xfId="45288" applyFont="true" applyAlignment="true">
      <alignment horizontal="center" vertical="center" wrapText="true"/>
    </xf>
    <xf numFmtId="0" fontId="173" fillId="3" borderId="10" xfId="45289" applyFont="true" applyAlignment="true">
      <alignment horizontal="center" vertical="center" wrapText="true"/>
    </xf>
    <xf numFmtId="0" fontId="173" fillId="3" borderId="10" xfId="45290" applyFont="true" applyAlignment="true">
      <alignment horizontal="center" vertical="center" wrapText="true"/>
    </xf>
    <xf numFmtId="0" fontId="148" fillId="3" borderId="1" xfId="45104" applyFont="true" applyBorder="true" applyAlignment="true">
      <alignment horizontal="center" vertical="center" wrapText="true"/>
    </xf>
    <xf numFmtId="0" fontId="148" fillId="3" borderId="81" xfId="45103" applyFont="true" applyBorder="true" applyAlignment="true">
      <alignment horizontal="center" vertical="center" wrapText="true"/>
    </xf>
    <xf numFmtId="0" fontId="148" fillId="3" borderId="82" xfId="45104" applyFont="true" applyBorder="true" applyAlignment="true">
      <alignment horizontal="center" vertical="center" wrapText="true"/>
    </xf>
    <xf numFmtId="0" fontId="148" fillId="26" borderId="100" xfId="45112" applyFont="true" applyFill="true" applyBorder="true" applyAlignment="true">
      <alignment horizontal="left" vertical="center" wrapText="true"/>
    </xf>
    <xf numFmtId="0" fontId="148" fillId="26" borderId="99" xfId="45118" applyFont="true" applyFill="true" applyBorder="true" applyAlignment="true">
      <alignment horizontal="left" vertical="center" wrapText="true"/>
    </xf>
    <xf numFmtId="0" fontId="148" fillId="26" borderId="103" xfId="45124" applyFont="true" applyFill="true" applyBorder="true" applyAlignment="true">
      <alignment horizontal="left" vertical="center" wrapText="true"/>
    </xf>
    <xf numFmtId="0" fontId="148" fillId="3" borderId="10" xfId="45190" applyFont="true" applyBorder="true" applyAlignment="true">
      <alignment horizontal="center" vertical="center" wrapText="true"/>
    </xf>
    <xf numFmtId="0" fontId="148" fillId="3" borderId="52" xfId="45189" applyFont="true" applyBorder="true" applyAlignment="true">
      <alignment horizontal="center" vertical="center" wrapText="true"/>
    </xf>
    <xf numFmtId="0" fontId="148" fillId="3" borderId="53" xfId="45190" applyFont="true" applyBorder="true" applyAlignment="true">
      <alignment horizontal="center" vertical="center" wrapText="true"/>
    </xf>
    <xf numFmtId="0" fontId="148" fillId="26" borderId="100" xfId="45168" applyFont="true" applyFill="true" applyBorder="true" applyAlignment="true">
      <alignment horizontal="left" vertical="center" wrapText="true"/>
    </xf>
    <xf numFmtId="0" fontId="148" fillId="26" borderId="99" xfId="45174" applyFont="true" applyFill="true" applyBorder="true" applyAlignment="true">
      <alignment horizontal="left" vertical="center" wrapText="true"/>
    </xf>
    <xf numFmtId="0" fontId="148" fillId="3" borderId="10" xfId="45160" applyFont="true" applyBorder="true" applyAlignment="true">
      <alignment horizontal="center" vertical="center" wrapText="true"/>
    </xf>
    <xf numFmtId="0" fontId="148" fillId="3" borderId="52" xfId="45159" applyFont="true" applyBorder="true" applyAlignment="true">
      <alignment horizontal="center" vertical="center" wrapText="true"/>
    </xf>
    <xf numFmtId="0" fontId="148" fillId="3" borderId="53" xfId="45160" applyFont="true" applyBorder="true" applyAlignment="true">
      <alignment horizontal="center" vertical="center" wrapText="true"/>
    </xf>
    <xf numFmtId="0" fontId="148" fillId="3" borderId="3" xfId="45160" applyFont="true" applyBorder="true" applyAlignment="true">
      <alignment horizontal="center" vertical="center" wrapText="true"/>
    </xf>
    <xf numFmtId="0" fontId="148" fillId="26" borderId="99" xfId="45225" applyFont="true" applyFill="true" applyBorder="true" applyAlignment="true">
      <alignment horizontal="left" vertical="center" wrapText="true"/>
    </xf>
    <xf numFmtId="0" fontId="148" fillId="15" borderId="99" xfId="45225" applyFont="true" applyFill="true" applyBorder="true" applyAlignment="true">
      <alignment horizontal="left" vertical="center" wrapText="true"/>
    </xf>
    <xf numFmtId="0" fontId="148" fillId="15" borderId="99" xfId="45231" applyFont="true" applyFill="true" applyBorder="true" applyAlignment="true">
      <alignment horizontal="left" vertical="center" wrapText="true"/>
    </xf>
    <xf numFmtId="0" fontId="148" fillId="3" borderId="10" xfId="45211" applyFont="true" applyBorder="true" applyAlignment="true">
      <alignment horizontal="center" vertical="center" wrapText="true"/>
    </xf>
    <xf numFmtId="0" fontId="148" fillId="3" borderId="52" xfId="45210" applyFont="true" applyBorder="true" applyAlignment="true">
      <alignment horizontal="center" vertical="center" wrapText="true"/>
    </xf>
    <xf numFmtId="0" fontId="148" fillId="3" borderId="53" xfId="45211" applyFont="true" applyBorder="true" applyAlignment="true">
      <alignment horizontal="center" vertical="center" wrapText="true"/>
    </xf>
    <xf numFmtId="0" fontId="148" fillId="3" borderId="3" xfId="45211" applyFont="true" applyBorder="true" applyAlignment="true">
      <alignment horizontal="center" vertical="center" wrapText="true"/>
    </xf>
    <xf numFmtId="0" fontId="148" fillId="26" borderId="100" xfId="45219" applyFont="true" applyFill="true" applyBorder="true" applyAlignment="true">
      <alignment horizontal="left" vertical="center" wrapText="true"/>
    </xf>
    <xf numFmtId="0" fontId="148" fillId="3" borderId="1" xfId="45190" applyFont="true" applyBorder="true" applyAlignment="true">
      <alignment horizontal="center" vertical="center" wrapText="true"/>
    </xf>
    <xf numFmtId="0" fontId="148" fillId="3" borderId="81" xfId="45189" applyFont="true" applyBorder="true" applyAlignment="true">
      <alignment horizontal="center" vertical="center" wrapText="true"/>
    </xf>
    <xf numFmtId="0" fontId="148" fillId="3" borderId="82" xfId="45190" applyFont="true" applyBorder="true" applyAlignment="true">
      <alignment horizontal="center" vertical="center" wrapText="true"/>
    </xf>
    <xf numFmtId="0" fontId="148" fillId="26" borderId="100" xfId="45198" applyFont="true" applyFill="true" applyBorder="true" applyAlignment="true">
      <alignment horizontal="left" vertical="center" wrapText="true"/>
    </xf>
    <xf numFmtId="0" fontId="148" fillId="26" borderId="99" xfId="45201" applyFont="true" applyFill="true" applyBorder="true" applyAlignment="true">
      <alignment horizontal="left" vertical="center" wrapText="true"/>
    </xf>
    <xf numFmtId="0" fontId="148" fillId="26" borderId="103" xfId="45204" applyFont="true" applyFill="true" applyBorder="true" applyAlignment="true">
      <alignment horizontal="left" vertical="center" wrapText="true"/>
    </xf>
    <xf numFmtId="0" fontId="148" fillId="3" borderId="10" xfId="45104" applyFont="true" applyBorder="true" applyAlignment="true">
      <alignment horizontal="center" vertical="center" wrapText="true"/>
    </xf>
    <xf numFmtId="0" fontId="148" fillId="3" borderId="52" xfId="45103" applyFont="true" applyBorder="true" applyAlignment="true">
      <alignment horizontal="center" vertical="center" wrapText="true"/>
    </xf>
    <xf numFmtId="0" fontId="148" fillId="3" borderId="53" xfId="45104" applyFont="true" applyBorder="true" applyAlignment="true">
      <alignment horizontal="center" vertical="center" wrapText="true"/>
    </xf>
    <xf numFmtId="0" fontId="148" fillId="26" borderId="100" xfId="45148" applyFont="true" applyFill="true" applyBorder="true" applyAlignment="true">
      <alignment horizontal="left" vertical="center" wrapText="true"/>
    </xf>
    <xf numFmtId="0" fontId="148" fillId="26" borderId="99" xfId="45148" applyFont="true" applyFill="true" applyBorder="true" applyAlignment="true">
      <alignment horizontal="left" vertical="center" wrapText="true"/>
    </xf>
    <xf numFmtId="0" fontId="148" fillId="3" borderId="10" xfId="45134" applyFont="true" applyBorder="true" applyAlignment="true">
      <alignment horizontal="center" vertical="center" wrapText="true"/>
    </xf>
    <xf numFmtId="0" fontId="148" fillId="3" borderId="52" xfId="45133" applyFont="true" applyBorder="true" applyAlignment="true">
      <alignment horizontal="center" vertical="center" wrapText="true"/>
    </xf>
    <xf numFmtId="0" fontId="148" fillId="3" borderId="53" xfId="45134" applyFont="true" applyBorder="true" applyAlignment="true">
      <alignment horizontal="center" vertical="center" wrapText="true"/>
    </xf>
    <xf numFmtId="0" fontId="148" fillId="3" borderId="3" xfId="45134" applyFont="true" applyBorder="true" applyAlignment="true">
      <alignment horizontal="center" vertical="center" wrapText="true"/>
    </xf>
    <xf numFmtId="0" fontId="148" fillId="26" borderId="58" xfId="45219" applyFont="true" applyFill="true" applyBorder="true" applyAlignment="true">
      <alignment horizontal="left" vertical="center" wrapText="true"/>
    </xf>
    <xf numFmtId="0" fontId="148" fillId="26" borderId="59" xfId="45225" applyFont="true" applyFill="true" applyBorder="true" applyAlignment="true">
      <alignment horizontal="left" vertical="center" wrapText="true"/>
    </xf>
    <xf numFmtId="0" fontId="148" fillId="26" borderId="60" xfId="45231" applyFont="true" applyFill="true" applyBorder="true" applyAlignment="true">
      <alignment horizontal="left" vertical="center" wrapText="true"/>
    </xf>
    <xf numFmtId="0" fontId="148" fillId="3" borderId="10" xfId="45651" applyFont="true" applyAlignment="true">
      <alignment horizontal="right" vertical="top" wrapText="true"/>
    </xf>
    <xf numFmtId="0" fontId="148" fillId="26" borderId="10" xfId="45641" applyFont="true" applyFill="true" applyAlignment="true">
      <alignment horizontal="right" vertical="top" wrapText="true"/>
    </xf>
    <xf numFmtId="0" fontId="148" fillId="26" borderId="10" xfId="45634" applyFont="true" applyFill="true" applyAlignment="true">
      <alignment horizontal="right" vertical="top" wrapText="true"/>
    </xf>
    <xf numFmtId="0" fontId="173" fillId="3" borderId="10" xfId="45580" applyFont="true" applyAlignment="true">
      <alignment horizontal="right" vertical="top" wrapText="true"/>
    </xf>
    <xf numFmtId="0" fontId="148" fillId="26" borderId="10" xfId="45604" applyFont="true" applyFill="true" applyAlignment="true">
      <alignment horizontal="right" vertical="top" wrapText="true"/>
    </xf>
    <xf numFmtId="0" fontId="173" fillId="3" borderId="10" xfId="45581" applyFont="true" applyAlignment="true">
      <alignment horizontal="right" vertical="top" wrapText="true"/>
    </xf>
    <xf numFmtId="0" fontId="148" fillId="3" borderId="10" xfId="45648" applyFont="true" applyAlignment="true">
      <alignment horizontal="right" vertical="top" wrapText="true"/>
    </xf>
    <xf numFmtId="0" fontId="148" fillId="26" borderId="10" xfId="45596" applyFont="true" applyFill="true" applyAlignment="true">
      <alignment horizontal="right" vertical="top" wrapText="true"/>
    </xf>
    <xf numFmtId="0" fontId="148" fillId="26" borderId="10" xfId="45619" applyFont="true" applyFill="true" applyAlignment="true">
      <alignment horizontal="right" vertical="top" wrapText="true"/>
    </xf>
    <xf numFmtId="0" fontId="148" fillId="26" borderId="10" xfId="45598" applyFont="true" applyFill="true" applyAlignment="true">
      <alignment horizontal="right" vertical="top" wrapText="true"/>
    </xf>
    <xf numFmtId="0" fontId="148" fillId="26" borderId="10" xfId="45602" applyFont="true" applyFill="true" applyAlignment="true">
      <alignment horizontal="right" vertical="top" wrapText="true"/>
    </xf>
    <xf numFmtId="0" fontId="173" fillId="3" borderId="10" xfId="45579" applyFont="true" applyAlignment="true">
      <alignment horizontal="right" vertical="top" wrapText="true"/>
    </xf>
    <xf numFmtId="0" fontId="148" fillId="3" borderId="10" xfId="45645" applyFont="true" applyAlignment="true">
      <alignment horizontal="right" vertical="top" wrapText="true"/>
    </xf>
    <xf numFmtId="0" fontId="148" fillId="26" borderId="10" xfId="45594" applyFont="true" applyFill="true" applyAlignment="true">
      <alignment horizontal="right" vertical="top" wrapText="true"/>
    </xf>
    <xf numFmtId="0" fontId="148" fillId="26" borderId="10" xfId="45600" applyFont="true" applyFill="true" applyAlignment="true">
      <alignment horizontal="right" vertical="top" wrapText="true"/>
    </xf>
    <xf numFmtId="0" fontId="148" fillId="26" borderId="10" xfId="45592" applyFont="true" applyFill="true" applyAlignment="true">
      <alignment horizontal="right" vertical="top" wrapText="true"/>
    </xf>
    <xf numFmtId="0" fontId="148" fillId="26" borderId="10" xfId="45590" applyFont="true" applyFill="true" applyAlignment="true">
      <alignment horizontal="right" vertical="top" wrapText="true"/>
    </xf>
    <xf numFmtId="0" fontId="148" fillId="3" borderId="10" xfId="45630" applyFont="true" applyAlignment="true">
      <alignment horizontal="right" vertical="top" wrapText="true"/>
    </xf>
    <xf numFmtId="0" fontId="148" fillId="3" borderId="10" xfId="45631" applyFont="true" applyAlignment="true">
      <alignment horizontal="right" vertical="top" wrapText="true"/>
    </xf>
    <xf numFmtId="0" fontId="148" fillId="3" borderId="52" xfId="45632" applyFont="true" applyBorder="true" applyAlignment="true">
      <alignment horizontal="right" vertical="top" wrapText="true"/>
    </xf>
    <xf numFmtId="0" fontId="148" fillId="3" borderId="53" xfId="45633" applyFont="true" applyBorder="true" applyAlignment="true">
      <alignment horizontal="right" vertical="top" wrapText="true"/>
    </xf>
    <xf numFmtId="0" fontId="148" fillId="26" borderId="10" xfId="45588" applyFont="true" applyFill="true" applyAlignment="true">
      <alignment horizontal="right" vertical="top" wrapText="true"/>
    </xf>
    <xf numFmtId="0" fontId="148" fillId="3" borderId="10" xfId="45623" applyFont="true" applyAlignment="true">
      <alignment horizontal="right" vertical="top" wrapText="true"/>
    </xf>
    <xf numFmtId="0" fontId="148" fillId="3" borderId="10" xfId="45624" applyFont="true" applyAlignment="true">
      <alignment horizontal="right" vertical="top" wrapText="true"/>
    </xf>
    <xf numFmtId="0" fontId="148" fillId="3" borderId="52" xfId="45625" applyFont="true" applyBorder="true" applyAlignment="true">
      <alignment horizontal="right" vertical="top" wrapText="true"/>
    </xf>
    <xf numFmtId="0" fontId="148" fillId="3" borderId="53" xfId="45626" applyFont="true" applyBorder="true" applyAlignment="true">
      <alignment horizontal="right" vertical="top" wrapText="true"/>
    </xf>
    <xf numFmtId="0" fontId="148" fillId="3" borderId="10" xfId="45612" applyFont="true" applyAlignment="true">
      <alignment horizontal="right" vertical="top" wrapText="true"/>
    </xf>
    <xf numFmtId="0" fontId="148" fillId="3" borderId="10" xfId="45613" applyFont="true" applyAlignment="true">
      <alignment horizontal="right" vertical="top" wrapText="true"/>
    </xf>
    <xf numFmtId="0" fontId="148" fillId="3" borderId="52" xfId="45614" applyFont="true" applyBorder="true" applyAlignment="true">
      <alignment horizontal="right" vertical="top" wrapText="true"/>
    </xf>
    <xf numFmtId="0" fontId="148" fillId="3" borderId="53" xfId="45615" applyFont="true" applyBorder="true" applyAlignment="true">
      <alignment horizontal="right" vertical="top" wrapText="true"/>
    </xf>
    <xf numFmtId="0" fontId="147" fillId="3" borderId="10" xfId="45576" applyFont="true" applyAlignment="true">
      <alignment horizontal="left" vertical="top" wrapText="true"/>
    </xf>
    <xf numFmtId="0" fontId="147" fillId="3" borderId="10" xfId="45577" applyFont="true" applyAlignment="true">
      <alignment horizontal="left" vertical="top" wrapText="true"/>
    </xf>
    <xf numFmtId="0" fontId="147" fillId="3" borderId="10" xfId="45578" applyFont="true" applyAlignment="true">
      <alignment horizontal="left" vertical="top" wrapText="true"/>
    </xf>
    <xf numFmtId="0" fontId="172" fillId="3" borderId="57" xfId="45564" applyFont="true" applyBorder="true" applyAlignment="true">
      <alignment horizontal="left" wrapText="true"/>
    </xf>
    <xf numFmtId="0" fontId="172" fillId="3" borderId="57" xfId="45565" applyFont="true" applyBorder="true" applyAlignment="true">
      <alignment horizontal="left" wrapText="true"/>
    </xf>
    <xf numFmtId="0" fontId="148" fillId="26" borderId="59" xfId="45570" applyFont="true" applyFill="true" applyBorder="true" applyAlignment="true">
      <alignment horizontal="left" vertical="top" wrapText="true"/>
    </xf>
    <xf numFmtId="0" fontId="148" fillId="26" borderId="60" xfId="45573" applyFont="true" applyFill="true" applyBorder="true" applyAlignment="true">
      <alignment horizontal="left" vertical="top" wrapText="true"/>
    </xf>
    <xf numFmtId="0" fontId="148" fillId="26" borderId="100" xfId="45531" applyFont="true" applyFill="true" applyBorder="true" applyAlignment="true">
      <alignment horizontal="left" vertical="center" wrapText="true"/>
    </xf>
    <xf numFmtId="0" fontId="148" fillId="26" borderId="99" xfId="45537" applyFont="true" applyFill="true" applyBorder="true" applyAlignment="true">
      <alignment horizontal="left" vertical="center" wrapText="true"/>
    </xf>
    <xf numFmtId="0" fontId="148" fillId="26" borderId="103" xfId="45537" applyFont="true" applyFill="true" applyBorder="true" applyAlignment="true">
      <alignment horizontal="left" vertical="center" wrapText="true"/>
    </xf>
    <xf numFmtId="0" fontId="148" fillId="26" borderId="100" xfId="45537" applyFont="true" applyFill="true" applyBorder="true" applyAlignment="true">
      <alignment horizontal="left" vertical="center" wrapText="true"/>
    </xf>
    <xf numFmtId="0" fontId="148" fillId="26" borderId="99" xfId="45543" applyFont="true" applyFill="true" applyBorder="true" applyAlignment="true">
      <alignment horizontal="left" vertical="center" wrapText="true"/>
    </xf>
    <xf numFmtId="0" fontId="148" fillId="3" borderId="10" xfId="45523" applyFont="true" applyBorder="true" applyAlignment="true">
      <alignment horizontal="center" vertical="center" wrapText="true"/>
    </xf>
    <xf numFmtId="0" fontId="148" fillId="3" borderId="52" xfId="45522" applyFont="true" applyBorder="true" applyAlignment="true">
      <alignment horizontal="center" vertical="center" wrapText="true"/>
    </xf>
    <xf numFmtId="0" fontId="148" fillId="3" borderId="53" xfId="45523" applyFont="true" applyBorder="true" applyAlignment="true">
      <alignment horizontal="center" vertical="center" wrapText="true"/>
    </xf>
    <xf numFmtId="0" fontId="148" fillId="3" borderId="1" xfId="45523" applyFont="true" applyBorder="true" applyAlignment="true">
      <alignment horizontal="center" vertical="center" wrapText="true"/>
    </xf>
    <xf numFmtId="0" fontId="148" fillId="3" borderId="81" xfId="45522" applyFont="true" applyBorder="true" applyAlignment="true">
      <alignment horizontal="center" vertical="center" wrapText="true"/>
    </xf>
    <xf numFmtId="0" fontId="148" fillId="3" borderId="82" xfId="45523" applyFont="true" applyBorder="true" applyAlignment="true">
      <alignment horizontal="center" vertical="center" wrapText="true"/>
    </xf>
    <xf numFmtId="0" fontId="148" fillId="26" borderId="99" xfId="45493" applyFont="true" applyFill="true" applyBorder="true" applyAlignment="true">
      <alignment horizontal="left" vertical="center" wrapText="true"/>
    </xf>
    <xf numFmtId="0" fontId="148" fillId="15" borderId="99" xfId="45493" applyFont="true" applyFill="true" applyBorder="true" applyAlignment="true">
      <alignment horizontal="left" vertical="center" wrapText="true"/>
    </xf>
    <xf numFmtId="0" fontId="148" fillId="15" borderId="99" xfId="45502" applyFont="true" applyFill="true" applyBorder="true" applyAlignment="true">
      <alignment horizontal="left" vertical="center" wrapText="true"/>
    </xf>
    <xf numFmtId="0" fontId="148" fillId="3" borderId="10" xfId="45479" applyFont="true" applyBorder="true" applyAlignment="true">
      <alignment horizontal="center" vertical="center" wrapText="true"/>
    </xf>
    <xf numFmtId="0" fontId="148" fillId="3" borderId="52" xfId="45478" applyFont="true" applyBorder="true" applyAlignment="true">
      <alignment horizontal="center" vertical="center" wrapText="true"/>
    </xf>
    <xf numFmtId="0" fontId="148" fillId="3" borderId="53" xfId="45479" applyFont="true" applyBorder="true" applyAlignment="true">
      <alignment horizontal="center" vertical="center" wrapText="true"/>
    </xf>
    <xf numFmtId="0" fontId="148" fillId="3" borderId="3" xfId="45479" applyFont="true" applyBorder="true" applyAlignment="true">
      <alignment horizontal="center" vertical="center" wrapText="true"/>
    </xf>
    <xf numFmtId="0" fontId="148" fillId="26" borderId="100" xfId="45487" applyFont="true" applyFill="true" applyBorder="true" applyAlignment="true">
      <alignment horizontal="left" vertical="center" wrapText="true"/>
    </xf>
    <xf numFmtId="0" fontId="173" fillId="3" borderId="10" xfId="45579" applyFont="true" applyAlignment="true">
      <alignment horizontal="center" vertical="center" wrapText="true"/>
    </xf>
    <xf numFmtId="0" fontId="173" fillId="3" borderId="10" xfId="45580" applyFont="true" applyAlignment="true">
      <alignment horizontal="center" vertical="center" wrapText="true"/>
    </xf>
    <xf numFmtId="0" fontId="173" fillId="3" borderId="10" xfId="45581" applyFont="true" applyAlignment="true">
      <alignment horizontal="center" vertical="center" wrapText="true"/>
    </xf>
    <xf numFmtId="0" fontId="173" fillId="3" borderId="10" xfId="45561" applyFont="true" applyAlignment="true">
      <alignment horizontal="center" vertical="center" wrapText="true"/>
    </xf>
    <xf numFmtId="0" fontId="173" fillId="3" borderId="10" xfId="45562" applyFont="true" applyAlignment="true">
      <alignment horizontal="center" vertical="center" wrapText="true"/>
    </xf>
    <xf numFmtId="0" fontId="173" fillId="3" borderId="10" xfId="45563" applyFont="true" applyAlignment="true">
      <alignment horizontal="center" vertical="center" wrapText="true"/>
    </xf>
    <xf numFmtId="0" fontId="148" fillId="3" borderId="10" xfId="45428" applyFont="true" applyBorder="true" applyAlignment="true">
      <alignment horizontal="center" vertical="center" wrapText="true"/>
    </xf>
    <xf numFmtId="0" fontId="148" fillId="3" borderId="52" xfId="45427" applyFont="true" applyBorder="true" applyAlignment="true">
      <alignment horizontal="center" vertical="center" wrapText="true"/>
    </xf>
    <xf numFmtId="0" fontId="148" fillId="3" borderId="53" xfId="45428" applyFont="true" applyBorder="true" applyAlignment="true">
      <alignment horizontal="center" vertical="center" wrapText="true"/>
    </xf>
    <xf numFmtId="0" fontId="148" fillId="3" borderId="3" xfId="45428" applyFont="true" applyBorder="true" applyAlignment="true">
      <alignment horizontal="center" vertical="center" wrapText="true"/>
    </xf>
    <xf numFmtId="0" fontId="148" fillId="26" borderId="100" xfId="45412" applyFont="true" applyFill="true" applyBorder="true" applyAlignment="true">
      <alignment horizontal="left" vertical="center" wrapText="true"/>
    </xf>
    <xf numFmtId="0" fontId="148" fillId="26" borderId="99" xfId="45412" applyFont="true" applyFill="true" applyBorder="true" applyAlignment="true">
      <alignment horizontal="left" vertical="center" wrapText="true"/>
    </xf>
    <xf numFmtId="0" fontId="148" fillId="3" borderId="10" xfId="45398" applyFont="true" applyBorder="true" applyAlignment="true">
      <alignment horizontal="center" vertical="center" wrapText="true"/>
    </xf>
    <xf numFmtId="0" fontId="148" fillId="3" borderId="52" xfId="45397" applyFont="true" applyBorder="true" applyAlignment="true">
      <alignment horizontal="center" vertical="center" wrapText="true"/>
    </xf>
    <xf numFmtId="0" fontId="148" fillId="3" borderId="53" xfId="45398" applyFont="true" applyBorder="true" applyAlignment="true">
      <alignment horizontal="center" vertical="center" wrapText="true"/>
    </xf>
    <xf numFmtId="0" fontId="148" fillId="3" borderId="3" xfId="45398" applyFont="true" applyBorder="true" applyAlignment="true">
      <alignment horizontal="center" vertical="center" wrapText="true"/>
    </xf>
    <xf numFmtId="0" fontId="148" fillId="3" borderId="1" xfId="45458" applyFont="true" applyBorder="true" applyAlignment="true">
      <alignment horizontal="center" vertical="center" wrapText="true"/>
    </xf>
    <xf numFmtId="0" fontId="148" fillId="3" borderId="81" xfId="45457" applyFont="true" applyBorder="true" applyAlignment="true">
      <alignment horizontal="center" vertical="center" wrapText="true"/>
    </xf>
    <xf numFmtId="0" fontId="148" fillId="3" borderId="82" xfId="45458" applyFont="true" applyBorder="true" applyAlignment="true">
      <alignment horizontal="center" vertical="center" wrapText="true"/>
    </xf>
    <xf numFmtId="0" fontId="148" fillId="26" borderId="100" xfId="45466" applyFont="true" applyFill="true" applyBorder="true" applyAlignment="true">
      <alignment horizontal="left" vertical="center" wrapText="true"/>
    </xf>
    <xf numFmtId="0" fontId="148" fillId="26" borderId="99" xfId="45469" applyFont="true" applyFill="true" applyBorder="true" applyAlignment="true">
      <alignment horizontal="left" vertical="center" wrapText="true"/>
    </xf>
    <xf numFmtId="0" fontId="148" fillId="26" borderId="103" xfId="45472" applyFont="true" applyFill="true" applyBorder="true" applyAlignment="true">
      <alignment horizontal="left" vertical="center" wrapText="true"/>
    </xf>
    <xf numFmtId="0" fontId="148" fillId="3" borderId="10" xfId="45458" applyFont="true" applyBorder="true" applyAlignment="true">
      <alignment horizontal="center" vertical="center" wrapText="true"/>
    </xf>
    <xf numFmtId="0" fontId="148" fillId="3" borderId="52" xfId="45457" applyFont="true" applyBorder="true" applyAlignment="true">
      <alignment horizontal="center" vertical="center" wrapText="true"/>
    </xf>
    <xf numFmtId="0" fontId="148" fillId="3" borderId="53" xfId="45458" applyFont="true" applyBorder="true" applyAlignment="true">
      <alignment horizontal="center" vertical="center" wrapText="true"/>
    </xf>
    <xf numFmtId="0" fontId="148" fillId="26" borderId="100" xfId="45436" applyFont="true" applyFill="true" applyBorder="true" applyAlignment="true">
      <alignment horizontal="left" vertical="center" wrapText="true"/>
    </xf>
    <xf numFmtId="0" fontId="148" fillId="26" borderId="99" xfId="45442" applyFont="true" applyFill="true" applyBorder="true" applyAlignment="true">
      <alignment horizontal="left" vertical="center" wrapText="true"/>
    </xf>
    <xf numFmtId="0" fontId="148" fillId="3" borderId="1" xfId="45368" applyFont="true" applyBorder="true" applyAlignment="true">
      <alignment horizontal="center" vertical="center" wrapText="true"/>
    </xf>
    <xf numFmtId="0" fontId="148" fillId="3" borderId="81" xfId="45367" applyFont="true" applyBorder="true" applyAlignment="true">
      <alignment horizontal="center" vertical="center" wrapText="true"/>
    </xf>
    <xf numFmtId="0" fontId="148" fillId="3" borderId="82" xfId="45368" applyFont="true" applyBorder="true" applyAlignment="true">
      <alignment horizontal="center" vertical="center" wrapText="true"/>
    </xf>
    <xf numFmtId="0" fontId="148" fillId="26" borderId="100" xfId="45376" applyFont="true" applyFill="true" applyBorder="true" applyAlignment="true">
      <alignment horizontal="left" vertical="center" wrapText="true"/>
    </xf>
    <xf numFmtId="0" fontId="148" fillId="26" borderId="99" xfId="45382" applyFont="true" applyFill="true" applyBorder="true" applyAlignment="true">
      <alignment horizontal="left" vertical="center" wrapText="true"/>
    </xf>
    <xf numFmtId="0" fontId="148" fillId="26" borderId="103" xfId="45388" applyFont="true" applyFill="true" applyBorder="true" applyAlignment="true">
      <alignment horizontal="left" vertical="center" wrapText="true"/>
    </xf>
    <xf numFmtId="0" fontId="148" fillId="3" borderId="10" xfId="45368" applyFont="true" applyBorder="true" applyAlignment="true">
      <alignment horizontal="center" vertical="center" wrapText="true"/>
    </xf>
    <xf numFmtId="0" fontId="148" fillId="3" borderId="52" xfId="45367" applyFont="true" applyBorder="true" applyAlignment="true">
      <alignment horizontal="center" vertical="center" wrapText="true"/>
    </xf>
    <xf numFmtId="0" fontId="148" fillId="3" borderId="53" xfId="45368" applyFont="true" applyBorder="true" applyAlignment="true">
      <alignment horizontal="center" vertical="center" wrapText="true"/>
    </xf>
    <xf numFmtId="0" fontId="148" fillId="26" borderId="58" xfId="45487" applyFont="true" applyFill="true" applyBorder="true" applyAlignment="true">
      <alignment horizontal="left" vertical="center" wrapText="true"/>
    </xf>
    <xf numFmtId="0" fontId="148" fillId="26" borderId="59" xfId="45493" applyFont="true" applyFill="true" applyBorder="true" applyAlignment="true">
      <alignment horizontal="left" vertical="center" wrapText="true"/>
    </xf>
    <xf numFmtId="0" fontId="148" fillId="26" borderId="60" xfId="45502" applyFont="true" applyFill="true" applyBorder="true" applyAlignment="true">
      <alignment horizontal="left" vertical="center" wrapText="true"/>
    </xf>
    <xf numFmtId="0" fontId="148" fillId="26" borderId="59" xfId="45537" applyFont="true" applyFill="true" applyBorder="true" applyAlignment="true">
      <alignment horizontal="left" vertical="center" wrapText="true"/>
    </xf>
    <xf numFmtId="0" fontId="148" fillId="26" borderId="60" xfId="45543" applyFont="true" applyFill="true" applyBorder="true" applyAlignment="true">
      <alignment horizontal="left" vertical="center" wrapText="true"/>
    </xf>
  </cellXfs>
  <cellStyles count="4565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496668810648" xfId="45288" xr:uid="{C95F1E14-84C4-42BA-9F25-53BC6CD47C98}"/>
    <cellStyle name="style1496668810919" xfId="45329" xr:uid="{385F5BAF-A183-4C09-AF24-F0CA7497F73F}"/>
    <cellStyle name="style1496668811496" xfId="45291" xr:uid="{F5781ABD-F036-4036-8A9E-2ABE5B7D0B85}"/>
    <cellStyle name="style1496668812187" xfId="45294" xr:uid="{7C8E26F4-576A-41C1-981C-DDD811791A68}"/>
    <cellStyle name="style1496668812375" xfId="45297" xr:uid="{A64BA91B-CD8A-477A-A8BE-DD6F2010ED56}"/>
    <cellStyle name="style1496668812556" xfId="45303" xr:uid="{CD87CB0F-D9F1-4F89-8E02-20DC6D6B984B}"/>
    <cellStyle name="style1496668812789" xfId="45311" xr:uid="{E1799788-DB89-4C43-9860-C082DA988A81}"/>
    <cellStyle name="style1496668813037" xfId="45298" xr:uid="{8523C5A0-66C8-4307-8DB9-F9A109DEAEC8}"/>
    <cellStyle name="style1496668813176" xfId="45304" xr:uid="{2415C785-E58C-4B18-A9C9-9C24AD8AEF17}"/>
    <cellStyle name="style1496668813472" xfId="45312" xr:uid="{3948BB84-5BA7-489E-8BCD-0CBBD1775004}"/>
    <cellStyle name="style1496668813688" xfId="45358" xr:uid="{BBE08F05-CBED-4D0C-B74E-85DF192CE66D}"/>
    <cellStyle name="style1496668813894" xfId="45316" xr:uid="{934945B7-D54E-47E3-A155-F256471684FA}"/>
    <cellStyle name="style1496668814277" xfId="45318" xr:uid="{D82E4FE2-A0AC-47A7-91AE-23C5FC057AE9}"/>
    <cellStyle name="style1496668814448" xfId="45321" xr:uid="{A394A77C-0AC1-46DE-83C2-7A104DA9AC8D}"/>
    <cellStyle name="style1496668815126" xfId="45331" xr:uid="{1E9EAA59-9AAB-453A-8C9F-E0199C27E696}"/>
    <cellStyle name="style1496668815330" xfId="45332" xr:uid="{144B589C-AB61-4968-BA02-D69413D3636C}"/>
    <cellStyle name="style1496668815565" xfId="45330" xr:uid="{E6D9E748-133A-4678-A94A-7E98DD716BE4}"/>
    <cellStyle name="style1496668815765" xfId="45341" xr:uid="{66E95879-2FAF-4573-AB70-81B188EE37D1}"/>
    <cellStyle name="style1496668815994" xfId="45342" xr:uid="{7E75B595-7D6A-4254-A6CC-E942408A0F04}"/>
    <cellStyle name="style1496668816203" xfId="45343" xr:uid="{C543C2D3-1944-41E4-99A1-BDB16F780CD5}"/>
    <cellStyle name="style1496668816724" xfId="45347" xr:uid="{ED89C539-6478-499E-94EF-18539C38A734}"/>
    <cellStyle name="style1496668816844" xfId="45348" xr:uid="{53BC11C5-5757-4253-9B07-DE34F4354348}"/>
    <cellStyle name="style1496668817014" xfId="45349" xr:uid="{79176C91-FB46-4378-A8E4-BA1C21129569}"/>
    <cellStyle name="style1496668817179" xfId="45350" xr:uid="{240A7A15-4B13-4419-87F1-23FFE2D74AD3}"/>
    <cellStyle name="style1496668817621" xfId="45359" xr:uid="{3F3BAC9D-4941-48B2-8D06-391D8A1BBC4E}"/>
    <cellStyle name="style1496668817798" xfId="45362" xr:uid="{CF84230B-99A9-4E98-AE41-30546AF437E9}"/>
    <cellStyle name="style1496668878269" xfId="45289" xr:uid="{FD213FCE-2513-44D6-8561-883B8918277D}"/>
    <cellStyle name="style1496668878470" xfId="45333" xr:uid="{CBDABF27-88A4-4F88-BA98-EF381EA10E0E}"/>
    <cellStyle name="style1496668878784" xfId="45292" xr:uid="{07E35BA9-A033-45AF-A54B-1EC313D1E07F}"/>
    <cellStyle name="style1496668879130" xfId="45295" xr:uid="{92CB4137-6689-4694-90F4-DCE06C710748}"/>
    <cellStyle name="style1496668879244" xfId="45299" xr:uid="{E0302409-BA9D-40F4-B70A-2942468EC60D}"/>
    <cellStyle name="style1496668879409" xfId="45305" xr:uid="{EF0A2082-ADC5-4DC1-AD41-80CD3ACC9E2F}"/>
    <cellStyle name="style1496668879662" xfId="45313" xr:uid="{0C0DB9BA-BD9F-4FBE-9431-E696BAB895E8}"/>
    <cellStyle name="style1496668879846" xfId="45300" xr:uid="{71325014-8C52-471B-9D95-B93B4E4761C2}"/>
    <cellStyle name="style1496668879956" xfId="45306" xr:uid="{F7FACB0F-E3F8-43C1-BD0C-6C9F49DBE463}"/>
    <cellStyle name="style1496668880078" xfId="45314" xr:uid="{E4D38A33-DBBD-4F3E-BB1D-F6DF9138B558}"/>
    <cellStyle name="style1496668880193" xfId="45360" xr:uid="{D3FB7F21-FD4D-46E6-9C13-04CA509C9D79}"/>
    <cellStyle name="style1496668880353" xfId="45317" xr:uid="{DF68E9DF-4214-4F38-88AA-757AF0964E73}"/>
    <cellStyle name="style1496668880505" xfId="45320" xr:uid="{631B8688-D270-4031-AAEC-7170E4867579}"/>
    <cellStyle name="style1496668880908" xfId="45335" xr:uid="{C0F52595-C1F2-4EAE-BBBF-88F0D8426F4B}"/>
    <cellStyle name="style1496668881048" xfId="45336" xr:uid="{5BE8CE6C-3CA4-4F4F-98CC-FEB35C21D92E}"/>
    <cellStyle name="style1496668881175" xfId="45334" xr:uid="{116234ED-C7DD-4EE7-BEB6-65E3E034F102}"/>
    <cellStyle name="style1496668881305" xfId="45344" xr:uid="{24384DFF-77AC-47DD-AF8B-91CFCD17D41F}"/>
    <cellStyle name="style1496668881445" xfId="45345" xr:uid="{39BD1BE5-75A6-4ABF-BB1F-B52BA5ED472C}"/>
    <cellStyle name="style1496668881572" xfId="45346" xr:uid="{83936970-ABF3-423E-B28D-8F5DC28BFB2D}"/>
    <cellStyle name="style1496668881831" xfId="45351" xr:uid="{31448462-CB6E-4E4D-ACB3-B4B753A75E8C}"/>
    <cellStyle name="style1496668881948" xfId="45352" xr:uid="{ADB336CB-FC74-44FA-8642-55315D950A5E}"/>
    <cellStyle name="style1496668882085" xfId="45353" xr:uid="{F76945E6-FED6-4188-AF09-80208402153B}"/>
    <cellStyle name="style1496668882220" xfId="45354" xr:uid="{BCD622E9-3F41-4526-8BBE-2C6A19157F87}"/>
    <cellStyle name="style1496668882420" xfId="45361" xr:uid="{B96AFDC6-7C1C-469C-BA05-53840D12F236}"/>
    <cellStyle name="style1496668882530" xfId="45363" xr:uid="{71F05DA8-0D96-4993-8F2E-358BF2BA460F}"/>
    <cellStyle name="style1496668932773" xfId="45290" xr:uid="{61AB24F4-4382-45EA-8E88-99AEA9DCA815}"/>
    <cellStyle name="style1496668932866" xfId="45322" xr:uid="{D95A2846-0B76-4624-8094-4687041C1DB1}"/>
    <cellStyle name="style1496668933072" xfId="45293" xr:uid="{1A696031-7F07-4BFD-8D5F-086C0A2DD553}"/>
    <cellStyle name="style1496668933259" xfId="45296" xr:uid="{DE4A4DAB-83AC-4322-9348-FB356921FC5B}"/>
    <cellStyle name="style1496668933337" xfId="45301" xr:uid="{89EF9106-DDAD-47BF-88FE-E1B955A5BD87}"/>
    <cellStyle name="style1496668933447" xfId="45307" xr:uid="{6DC680C9-ABD3-41AD-BC91-BC529DCA496A}"/>
    <cellStyle name="style1496668933590" xfId="45309" xr:uid="{36397DA7-F3B8-47D8-A9F5-73BD19468492}"/>
    <cellStyle name="style1496668933683" xfId="45302" xr:uid="{D61C415B-228E-418F-8E9D-B4AC8A357EC7}"/>
    <cellStyle name="style1496668933777" xfId="45308" xr:uid="{87048EDC-239F-432B-9D44-EDCE9A4713E3}"/>
    <cellStyle name="style1496668933886" xfId="45310" xr:uid="{D5E95E3E-B26C-40C4-9183-3BC0B55B54F5}"/>
    <cellStyle name="style1496668933965" xfId="45355" xr:uid="{FB89C7FE-5880-4141-AAD2-A63ED2C65D9F}"/>
    <cellStyle name="style1496668934108" xfId="45315" xr:uid="{5B7D26FB-B849-4F27-AD51-21AD88BDC07D}"/>
    <cellStyle name="style1496668934389" xfId="45319" xr:uid="{0DD37609-9DB9-429B-A4F9-7E6BF8F095B1}"/>
    <cellStyle name="style1496668934782" xfId="45324" xr:uid="{3A609375-66EE-4DD7-87B1-F71AD27125CC}"/>
    <cellStyle name="style1496668934907" xfId="45325" xr:uid="{6D8B692A-EC73-409D-9612-4A9C0DD1E569}"/>
    <cellStyle name="style1496668935032" xfId="45323" xr:uid="{7B780323-40B1-44B4-BF82-E2E6DEB5409F}"/>
    <cellStyle name="style1496668935125" xfId="45326" xr:uid="{93C0BDEC-A5B6-49FF-935E-F01F1EB5777B}"/>
    <cellStyle name="style1496668935251" xfId="45327" xr:uid="{BE48DC4F-B226-48B9-A1CE-F0E2551F4F37}"/>
    <cellStyle name="style1496668935376" xfId="45328" xr:uid="{A459A445-655B-42C4-9F80-A3B2C3464C91}"/>
    <cellStyle name="style1496668935579" xfId="45337" xr:uid="{0BC09E54-89BF-419D-A309-3B652ACC75CE}"/>
    <cellStyle name="style1496668935657" xfId="45338" xr:uid="{FA1CA8B3-D598-4AA6-87D7-D02E693EF961}"/>
    <cellStyle name="style1496668935769" xfId="45339" xr:uid="{306BE1AB-ACB8-4153-A01C-1E2CD43B0231}"/>
    <cellStyle name="style1496668935862" xfId="45340" xr:uid="{D654EDD4-4B3C-41DB-8197-5F9E2A110619}"/>
    <cellStyle name="style1496668936019" xfId="45356" xr:uid="{3EF86561-7A3D-4EB8-8E5B-5239E8C5C07A}"/>
    <cellStyle name="style1496668936097" xfId="45357" xr:uid="{758989FA-6AD4-4B9C-8C88-5D0A62AA9A94}"/>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540275697" xfId="44927" xr:uid="{2161477A-6DB7-4572-9596-36899C3B0A04}"/>
    <cellStyle name="style1523540275897" xfId="44928" xr:uid="{7870896C-06FA-4F30-925B-38626745607A}"/>
    <cellStyle name="style1523540276172" xfId="44933" xr:uid="{6D59E891-8D59-4450-884C-3D571BE82162}"/>
    <cellStyle name="style1523540276318" xfId="44934" xr:uid="{A246994F-4980-40F8-9376-27370F64F23B}"/>
    <cellStyle name="style1523540276643" xfId="44930" xr:uid="{93C0E2EB-F780-424A-B48C-ED2BD176CA11}"/>
    <cellStyle name="style1523540276847" xfId="44931" xr:uid="{C7CF7A4C-EC81-4A5F-AF7C-B30552DEB441}"/>
    <cellStyle name="style1523540277061" xfId="44929" xr:uid="{C29BFF11-E6EB-4E14-AAC8-137B19773A11}"/>
    <cellStyle name="style1523540277288" xfId="44932" xr:uid="{C60C0CF2-4D6F-4981-97B3-F639B8005897}"/>
    <cellStyle name="style1523540277489" xfId="44935" xr:uid="{716EDE62-8B32-4552-82CF-8D5844D3D070}"/>
    <cellStyle name="style1523540277672" xfId="44936" xr:uid="{6018A501-FBC6-4780-95DD-880C971309CD}"/>
    <cellStyle name="style1523540277855" xfId="44937" xr:uid="{5C6AD262-D566-4480-B2D7-97AC23231B58}"/>
    <cellStyle name="style1523540278042" xfId="44938" xr:uid="{41BB5DA6-9F1F-4A6D-8599-249FB122091E}"/>
    <cellStyle name="style1523540278206" xfId="44939" xr:uid="{9F301850-2A4C-4E45-A485-4C659725CE16}"/>
    <cellStyle name="style1523540278384" xfId="44942" xr:uid="{0D19ADE9-61D6-43B5-8DE2-AAFF7911CE59}"/>
    <cellStyle name="style1523540278565" xfId="44940" xr:uid="{92EB8B61-6C79-4760-A118-B2D31D7A7331}"/>
    <cellStyle name="style1523540278752" xfId="44943" xr:uid="{D113C483-372D-4BE0-AB2B-3370DAE2246A}"/>
    <cellStyle name="style1523540278931" xfId="44945" xr:uid="{F2C5ED11-DF5A-476F-A4F7-78E8C4CABA70}"/>
    <cellStyle name="style1523540279116" xfId="44946" xr:uid="{D8808D56-F1DA-4909-8B16-AF39547CB87B}"/>
    <cellStyle name="style1523540279316" xfId="44941" xr:uid="{53DDFB92-B66F-45D6-9442-DDAD0DFB4716}"/>
    <cellStyle name="style1523540280088" xfId="44944" xr:uid="{2469DF14-D202-4B0E-A27C-3EB0D6A75FED}"/>
    <cellStyle name="style1523540280946" xfId="44947" xr:uid="{23717075-A79A-48B6-AE99-DC1853E8C062}"/>
    <cellStyle name="style1523540342592" xfId="44948" xr:uid="{7A6B9C99-8068-4231-AAD7-1C9A4348ECEA}"/>
    <cellStyle name="style1523540342737" xfId="44949" xr:uid="{5B07927F-039C-4720-AA2E-EEAB3CB4BBE0}"/>
    <cellStyle name="style1523540342858" xfId="44954" xr:uid="{A995017C-EDC9-424F-980A-F3FFE29E9AA7}"/>
    <cellStyle name="style1523540342981" xfId="44955" xr:uid="{FBADD170-3002-48FE-89DC-EADD0AE7A7AC}"/>
    <cellStyle name="style1523540343218" xfId="44951" xr:uid="{3F837894-2E05-4BB0-8D25-AEC48CB692C8}"/>
    <cellStyle name="style1523540343355" xfId="44952" xr:uid="{6F5E93B1-4BCE-425C-84F2-98C0B90EF4B8}"/>
    <cellStyle name="style1523540343488" xfId="44950" xr:uid="{42BF4291-C15F-4402-BB53-B25B67E5F29F}"/>
    <cellStyle name="style1523540343597" xfId="44953" xr:uid="{2E902796-D78F-4CF3-8007-A0069CD45092}"/>
    <cellStyle name="style1523540343713" xfId="44956" xr:uid="{FEFBA2C8-AB8C-41F1-B167-A5464DD98114}"/>
    <cellStyle name="style1523540343836" xfId="44957" xr:uid="{697695B3-D7B3-4FD3-9851-756DAAADE517}"/>
    <cellStyle name="style1523540343976" xfId="44958" xr:uid="{91AFE0CD-E531-4A65-ABB1-A93297B6A209}"/>
    <cellStyle name="style1523540344166" xfId="44959" xr:uid="{655C5A79-B710-4C2B-B39B-39469F2634C3}"/>
    <cellStyle name="style1523540344317" xfId="44960" xr:uid="{41EBD60D-B443-41CD-9D34-87D0FAC87938}"/>
    <cellStyle name="style1523540344476" xfId="44966" xr:uid="{9888408F-0766-473D-93EC-6A9FE287B05D}"/>
    <cellStyle name="style1523540344715" xfId="44961" xr:uid="{062D672A-52EB-43D0-A037-8741AC347F94}"/>
    <cellStyle name="style1523540344821" xfId="44967" xr:uid="{2C64C228-83E5-48FC-82A5-484B3D6D3102}"/>
    <cellStyle name="style1523540344941" xfId="44972" xr:uid="{F1F8B96A-72B6-4B74-972A-E3F414D25F28}"/>
    <cellStyle name="style1523540345045" xfId="44973" xr:uid="{7A839C22-05A4-4A21-8434-F1B8438B4080}"/>
    <cellStyle name="style1523540345163" xfId="44962" xr:uid="{AC09A693-08AC-4242-BB8D-39E7F4D51580}"/>
    <cellStyle name="style1523540345310" xfId="44963" xr:uid="{5EF9F73E-C422-4061-A7D6-520056D28B29}"/>
    <cellStyle name="style1523540345444" xfId="44964" xr:uid="{A8885ACE-0959-4125-859C-CBE2C971C1DF}"/>
    <cellStyle name="style1523540345548" xfId="44965" xr:uid="{78F70D84-946B-4950-8D4A-A2978D684639}"/>
    <cellStyle name="style1523540345660" xfId="44968" xr:uid="{24B19E54-01CD-4E05-8DA9-26701E2EC810}"/>
    <cellStyle name="style1523540345772" xfId="44969" xr:uid="{1538CFA2-5D39-4BAA-90A8-A99807EDA1E0}"/>
    <cellStyle name="style1523540345881" xfId="44970" xr:uid="{25D060AC-84B3-475C-BB4A-F4A01C07053D}"/>
    <cellStyle name="style1523540345992" xfId="44971" xr:uid="{28FDD12F-F3EA-426F-971C-CD7BFDCFD669}"/>
    <cellStyle name="style1523540346206" xfId="44974" xr:uid="{6CEFA187-0186-48D0-9151-CD3CF54D20CD}"/>
    <cellStyle name="style1523540346315" xfId="44975" xr:uid="{52CDE219-AB14-43F3-A3E1-566DB5AD94EC}"/>
    <cellStyle name="style1523540346425" xfId="44976" xr:uid="{7F16A408-2061-4C72-91DB-AB1CDD3255F0}"/>
    <cellStyle name="style1523540346534" xfId="44977" xr:uid="{620BB027-9845-4D59-A6E3-0FA158547748}"/>
    <cellStyle name="style1523540398458" xfId="44978" xr:uid="{0EA9A15A-3D18-4970-A599-F4DB0BF4F17D}"/>
    <cellStyle name="style1523540398619" xfId="44979" xr:uid="{992CEF27-08E3-4CF7-A437-37219BE2C885}"/>
    <cellStyle name="style1523540398760" xfId="44984" xr:uid="{8DF4F648-D21B-438E-BF86-5558652918B1}"/>
    <cellStyle name="style1523540398892" xfId="44985" xr:uid="{50DB2F4E-DF34-40D3-B63D-17530CF8411C}"/>
    <cellStyle name="style1523540399164" xfId="44981" xr:uid="{B11A17D7-4D95-4D45-9047-1009710DAD82}"/>
    <cellStyle name="style1523540399306" xfId="44982" xr:uid="{ABAAA6D7-3324-4422-A5AD-DB2DF5EFBACF}"/>
    <cellStyle name="style1523540399448" xfId="44980" xr:uid="{6F87D036-ED79-48ED-853C-AE2E11655BA1}"/>
    <cellStyle name="style1523540399605" xfId="44983" xr:uid="{568C8D8B-3D02-42DF-BD3D-9AAF7F4B1152}"/>
    <cellStyle name="style1523540399766" xfId="44986" xr:uid="{B9A5F1E3-14D1-4034-833C-CB29460AF85C}"/>
    <cellStyle name="style1523540399933" xfId="44987" xr:uid="{307765FF-8946-420D-888C-36802D9B0005}"/>
    <cellStyle name="style1523540400107" xfId="44988" xr:uid="{2BF624F2-E0F9-4C4F-8B43-E3834D3A0958}"/>
    <cellStyle name="style1523540400260" xfId="44989" xr:uid="{B1E4CC41-DACD-4920-ABDF-84F18F06F433}"/>
    <cellStyle name="style1523540400392" xfId="44990" xr:uid="{9B70CB6B-6C43-45E3-ADE3-559B6AB4645E}"/>
    <cellStyle name="style1523540400527" xfId="44996" xr:uid="{4726516A-F1BF-40B0-9278-94C6CB1212DD}"/>
    <cellStyle name="style1523540400694" xfId="44991" xr:uid="{34D553F1-8EE7-4E29-8CA8-6942EC5A97D6}"/>
    <cellStyle name="style1523540400839" xfId="44997" xr:uid="{C60A3F70-9693-418C-8076-628DB177BF16}"/>
    <cellStyle name="style1523540400972" xfId="45002" xr:uid="{10BC8C0C-2497-4246-9C9F-39B8341C8482}"/>
    <cellStyle name="style1523540401151" xfId="45003" xr:uid="{F7E630A6-97FE-4C9C-9D76-7E385A828A17}"/>
    <cellStyle name="style1523540401304" xfId="44992" xr:uid="{C70ABC18-DA28-4C53-821E-AD9362B5B0AA}"/>
    <cellStyle name="style1523540401438" xfId="44993" xr:uid="{CD4B3A03-36BB-4C23-8A1B-3861F279FF6A}"/>
    <cellStyle name="style1523540401610" xfId="44994" xr:uid="{0F81DB16-D6E3-428B-9DF1-A156CA4DC1B2}"/>
    <cellStyle name="style1523540401746" xfId="44995" xr:uid="{76E1E00E-58AF-44B9-851D-34E720A309E4}"/>
    <cellStyle name="style1523540401885" xfId="44998" xr:uid="{E9E17734-62A0-4ABD-BBC2-5515846FFC9E}"/>
    <cellStyle name="style1523540402038" xfId="44999" xr:uid="{47F49DCA-58C2-46F4-A6BF-FBDA45421BE9}"/>
    <cellStyle name="style1523540402196" xfId="45000" xr:uid="{DFC7B052-75EB-4664-A144-D073829F87FD}"/>
    <cellStyle name="style1523540402360" xfId="45001" xr:uid="{1609D4FF-BC54-4FE5-A6C1-EBF537EB9DF9}"/>
    <cellStyle name="style1523540402611" xfId="45004" xr:uid="{FCE1C213-00AF-4D4B-9EEA-F2B5999F718C}"/>
    <cellStyle name="style1523540402773" xfId="45005" xr:uid="{14573067-168F-4BEB-8554-98A8B51259B4}"/>
    <cellStyle name="style1523540402948" xfId="45006" xr:uid="{04F5492B-D268-4F77-BE22-74D2AF87E19D}"/>
    <cellStyle name="style1523540403101" xfId="45007" xr:uid="{54DC59B9-7692-475D-9500-213D27B36665}"/>
    <cellStyle name="style1523540465613" xfId="45008" xr:uid="{90FF5C58-9EC6-4707-93E8-93AEE68F6AB3}"/>
    <cellStyle name="style1523540465780" xfId="45009" xr:uid="{C5A0265D-97F4-4577-B99F-4901345202FD}"/>
    <cellStyle name="style1523540465936" xfId="45014" xr:uid="{354CCA01-2F2A-4916-BF7B-2DE51052FA41}"/>
    <cellStyle name="style1523540466103" xfId="45015" xr:uid="{961FA336-DDFE-4611-9963-477E00224EB9}"/>
    <cellStyle name="style1523540466439" xfId="45011" xr:uid="{6F03395E-5385-471A-ABC7-5D059BFF5A0C}"/>
    <cellStyle name="style1523540466591" xfId="45012" xr:uid="{DA197205-65E3-4A9A-B437-701497D8FAA1}"/>
    <cellStyle name="style1523540466747" xfId="45010" xr:uid="{1CB2D313-107D-4262-86F9-756D56F4D5EE}"/>
    <cellStyle name="style1523540466883" xfId="45013" xr:uid="{436012D5-B205-49E9-A56E-8CD66F893C26}"/>
    <cellStyle name="style1523540467019" xfId="45016" xr:uid="{F4154B3D-C7B5-4857-80E0-045E700C62B3}"/>
    <cellStyle name="style1523540467186" xfId="45017" xr:uid="{05DB1A1E-A5E1-422B-94C8-089603460B68}"/>
    <cellStyle name="style1523540467323" xfId="45018" xr:uid="{FF5AD376-14B1-430E-BCFF-94F176189F25}"/>
    <cellStyle name="style1523540467454" xfId="45019" xr:uid="{C02C0FA1-7144-469F-95A0-F89D68FB72F6}"/>
    <cellStyle name="style1523540467595" xfId="45020" xr:uid="{AA0645F9-150E-4D52-A016-E0FA412639C3}"/>
    <cellStyle name="style1523540467747" xfId="45023" xr:uid="{EB38FDBF-B079-49F7-98FC-148F679D1B8A}"/>
    <cellStyle name="style1523540467893" xfId="45021" xr:uid="{B57EFDAE-262B-443E-AF20-446455E9E9F7}"/>
    <cellStyle name="style1523540468033" xfId="45024" xr:uid="{9A8A9B89-6F7B-4336-974C-D54CEB48EBEE}"/>
    <cellStyle name="style1523540468183" xfId="45026" xr:uid="{88C1310D-9BD4-42BE-A99F-912B2174EDC1}"/>
    <cellStyle name="style1523540468310" xfId="45027" xr:uid="{95358236-B3D3-4658-8D0C-71F9D3BF7FFA}"/>
    <cellStyle name="style1523540468449" xfId="45022" xr:uid="{6CED9E8D-38AF-45A0-843D-74E450B63FF4}"/>
    <cellStyle name="style1523540469084" xfId="45025" xr:uid="{F8F93E69-F23C-4765-AB1B-775760DB0E24}"/>
    <cellStyle name="style1523540469541" xfId="45028" xr:uid="{C77B0DAF-CE51-4EAE-9F53-F7A745313BBE}"/>
    <cellStyle name="style1523540528038" xfId="45029" xr:uid="{DBCC693F-2059-42F3-A144-93463E1A281C}"/>
    <cellStyle name="style1523540528197" xfId="45030" xr:uid="{0F6B0A65-7B09-4FBD-874A-34F30D90081E}"/>
    <cellStyle name="style1523540528334" xfId="45035" xr:uid="{E8C23DC0-FF54-4FAB-82A9-CBD315898499}"/>
    <cellStyle name="style1523540528486" xfId="45036" xr:uid="{A146DAD9-7B50-4475-A451-D26C42371F33}"/>
    <cellStyle name="style1523540528711" xfId="45032" xr:uid="{89DAE999-17C6-4B31-BF4B-5AFF1B843231}"/>
    <cellStyle name="style1523540528817" xfId="45033" xr:uid="{29ACC914-3973-441A-AA29-5343EBF1D439}"/>
    <cellStyle name="style1523540528934" xfId="45031" xr:uid="{17A15B47-1FDC-473E-BFED-4849EA8C6369}"/>
    <cellStyle name="style1523540529044" xfId="45034" xr:uid="{8D2B49A4-4CEC-4A64-89B5-378C2AA0BD8F}"/>
    <cellStyle name="style1523540529164" xfId="45037" xr:uid="{0B30CC7F-1E80-44DB-B5A7-70FF9FB21552}"/>
    <cellStyle name="style1523540529278" xfId="45038" xr:uid="{967C61DA-8435-4EFA-931C-93A1CC885BBF}"/>
    <cellStyle name="style1523540529396" xfId="45039" xr:uid="{901BC51E-E374-49D3-AC4C-9C1E1CB967C1}"/>
    <cellStyle name="style1523540529542" xfId="45040" xr:uid="{64894249-F75A-4AEF-8FCE-9EE517431B34}"/>
    <cellStyle name="style1523540529665" xfId="45041" xr:uid="{E27135BD-3484-41B4-AE51-7B9DC2D96E5C}"/>
    <cellStyle name="style1523540529790" xfId="45044" xr:uid="{2755CDAF-1212-466C-A959-C71144C7088B}"/>
    <cellStyle name="style1523540529916" xfId="45042" xr:uid="{3A3C1CA2-40C3-45A7-94C2-88F190F90A47}"/>
    <cellStyle name="style1523540530057" xfId="45045" xr:uid="{3E8D0567-0826-4416-9F2F-7008718A7A71}"/>
    <cellStyle name="style1523540530177" xfId="45050" xr:uid="{30C07E6B-2C20-40C2-9EE6-DF0A14F37635}"/>
    <cellStyle name="style1523540530294" xfId="45051" xr:uid="{89DCE868-1876-472A-8312-A0E73FF52F9E}"/>
    <cellStyle name="style1523540530403" xfId="45043" xr:uid="{62913EFA-D8A1-41D2-83B5-511AA43D857C}"/>
    <cellStyle name="style1523540530908" xfId="45046" xr:uid="{2BE08127-8951-4E66-8CC0-1F91C46B66AA}"/>
    <cellStyle name="style1523540531045" xfId="45047" xr:uid="{2B98F048-0467-4288-8877-E4031365097D}"/>
    <cellStyle name="style1523540531178" xfId="45048" xr:uid="{9BF9A3EC-38D3-433E-AAFC-E6721CA9A0FD}"/>
    <cellStyle name="style1523540531290" xfId="45049" xr:uid="{A5942D2F-16E1-45D4-AFAC-0AF01BA01BA7}"/>
    <cellStyle name="style1523540532004" xfId="45052" xr:uid="{D567F617-FAF8-4E2E-9BA5-B6D1597795FD}"/>
    <cellStyle name="style1523540532106" xfId="45053" xr:uid="{A0E20494-2EB4-4D2B-938F-37E7CCF46A85}"/>
    <cellStyle name="style1523540532204" xfId="45054" xr:uid="{08184D87-7775-4E6B-B618-9B5AB89708E3}"/>
    <cellStyle name="style1523540532326" xfId="45055" xr:uid="{B7E3A082-29EB-43F4-8789-5275A556B905}"/>
    <cellStyle name="style1523540532440" xfId="45056" xr:uid="{B46ECBE4-0DE1-4343-8F05-F8B5F7FFBE01}"/>
    <cellStyle name="style1523540532531" xfId="45057" xr:uid="{027E21C1-11D5-4E45-82D6-E84BF51FD6DF}"/>
    <cellStyle name="style1523540532622" xfId="45058" xr:uid="{A16DB944-9B83-41BB-9ECC-66BD5CDDA9B1}"/>
    <cellStyle name="style1523540532723" xfId="45059" xr:uid="{878DB966-6453-498C-9F28-8189A04A2B12}"/>
    <cellStyle name="style1523540532840" xfId="45060" xr:uid="{874EBA86-15FA-4234-A307-4CECAEFB2FCE}"/>
    <cellStyle name="style1523540532957" xfId="45061" xr:uid="{3BE9C006-7939-44B4-B8F0-0D03AA89D120}"/>
    <cellStyle name="style1523540533066" xfId="45062" xr:uid="{4AB47DE3-726D-47AB-8EC7-C878D4907B26}"/>
    <cellStyle name="style1523540533197" xfId="45063" xr:uid="{90D4054C-F7A8-47BC-ADC6-C2CDB7DACD78}"/>
    <cellStyle name="style1523540585399" xfId="45064" xr:uid="{88F4BC3C-57D6-4D5C-8791-F6DA555B7D41}"/>
    <cellStyle name="style1523540585543" xfId="45065" xr:uid="{2993C79F-AB30-4E19-A01D-03E5C2445830}"/>
    <cellStyle name="style1523540585655" xfId="45070" xr:uid="{B397C664-F9A0-4766-B226-15F31CDF21FA}"/>
    <cellStyle name="style1523540585794" xfId="45071" xr:uid="{45B1228B-C950-469D-8064-C82A7C63819C}"/>
    <cellStyle name="style1523540586032" xfId="45067" xr:uid="{60210BD2-4754-423B-AE75-A5B6DB145A6F}"/>
    <cellStyle name="style1523540586150" xfId="45068" xr:uid="{252E7F1F-1D5E-4A59-BE55-71EF42E3E361}"/>
    <cellStyle name="style1523540586267" xfId="45066" xr:uid="{CD02105F-6292-4757-8E46-FB2074106070}"/>
    <cellStyle name="style1523540586408" xfId="45069" xr:uid="{EF253528-DD91-4E9B-87A9-B79025C8E0B2}"/>
    <cellStyle name="style1523540586530" xfId="45072" xr:uid="{5030346A-A0DB-4E1E-82CA-9BA8BD092E0A}"/>
    <cellStyle name="style1523540586671" xfId="45073" xr:uid="{41402AC6-80B6-42FE-8341-9D4C558A9350}"/>
    <cellStyle name="style1523540586804" xfId="45074" xr:uid="{A64B2868-7C00-4023-B4D7-2FB2A4F010CF}"/>
    <cellStyle name="style1523540586928" xfId="45075" xr:uid="{C741378C-42B5-4440-9DD9-6BB4F24D91E7}"/>
    <cellStyle name="style1523540587056" xfId="45076" xr:uid="{03784888-97F8-4C1A-B602-E1D6DB415DA3}"/>
    <cellStyle name="style1523540587213" xfId="45078" xr:uid="{4F37CDB3-8E83-426D-9ADA-4BD980C9E85B}"/>
    <cellStyle name="style1523540587361" xfId="45080" xr:uid="{7C974D4E-165C-4986-BC9D-AC7FC959BE81}"/>
    <cellStyle name="style1523540587495" xfId="45077" xr:uid="{5DD792DB-B9E9-4ED3-A24D-659EBF1C9887}"/>
    <cellStyle name="style1523540587642" xfId="45079" xr:uid="{6DF56647-476B-4735-9A63-D7F796AAE28A}"/>
    <cellStyle name="style1523540587760" xfId="45081" xr:uid="{A253B5AA-1508-4AA6-B8CC-C291812B2F7C}"/>
    <cellStyle name="style1523540650208" xfId="45083" xr:uid="{D1B61A8E-3737-4EEB-BA0E-50A17B518196}"/>
    <cellStyle name="style1523540650351" xfId="45084" xr:uid="{281517B6-4F00-4973-B616-BD02B456F335}"/>
    <cellStyle name="style1523540650491" xfId="45082" xr:uid="{5C21C2CC-FCE6-41A4-8EC7-E264EBBC7DFA}"/>
    <cellStyle name="style1523540650634" xfId="45085" xr:uid="{B49478E8-7D76-4EC3-B5EB-D049A7D19993}"/>
    <cellStyle name="style1523540650757" xfId="45086" xr:uid="{ACDBC9FF-E26B-4655-8F09-2D5C9DC177FA}"/>
    <cellStyle name="style1523540650883" xfId="45087" xr:uid="{A5ABE70A-CBD3-4368-A06D-3574D0B5E9A2}"/>
    <cellStyle name="style1523540651014" xfId="45088" xr:uid="{4CB19B04-6372-4C0E-9B01-CB6789AEDBB9}"/>
    <cellStyle name="style1523540651134" xfId="45089" xr:uid="{55EA7495-E374-456C-8F84-77791FC053ED}"/>
    <cellStyle name="style1523540651238" xfId="45091" xr:uid="{22269051-9AD3-4B7D-B48C-332C91F8A9C3}"/>
    <cellStyle name="style1523540651361" xfId="45092" xr:uid="{8F7A8D88-7085-43EE-A5EC-56A07EBAB7D2}"/>
    <cellStyle name="style1523540651468" xfId="45094" xr:uid="{B5B672B9-C3C1-4561-A7BF-594B455A0743}"/>
    <cellStyle name="style1523540651577" xfId="45095" xr:uid="{7F22CF26-C642-4720-A024-C8FF1BF5509A}"/>
    <cellStyle name="style1523540651684" xfId="45090" xr:uid="{CF40B271-5310-4AB9-851A-54F81E43FC1D}"/>
    <cellStyle name="style1523540651822" xfId="45093" xr:uid="{2D3EDDE7-E809-4A34-8F4C-F4855649D02E}"/>
    <cellStyle name="style1523540651982" xfId="45096" xr:uid="{F0891999-0762-487C-8478-7BB4377EC06E}"/>
    <cellStyle name="style1523540652288" xfId="45098" xr:uid="{91D4F337-F112-4208-9182-E64AC709C6DC}"/>
    <cellStyle name="style1523540652437" xfId="45099" xr:uid="{68ED2C8F-F76D-4428-B924-D64AE6DE3B3C}"/>
    <cellStyle name="style1523540652589" xfId="45097" xr:uid="{05F322F6-C3DA-4251-A6F1-CC94D1B09563}"/>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3659957062" xfId="45579" xr:uid="{7A765E3E-A567-4D2F-A4AF-FC35A6CF8FE4}"/>
    <cellStyle name="style1533659957217" xfId="45612" xr:uid="{6486BCD1-51E3-42B0-8E60-8691A2C7C5B6}"/>
    <cellStyle name="style1533659957490" xfId="45582" xr:uid="{D4BE5291-8C8B-4150-B6FD-73429244DD85}"/>
    <cellStyle name="style1533659957783" xfId="45585" xr:uid="{9EF22F74-CF9F-4CCD-98BE-945D578BBD56}"/>
    <cellStyle name="style1533659958041" xfId="45588" xr:uid="{3B76E8F3-7934-499D-904A-5CCDDF30257F}"/>
    <cellStyle name="style1533659958252" xfId="45594" xr:uid="{32FBEBA2-B066-447B-A8B1-DB2874C3D9A5}"/>
    <cellStyle name="style1533659958397" xfId="45600" xr:uid="{41680712-50C0-4FF6-8DB2-60253B10632E}"/>
    <cellStyle name="style1533659958522" xfId="45589" xr:uid="{172CAB65-9228-4181-BD44-96135CB9AD62}"/>
    <cellStyle name="style1533659958606" xfId="45595" xr:uid="{4B2F9752-5CC7-4D63-B5BE-5581FD0C6991}"/>
    <cellStyle name="style1533659958703" xfId="45601" xr:uid="{32CC4F95-AB7E-45C4-A1EF-D3131C970BE9}"/>
    <cellStyle name="style1533659958800" xfId="45645" xr:uid="{2EE9C23B-ACFD-419E-A76D-CDEAABB048A3}"/>
    <cellStyle name="style1533659958915" xfId="45606" xr:uid="{3DCDA321-5426-4C39-B6C4-B2C6B6DC6C48}"/>
    <cellStyle name="style1533659959018" xfId="45610" xr:uid="{22E4AA7C-CAA8-4F99-B34B-061D7FFF6C4B}"/>
    <cellStyle name="style1533659959371" xfId="45614" xr:uid="{65BE11F4-C4D2-457A-8AED-3F545B90C63A}"/>
    <cellStyle name="style1533659959484" xfId="45615" xr:uid="{C7403780-B083-4664-B99B-62EE41FFA777}"/>
    <cellStyle name="style1533659959604" xfId="45613" xr:uid="{308FAD8F-AE2B-4B86-BCDA-8B07625233AC}"/>
    <cellStyle name="style1533659959717" xfId="45616" xr:uid="{29A8660E-7B3D-4731-B478-058041A0173D}"/>
    <cellStyle name="style1533659959833" xfId="45617" xr:uid="{5D2136C2-2E7E-4925-AC10-9DA5BC3EFBAE}"/>
    <cellStyle name="style1533659959948" xfId="45618" xr:uid="{F0819B8A-3711-4DCA-81A7-9D14680538E2}"/>
    <cellStyle name="style1533659960211" xfId="45619" xr:uid="{7D1A6467-0F88-418E-85AE-F73670FD0801}"/>
    <cellStyle name="style1533659960295" xfId="45620" xr:uid="{38470FEB-59E4-4DCF-A71C-46E87205487C}"/>
    <cellStyle name="style1533659960445" xfId="45621" xr:uid="{0745E735-970A-48B2-9835-56A872FCD1A1}"/>
    <cellStyle name="style1533659960572" xfId="45622" xr:uid="{23F6DA70-42BE-45B7-A83A-A52E0B65A5EC}"/>
    <cellStyle name="style1533659960720" xfId="45646" xr:uid="{35E01B34-F037-4250-85B8-B06CF107DDF5}"/>
    <cellStyle name="style1533659960807" xfId="45647" xr:uid="{EACF438B-B0BF-4ABB-A5E1-72249AFFD3DA}"/>
    <cellStyle name="style1533660004921" xfId="45580" xr:uid="{395257DE-D510-4F6D-AEE1-74B12847993B}"/>
    <cellStyle name="style1533660005028" xfId="45630" xr:uid="{50CC07CE-70EF-4AC0-987B-9FB0E4C07ED7}"/>
    <cellStyle name="style1533660005245" xfId="45583" xr:uid="{A30D3332-0DA0-4AF7-9248-119E6DF67A57}"/>
    <cellStyle name="style1533660005722" xfId="45586" xr:uid="{2687008D-53C7-49B7-96F5-CACF05CA2505}"/>
    <cellStyle name="style1533660005830" xfId="45590" xr:uid="{60FDC5D7-1EB0-4966-95AD-56845A42C3AB}"/>
    <cellStyle name="style1533660005943" xfId="45596" xr:uid="{FD8511CF-B07E-49C2-B5D4-00101AA10F9A}"/>
    <cellStyle name="style1533660006059" xfId="45604" xr:uid="{3BA7B554-A8E1-42CA-80DA-29E51AE89AAE}"/>
    <cellStyle name="style1533660006160" xfId="45591" xr:uid="{56C17779-B098-4F3E-9B23-5364091B80A1}"/>
    <cellStyle name="style1533660006257" xfId="45597" xr:uid="{1752B6F2-2504-46F8-AE35-BFE83422AAB7}"/>
    <cellStyle name="style1533660006349" xfId="45605" xr:uid="{3E7F4232-0539-4F6D-BD52-2720574A46C0}"/>
    <cellStyle name="style1533660006435" xfId="45651" xr:uid="{D08CD728-A9C4-4793-B419-16D3EDAF6274}"/>
    <cellStyle name="style1533660006564" xfId="45608" xr:uid="{0E5AAD04-EAF5-4BD2-A476-876E9A8C5D8B}"/>
    <cellStyle name="style1533660006691" xfId="45609" xr:uid="{3B56B246-9F3E-43A6-862C-ACA21E4D0745}"/>
    <cellStyle name="style1533660006998" xfId="45632" xr:uid="{72F7F99B-08B1-4686-85A6-684E8367B677}"/>
    <cellStyle name="style1533660007095" xfId="45633" xr:uid="{1CEEFFB2-5E4F-4822-A249-1F46682E148F}"/>
    <cellStyle name="style1533660007196" xfId="45631" xr:uid="{1A5C0AC3-AA0A-47D4-8329-AF5AD3D07CD2}"/>
    <cellStyle name="style1533660007299" xfId="45638" xr:uid="{8F876D4E-FFD6-48FC-A54F-A3D609DFFC4D}"/>
    <cellStyle name="style1533660007406" xfId="45639" xr:uid="{3D6DBD11-4422-417D-B9B3-CBABA9B07D11}"/>
    <cellStyle name="style1533660007520" xfId="45640" xr:uid="{AF2AD1D1-7B86-436F-B477-7B8A452AEDD2}"/>
    <cellStyle name="style1533660007724" xfId="45641" xr:uid="{7E3ED742-8C5A-497F-8669-800E5CC94CE5}"/>
    <cellStyle name="style1533660007816" xfId="45642" xr:uid="{030CDCF1-B5DE-483A-ACBE-EB0D86733C4A}"/>
    <cellStyle name="style1533660007914" xfId="45643" xr:uid="{01914BED-6182-4F99-BA2C-D837DE641E2B}"/>
    <cellStyle name="style1533660008011" xfId="45644" xr:uid="{ACC181CE-B480-4644-8886-EEA965CE3986}"/>
    <cellStyle name="style1533660008144" xfId="45652" xr:uid="{B42D3B0B-E27F-4DEF-B925-2517C696D385}"/>
    <cellStyle name="style1533660008243" xfId="45653" xr:uid="{20E46F75-AE58-429C-B5B7-BE9B1116B2FF}"/>
    <cellStyle name="style1533660052364" xfId="45581" xr:uid="{D9A1DAE8-BB59-457F-BAB5-6BB78C65E434}"/>
    <cellStyle name="style1533660052464" xfId="45623" xr:uid="{4C2982D2-10BD-4D86-A2C8-ADCE998E4180}"/>
    <cellStyle name="style1533660052708" xfId="45584" xr:uid="{F658C26C-AE97-4B20-BEBA-F82953198737}"/>
    <cellStyle name="style1533660053225" xfId="45587" xr:uid="{000D9EF6-CC7D-490A-8F30-75351779ACD8}"/>
    <cellStyle name="style1533660053327" xfId="45592" xr:uid="{BD9C9228-731D-40AE-833B-22B9214E5459}"/>
    <cellStyle name="style1533660053442" xfId="45598" xr:uid="{A8CB05DF-5E08-4ED5-98FB-D98E502402EC}"/>
    <cellStyle name="style1533660053555" xfId="45602" xr:uid="{332684D3-B527-40E0-AA16-919597F866FB}"/>
    <cellStyle name="style1533660053655" xfId="45593" xr:uid="{87B56633-6876-4317-9D17-446A5013B013}"/>
    <cellStyle name="style1533660053744" xfId="45599" xr:uid="{2E066D01-B23E-4B5A-8C8C-5E8D39A4C5E6}"/>
    <cellStyle name="style1533660053842" xfId="45603" xr:uid="{F3B83582-37C4-4EB6-8753-93D63AF00285}"/>
    <cellStyle name="style1533660053930" xfId="45648" xr:uid="{51719497-0E06-40F4-8549-7BDA3A26351D}"/>
    <cellStyle name="style1533660054029" xfId="45607" xr:uid="{F480E96C-BDE3-473E-9214-3BCD27A6837D}"/>
    <cellStyle name="style1533660054136" xfId="45611" xr:uid="{67A23D0F-5050-4796-80E1-552C960D9C9C}"/>
    <cellStyle name="style1533660054440" xfId="45625" xr:uid="{F0D9202C-8749-409B-B751-72218C9FEA6F}"/>
    <cellStyle name="style1533660054537" xfId="45626" xr:uid="{F5CAE577-D87C-4E3D-BCD6-7D21C356A3FB}"/>
    <cellStyle name="style1533660054635" xfId="45624" xr:uid="{A800F05C-28BA-4FF3-9068-F3501722F48B}"/>
    <cellStyle name="style1533660054744" xfId="45627" xr:uid="{4EA4D0E1-73FD-490C-84DC-42A45F4023F2}"/>
    <cellStyle name="style1533660054844" xfId="45628" xr:uid="{CFB72716-93A6-4393-B91F-B6D8699F525E}"/>
    <cellStyle name="style1533660054942" xfId="45629" xr:uid="{7068BAF3-69D0-4D14-8CF6-4DA6F428A05E}"/>
    <cellStyle name="style1533660055148" xfId="45634" xr:uid="{8EB737A8-7ADA-48BE-9F82-0C21C0E03464}"/>
    <cellStyle name="style1533660055237" xfId="45635" xr:uid="{1072271C-9681-4A6C-8EA5-B03440851F80}"/>
    <cellStyle name="style1533660055335" xfId="45636" xr:uid="{00AA31AF-E1B6-40C9-868E-942EE75698C7}"/>
    <cellStyle name="style1533660055433" xfId="45637" xr:uid="{71346AA5-0B0A-4F22-8C5F-5DE1DBFFEEC4}"/>
    <cellStyle name="style1533660055573" xfId="45649" xr:uid="{6F9A76C5-1422-4BE8-A9D7-C88B514CCCD7}"/>
    <cellStyle name="style1533660055659" xfId="45650" xr:uid="{B52BCE8A-53AA-43E9-B34E-83855CCD33A7}"/>
    <cellStyle name="style1533660100985" xfId="45364" xr:uid="{F1C3EBF9-E622-4269-8F5E-65BE46F9004D}"/>
    <cellStyle name="style1533660101105" xfId="45365" xr:uid="{B4EA0221-7FD6-41E8-B42D-C0187CC6A5A9}"/>
    <cellStyle name="style1533660101220" xfId="45370" xr:uid="{19A78210-7230-43ED-94B4-15F9C4E3D2C5}"/>
    <cellStyle name="style1533660101336" xfId="45371" xr:uid="{0D49C13B-44C2-4CC5-BBD6-3212BB96BA4F}"/>
    <cellStyle name="style1533660101568" xfId="45367" xr:uid="{02859577-274F-40ED-B72A-E481CF3AB6C3}"/>
    <cellStyle name="style1533660101674" xfId="45368" xr:uid="{F3DC4EDF-6713-4D03-8CFB-7E74F6E1A2B2}"/>
    <cellStyle name="style1533660101787" xfId="45366" xr:uid="{4CDF94FF-4356-4FDD-BFBA-24D42B88F59E}"/>
    <cellStyle name="style1533660101916" xfId="45369" xr:uid="{7665FEBF-88E0-4B56-AE8E-FD2919DC76B8}"/>
    <cellStyle name="style1533660102275" xfId="45372" xr:uid="{A99DD9A7-043D-4FF8-9E5F-39F60540A4E2}"/>
    <cellStyle name="style1533660102418" xfId="45373" xr:uid="{103F9519-489A-4B93-9EB7-DD831EB11732}"/>
    <cellStyle name="style1533660102532" xfId="45374" xr:uid="{64B11506-4BC2-4C3A-BFB3-445674B77A4E}"/>
    <cellStyle name="style1533660102647" xfId="45375" xr:uid="{0E23B281-9FED-4FFD-A3D4-97B41B0AC57B}"/>
    <cellStyle name="style1533660102753" xfId="45376" xr:uid="{74887B3E-0190-4095-8FBA-E9D568F64A90}"/>
    <cellStyle name="style1533660102905" xfId="45382" xr:uid="{B25AD9D3-B45E-44F7-BA86-3FB9DAB8CC0A}"/>
    <cellStyle name="style1533660103026" xfId="45377" xr:uid="{400F8FF5-1319-4F17-9891-2E946F006CDE}"/>
    <cellStyle name="style1533660103148" xfId="45383" xr:uid="{BE98DD60-B650-4D3B-91D0-AAF29A51B976}"/>
    <cellStyle name="style1533660103271" xfId="45388" xr:uid="{9AEA141B-2D80-4CA2-A9DE-0EC2BBDA05BB}"/>
    <cellStyle name="style1533660103385" xfId="45389" xr:uid="{A503CCA7-E99B-4307-9666-8C85EA65DEB7}"/>
    <cellStyle name="style1533660103500" xfId="45378" xr:uid="{C82615CA-F40E-41AF-A67E-5A46C674AAAB}"/>
    <cellStyle name="style1533660103621" xfId="45379" xr:uid="{5F7B9097-F521-4F3E-8F69-2CD06452AAAD}"/>
    <cellStyle name="style1533660103737" xfId="45380" xr:uid="{2B2BD6F6-BECB-49F3-B046-6A14A41B73E8}"/>
    <cellStyle name="style1533660103851" xfId="45381" xr:uid="{E890FB85-0C41-4E68-86C1-C68728335ED6}"/>
    <cellStyle name="style1533660103966" xfId="45384" xr:uid="{5B59A249-0358-4BCE-BA11-4EE5C0079703}"/>
    <cellStyle name="style1533660104084" xfId="45385" xr:uid="{EB5B245B-B1AF-428E-982B-C03744B288E8}"/>
    <cellStyle name="style1533660104206" xfId="45386" xr:uid="{C8ED750B-1EC6-4D93-96FC-90226983B47E}"/>
    <cellStyle name="style1533660104322" xfId="45387" xr:uid="{1F6E00DF-44E2-4D03-AA96-DC3F8F3D8195}"/>
    <cellStyle name="style1533660104462" xfId="45390" xr:uid="{C049A196-E8F5-4457-814A-5269D457BF2E}"/>
    <cellStyle name="style1533660104575" xfId="45391" xr:uid="{A29DA549-4864-4569-9D7C-FC596E76011E}"/>
    <cellStyle name="style1533660104688" xfId="45392" xr:uid="{0E31E893-DF63-49D7-B80E-630A944FE552}"/>
    <cellStyle name="style1533660104805" xfId="45393" xr:uid="{0A181B05-87B9-4DE3-9DF3-040E744FA3AD}"/>
    <cellStyle name="style1533660149459" xfId="45394" xr:uid="{6BFA9994-84E0-4A18-AD00-F843A7B26677}"/>
    <cellStyle name="style1533660149572" xfId="45395" xr:uid="{4318DC7E-DC18-44DB-B7B0-4F9C34DDD086}"/>
    <cellStyle name="style1533660149672" xfId="45400" xr:uid="{616631A1-EF23-4046-8BDC-968EB279E4EE}"/>
    <cellStyle name="style1533660149775" xfId="45401" xr:uid="{912EF7C1-C355-425D-BC9E-8A5654029818}"/>
    <cellStyle name="style1533660149995" xfId="45397" xr:uid="{4F06C04E-6946-4810-A00F-1425563CD58B}"/>
    <cellStyle name="style1533660150096" xfId="45398" xr:uid="{48C36726-20FE-4061-B30A-16F89B8F3C03}"/>
    <cellStyle name="style1533660150197" xfId="45396" xr:uid="{DAA2C27F-515F-4026-A534-BF5FF0ADC1AB}"/>
    <cellStyle name="style1533660150298" xfId="45399" xr:uid="{D17885B8-70F0-4B46-90BE-395E15FB2789}"/>
    <cellStyle name="style1533660150414" xfId="45402" xr:uid="{EC47726F-4EEB-4F4F-8BDB-668BF63A3DEB}"/>
    <cellStyle name="style1533660150703" xfId="45403" xr:uid="{847470A4-3258-44B8-810B-7F51EAF6F33B}"/>
    <cellStyle name="style1533660150909" xfId="45404" xr:uid="{1DEC608D-0F1B-46BE-B743-0EF8D71D5701}"/>
    <cellStyle name="style1533660151029" xfId="45405" xr:uid="{6D2531C5-63DF-4236-B956-EAD47560CB32}"/>
    <cellStyle name="style1533660151125" xfId="45406" xr:uid="{A123DB27-4BB0-466F-BA48-48331516A8F5}"/>
    <cellStyle name="style1533660151239" xfId="45412" xr:uid="{76F536CA-3F36-4E7A-8AC7-0B8451487298}"/>
    <cellStyle name="style1533660151340" xfId="45407" xr:uid="{583D804B-DADC-4CE6-9543-98F7B4C7CCD3}"/>
    <cellStyle name="style1533660151444" xfId="45413" xr:uid="{5E68A16F-C4C6-447F-9F99-F4EEB623FE08}"/>
    <cellStyle name="style1533660151548" xfId="45418" xr:uid="{7BFE9183-BE4B-4AB0-89F3-7A6E4B67FEF7}"/>
    <cellStyle name="style1533660151650" xfId="45419" xr:uid="{5C0139F5-5D25-4F44-823D-5908E25E3CB9}"/>
    <cellStyle name="style1533660151754" xfId="45408" xr:uid="{D7CEFF63-FDE2-43F7-8043-684DEB0F09E4}"/>
    <cellStyle name="style1533660151859" xfId="45409" xr:uid="{7704E211-E5E9-46AF-8E5F-B3E7683F212D}"/>
    <cellStyle name="style1533660151959" xfId="45410" xr:uid="{8FC6A83B-E343-4D7F-87AE-DE24AAAB6887}"/>
    <cellStyle name="style1533660152059" xfId="45411" xr:uid="{ED3B3D51-5380-4E27-A65D-9F54659A638E}"/>
    <cellStyle name="style1533660152158" xfId="45414" xr:uid="{F882F52F-3C1F-4733-AC5C-F7736C6CD4F6}"/>
    <cellStyle name="style1533660152269" xfId="45415" xr:uid="{54FE8B87-CFF4-4A2F-9AE8-8EBCFE69DCDC}"/>
    <cellStyle name="style1533660152366" xfId="45416" xr:uid="{20737D5D-7373-47D1-862A-521838A22ED6}"/>
    <cellStyle name="style1533660152466" xfId="45417" xr:uid="{4337A43C-7906-4BFC-9792-BB95F96D7D35}"/>
    <cellStyle name="style1533660152605" xfId="45420" xr:uid="{0294D97A-E607-4429-9E2A-0A3ED3666C90}"/>
    <cellStyle name="style1533660152713" xfId="45421" xr:uid="{88022ED2-72EB-4A3F-86DC-CE2A2A35ACE0}"/>
    <cellStyle name="style1533660152815" xfId="45422" xr:uid="{132DE6C7-D352-470D-8AC9-9340F1392CA6}"/>
    <cellStyle name="style1533660152913" xfId="45423" xr:uid="{680BD07C-990B-484C-B3E8-624DEDA06B75}"/>
    <cellStyle name="style1533660197279" xfId="45424" xr:uid="{6C819537-A05D-4767-9916-2EE2AE6255F5}"/>
    <cellStyle name="style1533660197388" xfId="45425" xr:uid="{1450494D-2C5B-415B-A695-71E6826A5A77}"/>
    <cellStyle name="style1533660197513" xfId="45430" xr:uid="{B1E2A6B4-DE65-49E6-B093-A18EA1182B4E}"/>
    <cellStyle name="style1533660197622" xfId="45431" xr:uid="{26A8C86C-8C56-46F7-862C-99C3269CDA7D}"/>
    <cellStyle name="style1533660197819" xfId="45427" xr:uid="{83DA5A14-42A4-4FD1-9724-F47434FE3121}"/>
    <cellStyle name="style1533660197922" xfId="45428" xr:uid="{18E841AE-F7F4-4B72-BD9E-2436590260C2}"/>
    <cellStyle name="style1533660198219" xfId="45426" xr:uid="{9DB03CD9-0EE3-47F4-98A5-CC461C5FDCF8}"/>
    <cellStyle name="style1533660198454" xfId="45429" xr:uid="{BAC34F24-4486-43BE-8EF4-B3F920F0F569}"/>
    <cellStyle name="style1533660198552" xfId="45432" xr:uid="{0DFB69DC-BFE3-4106-9983-FA6808A77582}"/>
    <cellStyle name="style1533660198652" xfId="45433" xr:uid="{F00FF850-CCB4-4BA9-8022-2CDB94C4174F}"/>
    <cellStyle name="style1533660198753" xfId="45434" xr:uid="{08B2975C-412F-4096-905F-435A84F1ABD6}"/>
    <cellStyle name="style1533660198865" xfId="45435" xr:uid="{365AC957-DC0B-4669-B4A1-3928126C8878}"/>
    <cellStyle name="style1533660198964" xfId="45436" xr:uid="{787CD7BA-13D6-4D31-BC91-C055448D07B4}"/>
    <cellStyle name="style1533660199073" xfId="45442" xr:uid="{F8E4B4E3-6256-45C2-995A-4971360A9615}"/>
    <cellStyle name="style1533660199173" xfId="45437" xr:uid="{CF023EB8-FC08-4B75-817F-264DB79EDB4B}"/>
    <cellStyle name="style1533660199287" xfId="45443" xr:uid="{851F7B71-849B-4E55-BB9E-CC4303FF6E30}"/>
    <cellStyle name="style1533660199392" xfId="45448" xr:uid="{762509E5-E598-4030-9836-377042FFC2A5}"/>
    <cellStyle name="style1533660199493" xfId="45449" xr:uid="{73FD4977-74DB-4EAD-8D5C-7E102A96A97F}"/>
    <cellStyle name="style1533660199592" xfId="45438" xr:uid="{377549E0-6A8F-418B-8FC0-D9EF7AD57654}"/>
    <cellStyle name="style1533660199692" xfId="45439" xr:uid="{DC9F81F4-8C41-4DA2-8077-2EF2A7CB0B05}"/>
    <cellStyle name="style1533660199797" xfId="45440" xr:uid="{5173D2E1-BEDD-4133-BC34-5C710C58B4C5}"/>
    <cellStyle name="style1533660199909" xfId="45441" xr:uid="{0B6EE73D-9212-4C7E-BF92-BE1E17E50796}"/>
    <cellStyle name="style1533660200013" xfId="45444" xr:uid="{C7A4B258-43E9-45CD-AF36-44152C2D98A8}"/>
    <cellStyle name="style1533660200112" xfId="45445" xr:uid="{1956C616-767A-4854-81AA-F976CB49D2A9}"/>
    <cellStyle name="style1533660200219" xfId="45446" xr:uid="{B80366B3-D5E9-4B1C-811B-CC22E2431DE7}"/>
    <cellStyle name="style1533660200318" xfId="45447" xr:uid="{C2C47AAD-8DBA-40F9-965D-B2969DCDB309}"/>
    <cellStyle name="style1533660200488" xfId="45450" xr:uid="{813F617C-14AF-4E78-B3CC-2E8DD33DA5BF}"/>
    <cellStyle name="style1533660200592" xfId="45451" xr:uid="{85BC465E-3B00-4292-91B0-128245E92C4B}"/>
    <cellStyle name="style1533660200706" xfId="45452" xr:uid="{AF024660-28CD-41AA-9A24-EDD4FC22C4A9}"/>
    <cellStyle name="style1533660200819" xfId="45453" xr:uid="{515AA3F0-CD9D-458C-A8AC-70A208C5BFDA}"/>
    <cellStyle name="style1533660245274" xfId="45454" xr:uid="{ABF59439-91C4-43CC-9744-B526CA424346}"/>
    <cellStyle name="style1533660245391" xfId="45455" xr:uid="{11579883-B673-40E6-93D4-919DF859E939}"/>
    <cellStyle name="style1533660245497" xfId="45460" xr:uid="{DE60713C-90D7-4B4A-BC6B-491FCDD57A24}"/>
    <cellStyle name="style1533660245596" xfId="45461" xr:uid="{AEC65C1B-8D12-4233-BBA1-4F2D5B65E4D8}"/>
    <cellStyle name="style1533660245816" xfId="45457" xr:uid="{7192E045-18E8-4F9E-AAA4-09DDC202F382}"/>
    <cellStyle name="style1533660245925" xfId="45458" xr:uid="{7217F4C2-1BBB-439A-A9D3-0FC81A070F30}"/>
    <cellStyle name="style1533660246024" xfId="45456" xr:uid="{DFBD7712-4C8B-42FF-B464-E17062EF2CE2}"/>
    <cellStyle name="style1533660246126" xfId="45459" xr:uid="{D6F94FF5-1734-417E-9021-33D442FFC9E3}"/>
    <cellStyle name="style1533660246228" xfId="45462" xr:uid="{89462613-9911-4E50-977A-E65743688939}"/>
    <cellStyle name="style1533660246440" xfId="45463" xr:uid="{FD002FB4-11AF-4028-B53C-27D48943D379}"/>
    <cellStyle name="style1533660246737" xfId="45464" xr:uid="{083E795F-7A92-4341-9EEF-2F8CEACC11E5}"/>
    <cellStyle name="style1533660246851" xfId="45465" xr:uid="{82A0C3C9-771B-4332-84B0-743A97587542}"/>
    <cellStyle name="style1533660246949" xfId="45466" xr:uid="{0EF9A0AF-A4DF-4CC7-BB80-41FC78692D84}"/>
    <cellStyle name="style1533660247057" xfId="45469" xr:uid="{EFCDF6B7-767D-4C96-86F4-796F6C112EFA}"/>
    <cellStyle name="style1533660247166" xfId="45467" xr:uid="{ECD8F21D-0C65-45B9-8684-78CA4CD418A0}"/>
    <cellStyle name="style1533660247270" xfId="45470" xr:uid="{0A0E514C-D58B-4D89-BF1E-894FC8981C5D}"/>
    <cellStyle name="style1533660247369" xfId="45472" xr:uid="{CF3BEE08-09D6-42A6-BC55-EEB7F68168F5}"/>
    <cellStyle name="style1533660247467" xfId="45473" xr:uid="{35E3E0D7-6974-46D5-95D8-C341A2A8211C}"/>
    <cellStyle name="style1533660247570" xfId="45468" xr:uid="{86E736C6-6689-4BE6-8CF5-96DD58429CD3}"/>
    <cellStyle name="style1533660247990" xfId="45471" xr:uid="{2F0541DD-3EF3-4F6A-A3F9-B910BFDA4D09}"/>
    <cellStyle name="style1533660248094" xfId="45499" xr:uid="{E63F6B11-CAFB-44C2-86B5-0DD25E8A35DA}"/>
    <cellStyle name="style1533660248194" xfId="45500" xr:uid="{F77A8855-1605-41FF-A58C-AA69BEC5E568}"/>
    <cellStyle name="style1533660248298" xfId="45501" xr:uid="{2DB62AA3-68C4-4DFF-805B-A62F903A848E}"/>
    <cellStyle name="style1533660248408" xfId="45474" xr:uid="{1917C615-F301-43E4-A808-0BF58428CC47}"/>
    <cellStyle name="style1533660248516" xfId="45504" xr:uid="{E7F854AA-C3DF-47AE-8BEC-8DF0CCDD30BF}"/>
    <cellStyle name="style1533660248615" xfId="45505" xr:uid="{2DC3FE1A-2200-4999-930E-0E8280EA99D9}"/>
    <cellStyle name="style1533660248717" xfId="45506" xr:uid="{6135205F-32AA-4557-A8EE-35AFB0F6C16F}"/>
    <cellStyle name="style1533660293499" xfId="45475" xr:uid="{090CB221-2747-4C0A-AC7D-839993FB3492}"/>
    <cellStyle name="style1533660293606" xfId="45476" xr:uid="{21164B3A-C118-48A5-AE4F-076429A8F3C8}"/>
    <cellStyle name="style1533660293714" xfId="45481" xr:uid="{A9B795EC-3ACE-4A44-8779-EA8927869B35}"/>
    <cellStyle name="style1533660293820" xfId="45482" xr:uid="{23C9074E-47B5-4A86-8E87-D00B713E9D06}"/>
    <cellStyle name="style1533660294031" xfId="45478" xr:uid="{C688D7B0-292D-4C23-A098-B19E880DA452}"/>
    <cellStyle name="style1533660294136" xfId="45479" xr:uid="{31F18463-97ED-439D-A36A-6CFBE5C0F1A0}"/>
    <cellStyle name="style1533660294238" xfId="45477" xr:uid="{CCA933AE-6E27-45BB-84D1-9F556AB10E40}"/>
    <cellStyle name="style1533660294380" xfId="45480" xr:uid="{407DE4CC-AADB-473A-B9F5-5F48883DEE59}"/>
    <cellStyle name="style1533660294674" xfId="45483" xr:uid="{104A718C-AB1B-4E7B-AC2E-D3E49BFDC080}"/>
    <cellStyle name="style1533660294845" xfId="45484" xr:uid="{EFD51DBE-7E41-4143-99BA-DC2FC9DD53A5}"/>
    <cellStyle name="style1533660294944" xfId="45485" xr:uid="{3992BED5-596C-461B-9B3A-9D200FD2BD63}"/>
    <cellStyle name="style1533660295050" xfId="45486" xr:uid="{3D804B41-2A03-458B-8327-D5518419A4C7}"/>
    <cellStyle name="style1533660295150" xfId="45487" xr:uid="{E3D189C1-CC6C-4F62-BCDA-859D82ACE2B2}"/>
    <cellStyle name="style1533660295272" xfId="45493" xr:uid="{C14797CA-3BF6-4C87-9DE6-F04632022FC9}"/>
    <cellStyle name="style1533660295372" xfId="45488" xr:uid="{CF31BA7A-20DA-44A7-B7B3-41E457BCA3EE}"/>
    <cellStyle name="style1533660295470" xfId="45494" xr:uid="{A3F5CDBE-DB22-4694-A374-0F5C6FA29143}"/>
    <cellStyle name="style1533660295571" xfId="45502" xr:uid="{11383D6A-2053-4F1F-B618-E047FD76B563}"/>
    <cellStyle name="style1533660295676" xfId="45503" xr:uid="{03B12442-A480-47A4-A183-4DA3309CDE7F}"/>
    <cellStyle name="style1533660295779" xfId="45489" xr:uid="{2D848A0A-E5E9-4284-83FF-3C585E5E2E2F}"/>
    <cellStyle name="style1533660295882" xfId="45490" xr:uid="{7F9750B6-0927-4C71-A312-DA82760E8D0D}"/>
    <cellStyle name="style1533660295982" xfId="45491" xr:uid="{30DEBAE7-369C-4319-95CE-CC2E33BFF827}"/>
    <cellStyle name="style1533660296091" xfId="45492" xr:uid="{727F2378-DD27-4D22-B8E7-08FB416FAD2A}"/>
    <cellStyle name="style1533660296193" xfId="45495" xr:uid="{B072F976-F786-486F-B22F-66CC2E6602AB}"/>
    <cellStyle name="style1533660296296" xfId="45496" xr:uid="{A16ADF78-45C2-4D98-8A6E-10CDA3CBAE52}"/>
    <cellStyle name="style1533660296398" xfId="45497" xr:uid="{EB11C002-59F6-4937-915F-84A6D7E0488E}"/>
    <cellStyle name="style1533660296503" xfId="45498" xr:uid="{7613810A-E656-41AB-B68F-ADF4C958C2A7}"/>
    <cellStyle name="style1533660297066" xfId="45507" xr:uid="{3C99D8A7-9829-4C03-B890-9CA2668D83F6}"/>
    <cellStyle name="style1533660297150" xfId="45508" xr:uid="{5BD30A30-5A20-4EB7-9236-BA8D032A07D2}"/>
    <cellStyle name="style1533660297237" xfId="45509" xr:uid="{E21620E7-3435-4D54-814F-F8D6B4FFAED7}"/>
    <cellStyle name="style1533660297322" xfId="45510" xr:uid="{F8B85B69-96BC-473A-8B66-4F4BE7AF6A3E}"/>
    <cellStyle name="style1533660297414" xfId="45511" xr:uid="{5A495840-0537-4C08-A30A-F5FB29FB488B}"/>
    <cellStyle name="style1533660297498" xfId="45512" xr:uid="{6B221DBB-AE08-4636-AFEF-959E5DC3A77B}"/>
    <cellStyle name="style1533660297584" xfId="45513" xr:uid="{F0F10F5F-F450-46B5-80BA-4B3EB1423F55}"/>
    <cellStyle name="style1533660297672" xfId="45514" xr:uid="{3708F156-B24F-420D-9F35-2F0DF4B0D218}"/>
    <cellStyle name="style1533660297773" xfId="45515" xr:uid="{CB06B304-395B-44C8-BC82-29E40A065E63}"/>
    <cellStyle name="style1533660297860" xfId="45516" xr:uid="{2B42C8E9-F0E6-4ABF-B4A1-6DBA0A3E54D1}"/>
    <cellStyle name="style1533660297944" xfId="45517" xr:uid="{9DCE0AF4-C05B-4D3A-A27A-587E7D0D76B0}"/>
    <cellStyle name="style1533660298029" xfId="45518" xr:uid="{5E7F8A74-F046-413F-81EC-32F912454EA1}"/>
    <cellStyle name="style1533660342266" xfId="45519" xr:uid="{7729B344-F99A-43D9-9B50-F67672264D66}"/>
    <cellStyle name="style1533660342374" xfId="45520" xr:uid="{426774A8-F102-4D2A-AD3E-F6858C4101A3}"/>
    <cellStyle name="style1533660342489" xfId="45525" xr:uid="{67DC15BA-E896-41B9-A036-161B2B6C4600}"/>
    <cellStyle name="style1533660342587" xfId="45526" xr:uid="{7049F572-28CD-4A4D-887A-A83D148965DE}"/>
    <cellStyle name="style1533660342787" xfId="45522" xr:uid="{89E979F4-F2D5-48E6-BD52-6B3F4E6624F7}"/>
    <cellStyle name="style1533660342971" xfId="45523" xr:uid="{FE9BFCAE-1683-438D-AF86-24986CFCDC08}"/>
    <cellStyle name="style1533660343282" xfId="45521" xr:uid="{B9614D5C-6517-4B17-B936-B79AAC8FCA2C}"/>
    <cellStyle name="style1533660343430" xfId="45524" xr:uid="{2A04D44C-5EFF-4A67-9862-2CE9AC455176}"/>
    <cellStyle name="style1533660343553" xfId="45527" xr:uid="{B66E1113-7B90-4673-A56F-3BB02BDA9AE5}"/>
    <cellStyle name="style1533660343651" xfId="45528" xr:uid="{6017D871-EB64-41E5-9EFF-517510DC1352}"/>
    <cellStyle name="style1533660343752" xfId="45529" xr:uid="{BC260264-4AB5-43FA-89F2-60DC249707F0}"/>
    <cellStyle name="style1533660343861" xfId="45530" xr:uid="{ACA9318A-D90F-4FD9-B104-D7D71B3D9231}"/>
    <cellStyle name="style1533660343960" xfId="45531" xr:uid="{A195D78B-5CE4-4C0E-BB72-3CF798A464B2}"/>
    <cellStyle name="style1533660344068" xfId="45537" xr:uid="{423DB701-27B7-463C-BBAB-7F62AF04A416}"/>
    <cellStyle name="style1533660344167" xfId="45532" xr:uid="{95F40980-A555-4A4B-8C9E-634B6E055756}"/>
    <cellStyle name="style1533660344281" xfId="45538" xr:uid="{8F6FB919-DF42-4A82-9EF3-FBEA2ED0963F}"/>
    <cellStyle name="style1533660344381" xfId="45543" xr:uid="{79608723-3FC4-4C9D-B81C-4BA7AC1FC1E5}"/>
    <cellStyle name="style1533660344480" xfId="45544" xr:uid="{6C8CCDDB-F5A1-4EB4-AA5C-A87E9EA9082B}"/>
    <cellStyle name="style1533660344580" xfId="45533" xr:uid="{1B43263C-FDF8-4C8F-8507-2345540BB462}"/>
    <cellStyle name="style1533660344685" xfId="45534" xr:uid="{77EEB9CF-6129-4103-96C5-4EFCC53D5661}"/>
    <cellStyle name="style1533660344783" xfId="45535" xr:uid="{D879067D-1587-46EA-874B-8338781765FC}"/>
    <cellStyle name="style1533660344884" xfId="45536" xr:uid="{155FD029-906B-456D-A385-F1576585D782}"/>
    <cellStyle name="style1533660344983" xfId="45539" xr:uid="{BE70FE68-8AD0-4350-B58E-EA9BF41BC547}"/>
    <cellStyle name="style1533660345087" xfId="45540" xr:uid="{1CF9DDEE-3CD5-4B60-A19C-EDEFE08AD2CD}"/>
    <cellStyle name="style1533660345192" xfId="45541" xr:uid="{1FFD901F-4B2A-4C98-B49E-C21D624537FD}"/>
    <cellStyle name="style1533660345293" xfId="45542" xr:uid="{D5BF250D-0999-4C4B-8970-250C11D95FE0}"/>
    <cellStyle name="style1533660345399" xfId="45545" xr:uid="{645536DB-1877-4152-8B65-7E0AEDB9638B}"/>
    <cellStyle name="style1533660345502" xfId="45546" xr:uid="{51F561A6-54F4-4947-970A-6B2A0CDC6070}"/>
    <cellStyle name="style1533660345601" xfId="45547" xr:uid="{F22563E2-65DF-406F-9121-39665C8AB7D3}"/>
    <cellStyle name="style1533660345711" xfId="45548" xr:uid="{A683471A-5F35-4D0A-896B-D21E93476D37}"/>
    <cellStyle name="style1533660345826" xfId="45549" xr:uid="{58AE701F-DF49-4BDB-AC41-778286B93469}"/>
    <cellStyle name="style1533660345915" xfId="45550" xr:uid="{0413AC73-F32A-4689-A235-67362AD57348}"/>
    <cellStyle name="style1533660346007" xfId="45551" xr:uid="{322884B6-CA2B-4D51-A04B-BAF517D80BBE}"/>
    <cellStyle name="style1533660346091" xfId="45552" xr:uid="{33EA25C7-6B3B-4D61-A936-49AEB54B35B9}"/>
    <cellStyle name="style1533660346174" xfId="45553" xr:uid="{2CCB9162-0078-47C7-9522-F064F4CCBC70}"/>
    <cellStyle name="style1533660346263" xfId="45554" xr:uid="{A0391B74-91D9-4514-914E-DDBA5DF85A1A}"/>
    <cellStyle name="style1533660346347" xfId="45555" xr:uid="{8D6CB04E-89E5-4DC9-9824-D481FCDA1896}"/>
    <cellStyle name="style1533660346435" xfId="45556" xr:uid="{FF233F8F-F989-4558-9E64-BD39B66E6BEB}"/>
    <cellStyle name="style1533660346527" xfId="45557" xr:uid="{2264DE0C-9A77-4146-B257-BBF239D58DDA}"/>
    <cellStyle name="style1533660346609" xfId="45558" xr:uid="{C0C583CF-2DBA-4F51-8E5A-FDF6830D2C19}"/>
    <cellStyle name="style1533660346691" xfId="45559" xr:uid="{7579F425-FC43-46F0-BEF9-DB0999EA4A25}"/>
    <cellStyle name="style1533660346786" xfId="45560" xr:uid="{608E0E04-BD60-49F2-9842-5B9594EEDCA3}"/>
    <cellStyle name="style1533660391321" xfId="45562" xr:uid="{BAB22C46-C4A7-4FEA-BF26-783E61DE992B}"/>
    <cellStyle name="style1533660391437" xfId="45563" xr:uid="{3B8127A3-00E6-4862-AF88-C242BFC257B7}"/>
    <cellStyle name="style1533660391544" xfId="45561" xr:uid="{270A1940-BEF4-4E4D-9FE1-52779BFF2E77}"/>
    <cellStyle name="style1533660391644" xfId="45564" xr:uid="{FEF99820-3638-4A15-A651-18043979D961}"/>
    <cellStyle name="style1533660391761" xfId="45565" xr:uid="{00B6F6DB-F87B-4457-861C-C02EB9BD5857}"/>
    <cellStyle name="style1533660391882" xfId="45566" xr:uid="{0B89A83B-B840-453D-869A-6B6B3847ABEE}"/>
    <cellStyle name="style1533660392093" xfId="45567" xr:uid="{85F6E691-A5A9-419D-A211-8805A995D20F}"/>
    <cellStyle name="style1533660392401" xfId="45568" xr:uid="{9236B431-666D-42A1-ADC7-53E30B6B23F1}"/>
    <cellStyle name="style1533660392534" xfId="45570" xr:uid="{480357CD-81F9-43A4-8CEF-DF07D39D7F22}"/>
    <cellStyle name="style1533660392638" xfId="45571" xr:uid="{CA91E740-1B39-493D-A12F-8DA5DFD95AE8}"/>
    <cellStyle name="style1533660392741" xfId="45573" xr:uid="{4FEF9ED9-427C-43BE-8690-B059109D03C5}"/>
    <cellStyle name="style1533660392839" xfId="45574" xr:uid="{95D51454-633C-41DC-8757-B8D13317BA21}"/>
    <cellStyle name="style1533660392950" xfId="45569" xr:uid="{CAA75774-C4D7-4CE8-A5CD-04F8978ECE20}"/>
    <cellStyle name="style1533660393048" xfId="45572" xr:uid="{1D7AEC35-8D4F-44A6-A9A1-46055E87921F}"/>
    <cellStyle name="style1533660393150" xfId="45575" xr:uid="{0B17F51E-9F60-4F0B-9C72-D89FB2E42C80}"/>
    <cellStyle name="style1533660393369" xfId="45577" xr:uid="{82A07280-D8EC-490F-B79C-8EF75D4C6AA6}"/>
    <cellStyle name="style1533660393484" xfId="45578" xr:uid="{BF7E65C8-7C2C-450E-ADFA-959530122820}"/>
    <cellStyle name="style1533660393599" xfId="45576" xr:uid="{C05AB16E-FC99-4469-9CBA-B13847B8F4F1}"/>
    <cellStyle name="style1533716616873" xfId="45100" xr:uid="{9D89E800-8A09-4D65-A7D8-6E345DA83DDC}"/>
    <cellStyle name="style1533716617063" xfId="45101" xr:uid="{AF2F3B42-9729-4A08-8A58-F38689FD6572}"/>
    <cellStyle name="style1533716617249" xfId="45106" xr:uid="{A0E98FA3-BF09-4C93-96E2-CFDDA193423F}"/>
    <cellStyle name="style1533716617369" xfId="45107" xr:uid="{9A70C48B-2E28-4C06-8729-107F30CBB6E6}"/>
    <cellStyle name="style1533716617731" xfId="45103" xr:uid="{73C3B782-5C9F-451A-8D11-3ACD5BFA821F}"/>
    <cellStyle name="style1533716617996" xfId="45104" xr:uid="{93DEC092-067A-4871-B5E6-D89885702515}"/>
    <cellStyle name="style1533716618195" xfId="45102" xr:uid="{ADEC1ECC-A8B8-415E-8AC5-04309DD26244}"/>
    <cellStyle name="style1533716618350" xfId="45105" xr:uid="{BAF2483C-17B7-4923-9B8A-60B19B8E33C6}"/>
    <cellStyle name="style1533716618469" xfId="45108" xr:uid="{76ACC0BB-57AD-43F0-9B30-8AA05A7C408D}"/>
    <cellStyle name="style1533716618606" xfId="45109" xr:uid="{542B55FA-880C-4E77-8148-C5DA4D871B35}"/>
    <cellStyle name="style1533716618725" xfId="45110" xr:uid="{24AFCEBC-3E30-4C21-8DC0-A9903F96ED99}"/>
    <cellStyle name="style1533716618857" xfId="45111" xr:uid="{AA8B90CF-92F7-4160-8B2B-5681278E399A}"/>
    <cellStyle name="style1533716618989" xfId="45112" xr:uid="{C1176E17-DF3E-49BB-958D-5AE078235E2E}"/>
    <cellStyle name="style1533716619135" xfId="45118" xr:uid="{A0F2C9E4-39A3-40FD-8FF2-83E0D0F5EE66}"/>
    <cellStyle name="style1533716619274" xfId="45113" xr:uid="{77ADCEFE-0EF2-4FE0-BFD7-C24C4CB24771}"/>
    <cellStyle name="style1533716619428" xfId="45119" xr:uid="{95F0C3B5-BF93-4EC5-AE8B-C4AD90D5F5A1}"/>
    <cellStyle name="style1533716619569" xfId="45124" xr:uid="{8C3330EE-74AF-4FF1-8B37-3F735D45D75C}"/>
    <cellStyle name="style1533716619687" xfId="45125" xr:uid="{8D8667C7-81A4-4FAF-9C1A-B65168C19A7F}"/>
    <cellStyle name="style1533716619811" xfId="45114" xr:uid="{AC839933-E942-437D-AEB5-B11627D013E1}"/>
    <cellStyle name="style1533716619932" xfId="45115" xr:uid="{7710A252-8586-4243-8199-05B37293E14C}"/>
    <cellStyle name="style1533716620065" xfId="45116" xr:uid="{1940BF84-E35D-41D9-B8CE-C1F446750C0C}"/>
    <cellStyle name="style1533716620200" xfId="45117" xr:uid="{3ED8DA02-D235-4121-B790-896F417889B4}"/>
    <cellStyle name="style1533716620354" xfId="45120" xr:uid="{F3575E81-426A-4D59-AAB9-FF8CD0114004}"/>
    <cellStyle name="style1533716620473" xfId="45121" xr:uid="{22CAD6CE-138C-47E1-8426-6DCEF7E3BED1}"/>
    <cellStyle name="style1533716620615" xfId="45122" xr:uid="{C8604904-8922-4C85-9CB9-0BBDC25E6789}"/>
    <cellStyle name="style1533716620761" xfId="45123" xr:uid="{A7FCE6CD-6A08-409A-9EFA-25F7F6E1FF14}"/>
    <cellStyle name="style1533716620963" xfId="45126" xr:uid="{99239F3A-28AE-4AF9-AE04-8166F74944A7}"/>
    <cellStyle name="style1533716621152" xfId="45127" xr:uid="{F391D90A-DF40-412C-B091-DA9BA1423821}"/>
    <cellStyle name="style1533716621296" xfId="45128" xr:uid="{069F3684-8D58-4DA9-AD63-7CAC569F3B79}"/>
    <cellStyle name="style1533716621440" xfId="45129" xr:uid="{934B3042-F19F-4B79-939A-BBEB4F3576D7}"/>
    <cellStyle name="style1533716668571" xfId="45130" xr:uid="{690F7190-DD1E-41CA-B2B5-F6B5E8650249}"/>
    <cellStyle name="style1533716668701" xfId="45131" xr:uid="{65C97F48-CBA3-48B9-A607-E532BA6F5991}"/>
    <cellStyle name="style1533716668801" xfId="45136" xr:uid="{6CFAB3E6-1E3F-4A49-854C-940D02869D9A}"/>
    <cellStyle name="style1533716668902" xfId="45137" xr:uid="{CCD55313-CF33-463A-967C-BBEF7A549B38}"/>
    <cellStyle name="style1533716669132" xfId="45133" xr:uid="{82D0A951-8BF3-43A8-8DFB-67E68D9A0489}"/>
    <cellStyle name="style1533716669370" xfId="45134" xr:uid="{9B86A5BA-87E9-4E27-AF07-8BBA8038C0E8}"/>
    <cellStyle name="style1533716669596" xfId="45132" xr:uid="{CC333342-9C65-473D-B6C3-5D0C74DED6EA}"/>
    <cellStyle name="style1533716669804" xfId="45135" xr:uid="{C4F80C97-971E-4640-A1BA-973B2EFD9463}"/>
    <cellStyle name="style1533716669975" xfId="45138" xr:uid="{E7AE7DEE-E377-45B9-90BE-94F508D1AA9C}"/>
    <cellStyle name="style1533716670141" xfId="45139" xr:uid="{AF2C3236-B160-46DC-B0A1-C65B072B9AA1}"/>
    <cellStyle name="style1533716670276" xfId="45140" xr:uid="{C187B07B-5853-4C12-AFC9-FD0C918C8B07}"/>
    <cellStyle name="style1533716670388" xfId="45141" xr:uid="{007A46AB-95F4-42BD-8DF1-27B70655600F}"/>
    <cellStyle name="style1533716670504" xfId="45142" xr:uid="{24750601-7DFC-4FDB-B77A-2A91FC2E5140}"/>
    <cellStyle name="style1533716670612" xfId="45148" xr:uid="{461D82D1-86D9-4A2F-9D74-B0617A919490}"/>
    <cellStyle name="style1533716670713" xfId="45143" xr:uid="{C87F7853-D1AF-4CA8-9216-8B45D5EFB528}"/>
    <cellStyle name="style1533716670811" xfId="45149" xr:uid="{AA9273B9-917A-462C-8907-840903ECD517}"/>
    <cellStyle name="style1533716670932" xfId="45154" xr:uid="{5344DD48-5548-4A8E-AAC3-EE821B5C7893}"/>
    <cellStyle name="style1533716671048" xfId="45155" xr:uid="{E3F2E98A-312F-427A-8A28-70EE5B1016F1}"/>
    <cellStyle name="style1533716671157" xfId="45144" xr:uid="{021DE196-0B09-4BD6-963A-2D6E3A417170}"/>
    <cellStyle name="style1533716671257" xfId="45145" xr:uid="{AEE69360-7724-4327-932F-BF4DCA71ED2A}"/>
    <cellStyle name="style1533716671377" xfId="45146" xr:uid="{A741CF42-EDEC-4729-A06C-FE127F7B4AD4}"/>
    <cellStyle name="style1533716671491" xfId="45147" xr:uid="{0B9E446E-32BD-4CA0-B0A5-820EDF91C49E}"/>
    <cellStyle name="style1533716671592" xfId="45150" xr:uid="{F0C448A2-557B-41F9-92BD-EE3FEADA4166}"/>
    <cellStyle name="style1533716671695" xfId="45151" xr:uid="{E0AA33E4-75CC-43D7-AC5D-5322124A8F44}"/>
    <cellStyle name="style1533716671805" xfId="45152" xr:uid="{82C4A0AF-8524-45F8-AF27-11B5D6551B82}"/>
    <cellStyle name="style1533716671910" xfId="45153" xr:uid="{9AADE9EF-FF0D-411B-AA30-82D19210F9DF}"/>
    <cellStyle name="style1533716721112" xfId="45156" xr:uid="{5E8551EA-C539-4F05-A49C-828F07FDB47F}"/>
    <cellStyle name="style1533716721234" xfId="45157" xr:uid="{FF1F9CB5-EBFB-455F-B150-9E75FEECBC97}"/>
    <cellStyle name="style1533716721343" xfId="45162" xr:uid="{9B41A2ED-D40A-4A14-8609-7109C10AF09F}"/>
    <cellStyle name="style1533716721444" xfId="45163" xr:uid="{F8470186-9F9E-4A50-BE71-670E53AD65C3}"/>
    <cellStyle name="style1533716721657" xfId="45159" xr:uid="{E3915EEA-9DE0-48CD-80DE-786686B6925B}"/>
    <cellStyle name="style1533716721761" xfId="45160" xr:uid="{794E8DB9-EDB5-4E03-98AA-AA14DA8B7F28}"/>
    <cellStyle name="style1533716721857" xfId="45158" xr:uid="{C492B6D5-6FA4-4D2F-BB53-3DBA637FCCBC}"/>
    <cellStyle name="style1533716721962" xfId="45161" xr:uid="{613535A2-6991-4935-ABCC-1C9B73E8B87F}"/>
    <cellStyle name="style1533716722110" xfId="45164" xr:uid="{A78790F0-FF5A-411F-9C73-A905BB55A12B}"/>
    <cellStyle name="style1533716722323" xfId="45165" xr:uid="{B6A5C13E-20AD-45E2-86A4-632AB5B9D1A4}"/>
    <cellStyle name="style1533716722560" xfId="45166" xr:uid="{EF577538-FFF3-4248-A749-166C825936D4}"/>
    <cellStyle name="style1533716722688" xfId="45167" xr:uid="{16A72EAA-00E7-4BC5-B711-48B73F4D32F4}"/>
    <cellStyle name="style1533716722786" xfId="45168" xr:uid="{B7CA8435-2DE5-4A09-8D79-973A6A55E2B7}"/>
    <cellStyle name="style1533716722900" xfId="45174" xr:uid="{F4152ED4-0010-4C15-81BE-8D9DFB1E2C18}"/>
    <cellStyle name="style1533716723013" xfId="45169" xr:uid="{38F5E7A2-5923-4601-BCD6-37B910C3E243}"/>
    <cellStyle name="style1533716723111" xfId="45175" xr:uid="{A9692C8D-9D19-4CFB-96D5-3C67631302CE}"/>
    <cellStyle name="style1533716723218" xfId="45180" xr:uid="{D7652A4E-DD1E-4AEA-BADC-6EC246D85054}"/>
    <cellStyle name="style1533716723313" xfId="45181" xr:uid="{16354EF4-C702-4BA0-8BF7-B7F5FDD81C3C}"/>
    <cellStyle name="style1533716723425" xfId="45170" xr:uid="{8326B025-D501-4B49-9782-3A8DECDCB39D}"/>
    <cellStyle name="style1533716723528" xfId="45171" xr:uid="{9807B7A4-D724-4A6C-9E66-4ED29988024A}"/>
    <cellStyle name="style1533716723625" xfId="45172" xr:uid="{08C99C53-351C-4D3B-9407-A5387C31B213}"/>
    <cellStyle name="style1533716723725" xfId="45173" xr:uid="{C6368F52-768F-4C73-ACF6-23AFE8885A16}"/>
    <cellStyle name="style1533716723837" xfId="45176" xr:uid="{789ED095-FCD0-4934-9E43-3F11E0DE08B7}"/>
    <cellStyle name="style1533716723936" xfId="45177" xr:uid="{E9676710-EA4F-4D44-97CB-499D1FBA696A}"/>
    <cellStyle name="style1533716724041" xfId="45178" xr:uid="{BE9DF941-F4BE-43BE-9E93-E0151D3078A9}"/>
    <cellStyle name="style1533716724151" xfId="45179" xr:uid="{22B30719-FF55-4F43-90B8-7EC2DB6CC48A}"/>
    <cellStyle name="style1533716724405" xfId="45182" xr:uid="{C3FC01D6-D20C-41C1-B938-71403F2614F6}"/>
    <cellStyle name="style1533716724503" xfId="45183" xr:uid="{33376F13-53C5-4DF5-8726-1EC209144659}"/>
    <cellStyle name="style1533716724643" xfId="45184" xr:uid="{DA8C7B80-2F84-4E08-9266-D081542D660D}"/>
    <cellStyle name="style1533716724781" xfId="45185" xr:uid="{8777EC90-008F-4245-8397-A4F1D579D900}"/>
    <cellStyle name="style1533716779713" xfId="45186" xr:uid="{A61F11D9-958C-41E7-9FAF-C738F7A15432}"/>
    <cellStyle name="style1533716779824" xfId="45187" xr:uid="{6BE74303-F7B8-4566-82C3-BE70EE1C9B2A}"/>
    <cellStyle name="style1533716779925" xfId="45192" xr:uid="{8AA0C2C6-39A5-4EB1-917C-B01E8140490B}"/>
    <cellStyle name="style1533716780034" xfId="45193" xr:uid="{5BAB665F-1451-4B45-9EE8-342004062513}"/>
    <cellStyle name="style1533716780252" xfId="45189" xr:uid="{3092C541-1D2E-4EB4-B4CF-74BA32497847}"/>
    <cellStyle name="style1533716780352" xfId="45190" xr:uid="{44CF95CF-98A8-4E03-8368-9F0D4AD93D71}"/>
    <cellStyle name="style1533716780461" xfId="45188" xr:uid="{B8A07E33-EB23-43EF-A264-6C5495A752AE}"/>
    <cellStyle name="style1533716780587" xfId="45191" xr:uid="{DDC49655-5DA8-4037-92E4-963DE0DF7BEE}"/>
    <cellStyle name="style1533716780775" xfId="45194" xr:uid="{5DD11DA9-4CAB-4DA7-A9FF-F8E3763F25B7}"/>
    <cellStyle name="style1533716780980" xfId="45195" xr:uid="{6CEA3812-4406-40D8-A945-CD8F4A8CA46F}"/>
    <cellStyle name="style1533716781111" xfId="45196" xr:uid="{AB0F7D6C-AE9B-4E07-BD68-080A80BBB300}"/>
    <cellStyle name="style1533716781243" xfId="45197" xr:uid="{36E97F15-88DB-4CB9-8DD2-2EF83F8A7F18}"/>
    <cellStyle name="style1533716781377" xfId="45198" xr:uid="{49BB7280-2507-48CE-9904-C99AA5E34466}"/>
    <cellStyle name="style1533716781512" xfId="45201" xr:uid="{A3C2CB2D-B1A8-48B1-AB6C-828E66536E97}"/>
    <cellStyle name="style1533716781615" xfId="45199" xr:uid="{1FEA373F-5A1E-4033-8C30-D36BECC95926}"/>
    <cellStyle name="style1533716781731" xfId="45202" xr:uid="{839F4704-513D-45E6-BD74-051DAD5F58F6}"/>
    <cellStyle name="style1533716781846" xfId="45204" xr:uid="{1F32BBF5-CCEB-432D-A00D-DCAE4E704518}"/>
    <cellStyle name="style1533716781959" xfId="45205" xr:uid="{BEC9BBA8-9387-4BB8-B864-538C40672EB8}"/>
    <cellStyle name="style1533716782059" xfId="45200" xr:uid="{3E59445B-DB8F-4C9A-A35A-71CDD53CF9D2}"/>
    <cellStyle name="style1533716782480" xfId="45203" xr:uid="{19B4D8BB-A511-483D-B07B-F1627B28A310}"/>
    <cellStyle name="style1533716782947" xfId="45206" xr:uid="{44936843-6C4B-4532-B192-D9233C24AC35}"/>
    <cellStyle name="style1533716836484" xfId="45207" xr:uid="{2C73545E-96C5-4C54-8D54-A3A388319B92}"/>
    <cellStyle name="style1533716836590" xfId="45208" xr:uid="{3A7E069E-F871-445E-9ADD-077E87A0260C}"/>
    <cellStyle name="style1533716836694" xfId="45213" xr:uid="{D2697B8C-778B-4330-9DFF-926D308B39A7}"/>
    <cellStyle name="style1533716836794" xfId="45214" xr:uid="{F0889B50-0235-405F-A520-F8FC8AC827FA}"/>
    <cellStyle name="style1533716837016" xfId="45210" xr:uid="{4B3DAA75-35F3-4212-A4D4-042BE6E7F5D7}"/>
    <cellStyle name="style1533716837123" xfId="45211" xr:uid="{4E1D4AF3-1390-47BB-839B-B8D4B4E92DD9}"/>
    <cellStyle name="style1533716837224" xfId="45209" xr:uid="{28AA281C-0F61-4431-8E7E-44ED31BF31B7}"/>
    <cellStyle name="style1533716837338" xfId="45212" xr:uid="{D063433D-2104-419B-B6D7-083300A3F0D2}"/>
    <cellStyle name="style1533716837443" xfId="45215" xr:uid="{DB9D58BF-209C-4AFB-BF37-6531027C6CA4}"/>
    <cellStyle name="style1533716837669" xfId="45216" xr:uid="{8516EFB9-238E-4DC0-BA67-E9F09BC7C1FD}"/>
    <cellStyle name="style1533716837882" xfId="45217" xr:uid="{D733CAB6-4AA3-416B-939F-843E669576E6}"/>
    <cellStyle name="style1533716838041" xfId="45218" xr:uid="{38763365-2E0E-4EDD-A5D7-92A3D6C8464F}"/>
    <cellStyle name="style1533716838177" xfId="45219" xr:uid="{5EB4F43C-7785-421F-915C-63F69FCA8D77}"/>
    <cellStyle name="style1533716838320" xfId="45225" xr:uid="{60590F57-0569-439C-B66B-4A66F99D3D9B}"/>
    <cellStyle name="style1533716838418" xfId="45220" xr:uid="{D3699EB5-F1FE-47E8-83B7-0BB8D340994F}"/>
    <cellStyle name="style1533716838532" xfId="45226" xr:uid="{A700F4FC-4EE9-49AE-8FD7-56392B618D14}"/>
    <cellStyle name="style1533716838640" xfId="45231" xr:uid="{CABDD0A4-4D55-429E-8E2C-23521632DE8A}"/>
    <cellStyle name="style1533716838741" xfId="45232" xr:uid="{5926F6A8-3BA3-4252-8076-139051DBDE59}"/>
    <cellStyle name="style1533716838837" xfId="45221" xr:uid="{7D894B85-9078-44FA-91A0-EE27616274C0}"/>
    <cellStyle name="style1533716838941" xfId="45222" xr:uid="{FCB7652E-4F7A-4FAE-83DF-E8F18E4A5634}"/>
    <cellStyle name="style1533716839041" xfId="45223" xr:uid="{27BB84BB-B8AF-4BFF-9F0E-1B084D38E914}"/>
    <cellStyle name="style1533716839151" xfId="45224" xr:uid="{4455C4C5-E9A0-4A27-A665-1950667B3A3D}"/>
    <cellStyle name="style1533716839252" xfId="45227" xr:uid="{806A0553-0B3D-46FF-AD31-86DFC0438F3F}"/>
    <cellStyle name="style1533716839355" xfId="45228" xr:uid="{A140E0A8-8E6F-48A5-8861-49CF14299C61}"/>
    <cellStyle name="style1533716839456" xfId="45229" xr:uid="{32F23F5D-A26F-4CDF-832D-7B4AA1AE6139}"/>
    <cellStyle name="style1533716839556" xfId="45230" xr:uid="{E1AECC9C-7299-4B3B-83B0-7E5937068ACC}"/>
    <cellStyle name="style1533716839703" xfId="45233" xr:uid="{3F9698BE-C0F7-4031-AFD9-A016B4F47D29}"/>
    <cellStyle name="style1533716839801" xfId="45234" xr:uid="{12C34D77-80AE-4CF6-9AE4-652C6637FD24}"/>
    <cellStyle name="style1533716839899" xfId="45235" xr:uid="{E155120A-7109-4CCA-9AA7-E41C874AA114}"/>
    <cellStyle name="style1533716840005" xfId="45236" xr:uid="{C408A1D4-6EAB-4FF0-96FC-9CBB231F9DB2}"/>
    <cellStyle name="style1533716840142" xfId="45237" xr:uid="{416EA4A9-C9B1-4D52-A514-36FC945FB6EA}"/>
    <cellStyle name="style1533716840227" xfId="45238" xr:uid="{704E2BC9-BA92-4B5B-8442-6F36DC162541}"/>
    <cellStyle name="style1533716840307" xfId="45239" xr:uid="{29D09088-EEDB-4E54-879C-8AA9C58DE47D}"/>
    <cellStyle name="style1533716840396" xfId="45240" xr:uid="{17B8928B-46A9-4D44-B64C-9EF60D1234E2}"/>
    <cellStyle name="style1533716840481" xfId="45241" xr:uid="{EB771CBF-8B6C-4447-A799-CE700BB1DF9F}"/>
    <cellStyle name="style1533716840568" xfId="45242" xr:uid="{B64405A4-1844-4CC8-9CFD-B4B51C086772}"/>
    <cellStyle name="style1533716840649" xfId="45243" xr:uid="{162E305B-32A1-4DC3-B02E-67B8D7743E5C}"/>
    <cellStyle name="style1533716840731" xfId="45244" xr:uid="{A3D6B797-D40B-4D5C-BB85-E59113296B39}"/>
    <cellStyle name="style1533716840823" xfId="45245" xr:uid="{541BD84E-8132-41A2-BA32-E5749A75D9B1}"/>
    <cellStyle name="style1533716840905" xfId="45246" xr:uid="{8CA86B92-3C50-4410-BCE7-0BBB9E6B42C3}"/>
    <cellStyle name="style1533716841002" xfId="45247" xr:uid="{33E3E475-4597-4873-AE30-078DE73E627B}"/>
    <cellStyle name="style1533716841095" xfId="45248" xr:uid="{94A4B737-612E-41DC-B4EB-20B9CA08C03F}"/>
    <cellStyle name="style1533716886146" xfId="45249" xr:uid="{C39A2B6B-05E4-40FF-8BF6-523D1DEEB17F}"/>
    <cellStyle name="style1533716886277" xfId="45250" xr:uid="{F18C2B08-5660-4150-A9E5-3E669496232A}"/>
    <cellStyle name="style1533716886392" xfId="45255" xr:uid="{C04780B8-0A42-4809-A3C6-8778D0CDDDE4}"/>
    <cellStyle name="style1533716886495" xfId="45256" xr:uid="{8C7D752E-D277-484D-9F23-665FCD97CB98}"/>
    <cellStyle name="style1533716886732" xfId="45252" xr:uid="{F6AAF956-3D80-45F2-BAA2-36B6D355E08C}"/>
    <cellStyle name="style1533716886969" xfId="45253" xr:uid="{CC483188-2E52-4E2C-859A-599E8661F603}"/>
    <cellStyle name="style1533716887157" xfId="45251" xr:uid="{47C548DD-B89A-4D36-8033-4D6015F95200}"/>
    <cellStyle name="style1533716887302" xfId="45254" xr:uid="{A2AFE837-2C1F-40C8-A5DC-934272E77AEA}"/>
    <cellStyle name="style1533716887430" xfId="45257" xr:uid="{D22D212A-EE91-49B3-AFD3-9BC6A9F9FB7A}"/>
    <cellStyle name="style1533716887537" xfId="45258" xr:uid="{301B6F5F-EAFE-4007-A0C1-2DE40660BED3}"/>
    <cellStyle name="style1533716887670" xfId="45259" xr:uid="{2616BCD7-F2F1-4A97-8BA2-B57DAF0C6D7F}"/>
    <cellStyle name="style1533716887771" xfId="45260" xr:uid="{DBD52C6E-7CC2-4624-BE34-514E63D6B68A}"/>
    <cellStyle name="style1533716887867" xfId="45261" xr:uid="{3C3F8324-C679-4B1A-AC09-806CF1718DD7}"/>
    <cellStyle name="style1533716887990" xfId="45264" xr:uid="{EBD7FAE5-1764-46A3-98A3-1D3784CFE552}"/>
    <cellStyle name="style1533716888092" xfId="45267" xr:uid="{83316ACA-1A7B-42CF-9AC9-FD9A943987DD}"/>
    <cellStyle name="style1533716888192" xfId="45262" xr:uid="{35E48A41-391B-44A1-B2BB-7C6E7A65EAFB}"/>
    <cellStyle name="style1533716888296" xfId="45265" xr:uid="{890331C0-AE89-450F-A0BB-C25542AA6A1B}"/>
    <cellStyle name="style1533716888400" xfId="45268" xr:uid="{97C67B0C-A01F-432B-9CB8-403F7B0878E4}"/>
    <cellStyle name="style1533716888500" xfId="45263" xr:uid="{52CFC1DB-1838-44BF-8539-421B316D0F46}"/>
    <cellStyle name="style1533716888891" xfId="45266" xr:uid="{03AD1660-B2E1-4505-8371-CA5FD7D9304B}"/>
    <cellStyle name="style1533716889295" xfId="45269" xr:uid="{19115DE2-16A3-4D3B-A581-534E76A129C0}"/>
    <cellStyle name="style1533716935338" xfId="45271" xr:uid="{1AB099AE-6853-43E0-B519-46496AA81D98}"/>
    <cellStyle name="style1533716935468" xfId="45272" xr:uid="{52805C8D-14CD-49CD-A9DF-26FE13108A61}"/>
    <cellStyle name="style1533716935575" xfId="45270" xr:uid="{A95123ED-DB8B-4FD3-A51D-976DCDCE72B1}"/>
    <cellStyle name="style1533716935692" xfId="45273" xr:uid="{9F34CFDA-A317-4221-BED5-6E2B9DC1F5C6}"/>
    <cellStyle name="style1533716935804" xfId="45274" xr:uid="{A2074729-7AA8-4E54-B795-6C755F3CA9C8}"/>
    <cellStyle name="style1533716935924" xfId="45275" xr:uid="{DE3D9615-ACAE-4E9E-A569-45C704C7978C}"/>
    <cellStyle name="style1533716936265" xfId="45276" xr:uid="{A988FAFD-755E-4472-9543-3E8F4F22AEF6}"/>
    <cellStyle name="style1533716936429" xfId="45277" xr:uid="{B3B3C758-2241-4F95-9826-11A920514DD3}"/>
    <cellStyle name="style1533716936566" xfId="45279" xr:uid="{B8CD1436-3177-41A7-8507-1F7C55B3F1BE}"/>
    <cellStyle name="style1533716936699" xfId="45280" xr:uid="{65E120F6-6F4F-4C11-AFF7-EDA09D28205C}"/>
    <cellStyle name="style1533716936806" xfId="45282" xr:uid="{C14E4DBA-879D-4983-A558-8973BE83E50D}"/>
    <cellStyle name="style1533716936903" xfId="45283" xr:uid="{7656E760-C069-4D92-AF05-9B0C3C4CC55D}"/>
    <cellStyle name="style1533716937011" xfId="45278" xr:uid="{2A45CFB3-4460-4261-ACF9-8F88AF0576A3}"/>
    <cellStyle name="style1533716937124" xfId="45281" xr:uid="{BDBF4899-AA63-4FFB-BDA0-E57B8AF4DA64}"/>
    <cellStyle name="style1533716937246" xfId="45284" xr:uid="{1E9C8E01-34E1-4E34-9546-9B29C81B7673}"/>
    <cellStyle name="style1533716937469" xfId="45286" xr:uid="{42984E3A-6BDF-4020-8D36-C381B141F522}"/>
    <cellStyle name="style1533716937578" xfId="45287" xr:uid="{FA8A158E-3D98-4F6B-B2D0-0154E2D41C9E}"/>
    <cellStyle name="style1533716937696" xfId="45285" xr:uid="{1B065D73-6A21-4E4E-9F76-D14ABDDABC86}"/>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2008</c:v>
                </c:pt>
                <c:pt idx="2">
                  <c:v>2016</c:v>
                </c:pt>
              </c:numCache>
            </c:numRef>
          </c:xVal>
          <c:yVal>
            <c:numRef>
              <c:f>Water!$AB$105:$AB$116</c:f>
              <c:numCache>
                <c:formatCode>0.0</c:formatCode>
                <c:ptCount val="12"/>
                <c:pt idx="0">
                  <c:v>0</c:v>
                </c:pt>
                <c:pt idx="1">
                  <c:v>4.5448828033315333E-2</c:v>
                </c:pt>
                <c:pt idx="2">
                  <c:v>8.2698652717998616E-2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2008</c:v>
                </c:pt>
                <c:pt idx="2">
                  <c:v>2016</c:v>
                </c:pt>
              </c:numCache>
            </c:numRef>
          </c:xVal>
          <c:yVal>
            <c:numRef>
              <c:f>Water!$W$105:$W$116</c:f>
              <c:numCache>
                <c:formatCode>0.0</c:formatCode>
                <c:ptCount val="12"/>
                <c:pt idx="0">
                  <c:v>0.39372342620812589</c:v>
                </c:pt>
                <c:pt idx="1">
                  <c:v>9.0046385599165932E-2</c:v>
                </c:pt>
                <c:pt idx="2">
                  <c:v>0.32288472376276744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2008</c:v>
                </c:pt>
                <c:pt idx="2">
                  <c:v>2016</c:v>
                </c:pt>
              </c:numCache>
            </c:numRef>
          </c:xVal>
          <c:yVal>
            <c:numRef>
              <c:f>Water!$R$105:$R$116</c:f>
              <c:numCache>
                <c:formatCode>0.0</c:formatCode>
                <c:ptCount val="12"/>
                <c:pt idx="0">
                  <c:v>1.6531407156869922</c:v>
                </c:pt>
                <c:pt idx="1">
                  <c:v>0.55262705710067517</c:v>
                </c:pt>
                <c:pt idx="2">
                  <c:v>1.6173084329364464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2008</c:v>
                </c:pt>
                <c:pt idx="2">
                  <c:v>2016</c:v>
                </c:pt>
              </c:numCache>
            </c:numRef>
          </c:xVal>
          <c:yVal>
            <c:numRef>
              <c:f>Water!$M$105:$M$116</c:f>
              <c:numCache>
                <c:formatCode>0.0</c:formatCode>
                <c:ptCount val="12"/>
                <c:pt idx="0">
                  <c:v>10.958061420343093</c:v>
                </c:pt>
                <c:pt idx="1">
                  <c:v>4.7781951136453955</c:v>
                </c:pt>
                <c:pt idx="2">
                  <c:v>2.8459610960161021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2008</c:v>
                </c:pt>
                <c:pt idx="2">
                  <c:v>2016</c:v>
                </c:pt>
              </c:numCache>
            </c:numRef>
          </c:xVal>
          <c:yVal>
            <c:numRef>
              <c:f>Water!$H$105:$H$116</c:f>
              <c:numCache>
                <c:formatCode>0.0</c:formatCode>
                <c:ptCount val="12"/>
                <c:pt idx="0">
                  <c:v>33.080020104841942</c:v>
                </c:pt>
                <c:pt idx="1">
                  <c:v>20.130878430234837</c:v>
                </c:pt>
                <c:pt idx="2">
                  <c:v>15.882477129513193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2008</c:v>
                </c:pt>
                <c:pt idx="2">
                  <c:v>2016</c:v>
                </c:pt>
              </c:numCache>
            </c:numRef>
          </c:xVal>
          <c:yVal>
            <c:numRef>
              <c:f>Water!$X$105:$X$116</c:f>
              <c:numCache>
                <c:formatCode>0.0</c:formatCode>
                <c:ptCount val="12"/>
                <c:pt idx="0">
                  <c:v>99.648390356642906</c:v>
                </c:pt>
                <c:pt idx="1">
                  <c:v>99.550930093031866</c:v>
                </c:pt>
                <c:pt idx="2">
                  <c:v>99.911076540801375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2008</c:v>
                </c:pt>
                <c:pt idx="2">
                  <c:v>2016</c:v>
                </c:pt>
              </c:numCache>
            </c:numRef>
          </c:xVal>
          <c:yVal>
            <c:numRef>
              <c:f>Water!$S$105:$S$116</c:f>
              <c:numCache>
                <c:formatCode>0.0</c:formatCode>
                <c:ptCount val="12"/>
                <c:pt idx="0">
                  <c:v>96.827162890674344</c:v>
                </c:pt>
                <c:pt idx="1">
                  <c:v>98.935363258876151</c:v>
                </c:pt>
                <c:pt idx="2">
                  <c:v>99.285644929599471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2008</c:v>
                </c:pt>
                <c:pt idx="2">
                  <c:v>2016</c:v>
                </c:pt>
              </c:numCache>
            </c:numRef>
          </c:xVal>
          <c:yVal>
            <c:numRef>
              <c:f>Water!$N$105:$N$116</c:f>
              <c:numCache>
                <c:formatCode>0.0</c:formatCode>
                <c:ptCount val="12"/>
                <c:pt idx="0">
                  <c:v>91.597231389219061</c:v>
                </c:pt>
                <c:pt idx="1">
                  <c:v>95.863937286089111</c:v>
                </c:pt>
                <c:pt idx="2">
                  <c:v>97.497951900561645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2008</c:v>
                </c:pt>
                <c:pt idx="2">
                  <c:v>2016</c:v>
                </c:pt>
              </c:numCache>
            </c:numRef>
          </c:xVal>
          <c:yVal>
            <c:numRef>
              <c:f>Water!$I$105:$I$116</c:f>
              <c:numCache>
                <c:formatCode>0.0</c:formatCode>
                <c:ptCount val="12"/>
                <c:pt idx="0">
                  <c:v>73.010652416466357</c:v>
                </c:pt>
                <c:pt idx="1">
                  <c:v>81.881869581391356</c:v>
                </c:pt>
                <c:pt idx="2">
                  <c:v>94.976905907521186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2008</c:v>
                </c:pt>
                <c:pt idx="2">
                  <c:v>2016</c:v>
                </c:pt>
              </c:numCache>
            </c:numRef>
          </c:xVal>
          <c:yVal>
            <c:numRef>
              <c:f>Water!$D$105:$D$116</c:f>
              <c:numCache>
                <c:formatCode>0.0</c:formatCode>
                <c:ptCount val="12"/>
                <c:pt idx="0">
                  <c:v>47.32518094956319</c:v>
                </c:pt>
                <c:pt idx="1">
                  <c:v>59.721983330854677</c:v>
                </c:pt>
                <c:pt idx="2">
                  <c:v>77.44066129777471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42.778534042098165</c:v>
                </c:pt>
                <c:pt idx="1">
                  <c:v>81.762016927366545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0.26051850974692353</c:v>
                </c:pt>
                <c:pt idx="1">
                  <c:v>0.49792540302710042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23.935993468234756</c:v>
                </c:pt>
                <c:pt idx="1">
                  <c:v>5.9519898012654266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33.024953979920156</c:v>
                </c:pt>
                <c:pt idx="1">
                  <c:v>11.788067868340931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69.695166855093859</c:v>
                </c:pt>
                <c:pt idx="1">
                  <c:v>98.289018795433762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0.11626502600513602</c:v>
                </c:pt>
                <c:pt idx="1">
                  <c:v>0.16396510463960809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19.287068974301746</c:v>
                </c:pt>
                <c:pt idx="1">
                  <c:v>0.64879848301417553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10.901499144599256</c:v>
                </c:pt>
                <c:pt idx="1">
                  <c:v>0.89821761691246138</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91.500765649843856</c:v>
                </c:pt>
                <c:pt idx="1">
                  <c:v>98.59649415226751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4.0181114280594746E-2</c:v>
                </c:pt>
                <c:pt idx="1">
                  <c:v>4.3297091243574892E-2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7.2637352149906746</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1.1953180208848622</c:v>
                </c:pt>
                <c:pt idx="1">
                  <c:v>1.3602087564889098</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96.863246811037911</c:v>
                </c:pt>
                <c:pt idx="1">
                  <c:v>99.667932132273549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8.1383185490454812E-2</c:v>
                </c:pt>
                <c:pt idx="1">
                  <c:v>8.3739644036447569E-2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2.7686066581412803</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0.28676334533035064</c:v>
                </c:pt>
                <c:pt idx="1">
                  <c:v>0.24832822369000412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99.513865571163549</c:v>
                </c:pt>
                <c:pt idx="1">
                  <c:v>99.891944866491897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9.4825525405571962E-3</c:v>
                </c:pt>
                <c:pt idx="1">
                  <c:v>9.5185792466033411E-3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0.47665187629588956</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9.8536554261494186E-2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2008</c:v>
                </c:pt>
                <c:pt idx="2">
                  <c:v>2016</c:v>
                </c:pt>
              </c:numCache>
            </c:numRef>
          </c:xVal>
          <c:yVal>
            <c:numRef>
              <c:f>Water!$AB$205:$AB$216</c:f>
              <c:numCache>
                <c:formatCode>0.0</c:formatCode>
                <c:ptCount val="12"/>
                <c:pt idx="0">
                  <c:v>0</c:v>
                </c:pt>
                <c:pt idx="1">
                  <c:v>2.9560041368127041E-2</c:v>
                </c:pt>
                <c:pt idx="2">
                  <c:v>2.3555076351700222E-2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2008</c:v>
                </c:pt>
                <c:pt idx="2">
                  <c:v>2016</c:v>
                </c:pt>
              </c:numCache>
            </c:numRef>
          </c:xVal>
          <c:yVal>
            <c:numRef>
              <c:f>Water!$W$205:$W$216</c:f>
              <c:numCache>
                <c:formatCode>0.0</c:formatCode>
                <c:ptCount val="12"/>
                <c:pt idx="0">
                  <c:v>1.4326160172158217E-2</c:v>
                </c:pt>
                <c:pt idx="1">
                  <c:v>4.7179281900275448E-2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2008</c:v>
                </c:pt>
                <c:pt idx="2">
                  <c:v>2016</c:v>
                </c:pt>
              </c:numCache>
            </c:numRef>
          </c:xVal>
          <c:yVal>
            <c:numRef>
              <c:f>Water!$R$205:$R$216</c:f>
              <c:numCache>
                <c:formatCode>0.0</c:formatCode>
                <c:ptCount val="12"/>
                <c:pt idx="0">
                  <c:v>0.5398917264259574</c:v>
                </c:pt>
                <c:pt idx="1">
                  <c:v>0.12859393271295988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2008</c:v>
                </c:pt>
                <c:pt idx="2">
                  <c:v>2016</c:v>
                </c:pt>
              </c:numCache>
            </c:numRef>
          </c:xVal>
          <c:yVal>
            <c:numRef>
              <c:f>Water!$M$205:$M$216</c:f>
              <c:numCache>
                <c:formatCode>0.0</c:formatCode>
                <c:ptCount val="12"/>
                <c:pt idx="0">
                  <c:v>0.65692802594696664</c:v>
                </c:pt>
                <c:pt idx="1">
                  <c:v>0.42650247754854942</c:v>
                </c:pt>
                <c:pt idx="2">
                  <c:v>2.9780709495981179E-2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2008</c:v>
                </c:pt>
                <c:pt idx="2">
                  <c:v>2016</c:v>
                </c:pt>
              </c:numCache>
            </c:numRef>
          </c:xVal>
          <c:yVal>
            <c:numRef>
              <c:f>Water!$H$205:$H$216</c:f>
              <c:numCache>
                <c:formatCode>0.0</c:formatCode>
                <c:ptCount val="12"/>
                <c:pt idx="0">
                  <c:v>3.0449199019053457</c:v>
                </c:pt>
                <c:pt idx="1">
                  <c:v>0.7959582667538897</c:v>
                </c:pt>
                <c:pt idx="2">
                  <c:v>0.4418069835775823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2008</c:v>
                </c:pt>
                <c:pt idx="2">
                  <c:v>2016</c:v>
                </c:pt>
              </c:numCache>
            </c:numRef>
          </c:xVal>
          <c:yVal>
            <c:numRef>
              <c:f>Water!$X$205:$X$216</c:f>
              <c:numCache>
                <c:formatCode>0.0</c:formatCode>
                <c:ptCount val="12"/>
                <c:pt idx="0">
                  <c:v>99.842412216600636</c:v>
                </c:pt>
                <c:pt idx="1">
                  <c:v>99.526733195941745</c:v>
                </c:pt>
                <c:pt idx="2">
                  <c:v>99.976556713376908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2008</c:v>
                </c:pt>
                <c:pt idx="2">
                  <c:v>2016</c:v>
                </c:pt>
              </c:numCache>
            </c:numRef>
          </c:xVal>
          <c:yVal>
            <c:numRef>
              <c:f>Water!$S$205:$S$216</c:f>
              <c:numCache>
                <c:formatCode>0.0</c:formatCode>
                <c:ptCount val="12"/>
                <c:pt idx="0">
                  <c:v>99.044891826962413</c:v>
                </c:pt>
                <c:pt idx="1">
                  <c:v>99.527483882559039</c:v>
                </c:pt>
                <c:pt idx="2">
                  <c:v>99.836766640621079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2008</c:v>
                </c:pt>
                <c:pt idx="2">
                  <c:v>2016</c:v>
                </c:pt>
              </c:numCache>
            </c:numRef>
          </c:xVal>
          <c:yVal>
            <c:numRef>
              <c:f>Water!$N$205:$N$216</c:f>
              <c:numCache>
                <c:formatCode>0.0</c:formatCode>
                <c:ptCount val="12"/>
                <c:pt idx="0">
                  <c:v>96.909993659721152</c:v>
                </c:pt>
                <c:pt idx="1">
                  <c:v>98.996265833872414</c:v>
                </c:pt>
                <c:pt idx="2">
                  <c:v>99.419814627641813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2008</c:v>
                </c:pt>
                <c:pt idx="2">
                  <c:v>2016</c:v>
                </c:pt>
              </c:numCache>
            </c:numRef>
          </c:xVal>
          <c:yVal>
            <c:numRef>
              <c:f>Water!$I$205:$I$216</c:f>
              <c:numCache>
                <c:formatCode>0.0</c:formatCode>
                <c:ptCount val="12"/>
                <c:pt idx="0">
                  <c:v>93.97828433398405</c:v>
                </c:pt>
                <c:pt idx="1">
                  <c:v>97.869508782749861</c:v>
                </c:pt>
                <c:pt idx="2">
                  <c:v>99.390732594726217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2008</c:v>
                </c:pt>
                <c:pt idx="2">
                  <c:v>2016</c:v>
                </c:pt>
              </c:numCache>
            </c:numRef>
          </c:xVal>
          <c:yVal>
            <c:numRef>
              <c:f>Water!$D$205:$D$216</c:f>
              <c:numCache>
                <c:formatCode>0.0</c:formatCode>
                <c:ptCount val="12"/>
                <c:pt idx="0">
                  <c:v>80.111406074294109</c:v>
                </c:pt>
                <c:pt idx="1">
                  <c:v>88.358404251625316</c:v>
                </c:pt>
                <c:pt idx="2">
                  <c:v>96.435907269891771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78.277236394982623</c:v>
                </c:pt>
                <c:pt idx="1">
                  <c:v>99.192304882315113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0.1619243361618922</c:v>
                </c:pt>
                <c:pt idx="1">
                  <c:v>0.20518925884647618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18.647433012546173</c:v>
                </c:pt>
                <c:pt idx="1">
                  <c:v>0.60250585883841268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2.9134062563093153</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93.885938733221082</c:v>
                </c:pt>
                <c:pt idx="1">
                  <c:v>99.966822558110692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3.1159290620984263E-2</c:v>
                </c:pt>
                <c:pt idx="1">
                  <c:v>3.3177441889307602E-2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5.3248915098033933</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0.75801046635453417</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96.914964429160776</c:v>
                </c:pt>
                <c:pt idx="1">
                  <c:v>99.91048610710169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8.6830082448547063E-2</c:v>
                </c:pt>
                <c:pt idx="1">
                  <c:v>8.9513892898295921E-2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2.4620797919705382</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0.53612569642014307</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98.990033673046142</c:v>
                </c:pt>
                <c:pt idx="1">
                  <c:v>99.984408383122897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8.9333143644115733E-3</c:v>
                </c:pt>
                <c:pt idx="1">
                  <c:v>9.0230512960149736E-3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0.96814643178080928</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3.2886580808630494E-2</c:v>
                </c:pt>
                <c:pt idx="1">
                  <c:v>6.5685655810802934E-3</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99.651434463486154</c:v>
                </c:pt>
                <c:pt idx="1">
                  <c:v>99.899420458765974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1.3750849982185225E-2</c:v>
                </c:pt>
                <c:pt idx="1">
                  <c:v>1.3785069441615339E-2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0.32969806525392187</c:v>
                </c:pt>
                <c:pt idx="1">
                  <c:v>5.4927462344991795E-2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5.1166212777307152E-3</c:v>
                </c:pt>
                <c:pt idx="1">
                  <c:v>3.1867009447430483E-2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2008</c:v>
                </c:pt>
                <c:pt idx="2">
                  <c:v>2016</c:v>
                </c:pt>
              </c:numCache>
            </c:numRef>
          </c:xVal>
          <c:yVal>
            <c:numRef>
              <c:f>Water!$AB$305:$AB$316</c:f>
              <c:numCache>
                <c:formatCode>0.0</c:formatCode>
                <c:ptCount val="12"/>
                <c:pt idx="0">
                  <c:v>3.3183719416289588</c:v>
                </c:pt>
                <c:pt idx="1">
                  <c:v>0.86328321671723696</c:v>
                </c:pt>
                <c:pt idx="2">
                  <c:v>5.3174609303900944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2008</c:v>
                </c:pt>
                <c:pt idx="2">
                  <c:v>2016</c:v>
                </c:pt>
              </c:numCache>
            </c:numRef>
          </c:xVal>
          <c:yVal>
            <c:numRef>
              <c:f>Water!$W$305:$W$316</c:f>
              <c:numCache>
                <c:formatCode>0.0</c:formatCode>
                <c:ptCount val="12"/>
                <c:pt idx="0">
                  <c:v>15.682599978028446</c:v>
                </c:pt>
                <c:pt idx="1">
                  <c:v>4.669954678590071</c:v>
                </c:pt>
                <c:pt idx="2">
                  <c:v>7.2705882356582112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2008</c:v>
                </c:pt>
                <c:pt idx="2">
                  <c:v>2016</c:v>
                </c:pt>
              </c:numCache>
            </c:numRef>
          </c:xVal>
          <c:yVal>
            <c:numRef>
              <c:f>Water!$R$305:$R$316</c:f>
              <c:numCache>
                <c:formatCode>0.0</c:formatCode>
                <c:ptCount val="12"/>
                <c:pt idx="0">
                  <c:v>25.387477064131488</c:v>
                </c:pt>
                <c:pt idx="1">
                  <c:v>9.4125855339051441</c:v>
                </c:pt>
                <c:pt idx="2">
                  <c:v>10.671969895059675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2008</c:v>
                </c:pt>
                <c:pt idx="2">
                  <c:v>2016</c:v>
                </c:pt>
              </c:numCache>
            </c:numRef>
          </c:xVal>
          <c:yVal>
            <c:numRef>
              <c:f>Water!$M$305:$M$316</c:f>
              <c:numCache>
                <c:formatCode>0.0</c:formatCode>
                <c:ptCount val="12"/>
                <c:pt idx="0">
                  <c:v>30.568725487349372</c:v>
                </c:pt>
                <c:pt idx="1">
                  <c:v>16.525416950168939</c:v>
                </c:pt>
                <c:pt idx="2">
                  <c:v>16.732581902481922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2008</c:v>
                </c:pt>
                <c:pt idx="2">
                  <c:v>2016</c:v>
                </c:pt>
              </c:numCache>
            </c:numRef>
          </c:xVal>
          <c:yVal>
            <c:numRef>
              <c:f>Water!$H$305:$H$316</c:f>
              <c:numCache>
                <c:formatCode>0.0</c:formatCode>
                <c:ptCount val="12"/>
                <c:pt idx="0">
                  <c:v>38.923968360815948</c:v>
                </c:pt>
                <c:pt idx="1">
                  <c:v>29.173440640010668</c:v>
                </c:pt>
                <c:pt idx="2">
                  <c:v>25.171814353235391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2008</c:v>
                </c:pt>
                <c:pt idx="2">
                  <c:v>2016</c:v>
                </c:pt>
              </c:numCache>
            </c:numRef>
          </c:xVal>
          <c:yVal>
            <c:numRef>
              <c:f>Water!$X$305:$X$316</c:f>
              <c:numCache>
                <c:formatCode>0.0</c:formatCode>
                <c:ptCount val="12"/>
                <c:pt idx="0">
                  <c:v>86.265342903921379</c:v>
                </c:pt>
                <c:pt idx="1">
                  <c:v>93.550100265090705</c:v>
                </c:pt>
                <c:pt idx="2">
                  <c:v>93.100522043473688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2008</c:v>
                </c:pt>
                <c:pt idx="2">
                  <c:v>2016</c:v>
                </c:pt>
              </c:numCache>
            </c:numRef>
          </c:xVal>
          <c:yVal>
            <c:numRef>
              <c:f>Water!$S$305:$S$316</c:f>
              <c:numCache>
                <c:formatCode>0.0</c:formatCode>
                <c:ptCount val="12"/>
                <c:pt idx="0">
                  <c:v>69.942679251586284</c:v>
                </c:pt>
                <c:pt idx="1">
                  <c:v>83.044407282940554</c:v>
                </c:pt>
                <c:pt idx="2">
                  <c:v>90.236212866025625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2008</c:v>
                </c:pt>
                <c:pt idx="2">
                  <c:v>2016</c:v>
                </c:pt>
              </c:numCache>
            </c:numRef>
          </c:xVal>
          <c:yVal>
            <c:numRef>
              <c:f>Water!$N$305:$N$316</c:f>
              <c:numCache>
                <c:formatCode>0.0</c:formatCode>
                <c:ptCount val="12"/>
                <c:pt idx="0">
                  <c:v>58.496185613265737</c:v>
                </c:pt>
                <c:pt idx="1">
                  <c:v>72.404979138692582</c:v>
                </c:pt>
                <c:pt idx="2">
                  <c:v>83.383036593868212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2008</c:v>
                </c:pt>
                <c:pt idx="2">
                  <c:v>2016</c:v>
                </c:pt>
              </c:numCache>
            </c:numRef>
          </c:xVal>
          <c:yVal>
            <c:numRef>
              <c:f>Water!$I$305:$I$316</c:f>
              <c:numCache>
                <c:formatCode>0.0</c:formatCode>
                <c:ptCount val="12"/>
                <c:pt idx="0">
                  <c:v>49.5323795533197</c:v>
                </c:pt>
                <c:pt idx="1">
                  <c:v>64.598412926024395</c:v>
                </c:pt>
                <c:pt idx="2">
                  <c:v>76.864440371207877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2008</c:v>
                </c:pt>
                <c:pt idx="2">
                  <c:v>2016</c:v>
                </c:pt>
              </c:numCache>
            </c:numRef>
          </c:xVal>
          <c:yVal>
            <c:numRef>
              <c:f>Water!$D$305:$D$316</c:f>
              <c:numCache>
                <c:formatCode>0.0</c:formatCode>
                <c:ptCount val="12"/>
                <c:pt idx="0">
                  <c:v>41.797486679810703</c:v>
                </c:pt>
                <c:pt idx="1">
                  <c:v>52.27874960998151</c:v>
                </c:pt>
                <c:pt idx="2">
                  <c:v>68.416960440079492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37.404677701608314</c:v>
                </c:pt>
                <c:pt idx="1">
                  <c:v>71.797905040578499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0.40111159051457052</c:v>
                </c:pt>
                <c:pt idx="1">
                  <c:v>0.76992968944101481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23.056604442669368</c:v>
                </c:pt>
                <c:pt idx="1">
                  <c:v>5.3962724425448414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39.137606265207751</c:v>
                </c:pt>
                <c:pt idx="1">
                  <c:v>22.035892827435646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46.901072102493664</c:v>
                </c:pt>
                <c:pt idx="1">
                  <c:v>81.471687235481511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0.36787599319236797</c:v>
                </c:pt>
                <c:pt idx="1">
                  <c:v>0.63903609267851236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23.752249537626312</c:v>
                </c:pt>
                <c:pt idx="1">
                  <c:v>5.2798329268634916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28.97880236668766</c:v>
                </c:pt>
                <c:pt idx="1">
                  <c:v>12.609443744976488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56.427000927329388</c:v>
                </c:pt>
                <c:pt idx="1">
                  <c:v>88.063855959339875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8.9516109919438383E-2</c:v>
                </c:pt>
                <c:pt idx="1">
                  <c:v>0.13970499371636469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20.229984505057701</c:v>
                </c:pt>
                <c:pt idx="1">
                  <c:v>5.7472684625724924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23.253498457693468</c:v>
                </c:pt>
                <c:pt idx="1">
                  <c:v>6.049170584371268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68.990702606044266</c:v>
                </c:pt>
                <c:pt idx="1">
                  <c:v>94.44890292211818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8.8101944243450664E-2</c:v>
                </c:pt>
                <c:pt idx="1">
                  <c:v>0.12061236753328161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17.260324231621325</c:v>
                </c:pt>
                <c:pt idx="1">
                  <c:v>1.232571948671648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13.660871218090961</c:v>
                </c:pt>
                <c:pt idx="1">
                  <c:v>4.1979127616768892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87.118990282926731</c:v>
                </c:pt>
                <c:pt idx="1">
                  <c:v>95.030270207266938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7.9835645356478274E-2</c:v>
                </c:pt>
                <c:pt idx="1">
                  <c:v>8.7085524358797559E-2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11.164914753416099</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1.6362593183006879</c:v>
                </c:pt>
                <c:pt idx="1">
                  <c:v>4.8826442683742819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37.404677701608314</c:v>
                </c:pt>
                <c:pt idx="1">
                  <c:v>71.797905040578499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0.40111159051457052</c:v>
                </c:pt>
                <c:pt idx="1">
                  <c:v>0.76992968944101481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23.056604442669368</c:v>
                </c:pt>
                <c:pt idx="1">
                  <c:v>5.3962724425448414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39.137606265207751</c:v>
                </c:pt>
                <c:pt idx="1">
                  <c:v>22.035892827435646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46.901072102493664</c:v>
                </c:pt>
                <c:pt idx="1">
                  <c:v>81.471687235481511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0.36787599319236797</c:v>
                </c:pt>
                <c:pt idx="1">
                  <c:v>0.63903609267851236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23.752249537626312</c:v>
                </c:pt>
                <c:pt idx="1">
                  <c:v>5.2798329268634916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28.97880236668766</c:v>
                </c:pt>
                <c:pt idx="1">
                  <c:v>12.609443744976488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56.427000927329388</c:v>
                </c:pt>
                <c:pt idx="1">
                  <c:v>88.063855959339875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8.9516109919438383E-2</c:v>
                </c:pt>
                <c:pt idx="1">
                  <c:v>0.13970499371636469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20.229984505057701</c:v>
                </c:pt>
                <c:pt idx="1">
                  <c:v>5.7472684625724924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23.253498457693468</c:v>
                </c:pt>
                <c:pt idx="1">
                  <c:v>6.049170584371268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68.990702606044266</c:v>
                </c:pt>
                <c:pt idx="1">
                  <c:v>94.44890292211818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8.8101944243450664E-2</c:v>
                </c:pt>
                <c:pt idx="1">
                  <c:v>0.12061236753328161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17.260324231621325</c:v>
                </c:pt>
                <c:pt idx="1">
                  <c:v>1.232571948671648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13.660871218090961</c:v>
                </c:pt>
                <c:pt idx="1">
                  <c:v>4.1979127616768892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87.118990282926731</c:v>
                </c:pt>
                <c:pt idx="1">
                  <c:v>95.030270207266938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7.9835645356478274E-2</c:v>
                </c:pt>
                <c:pt idx="1">
                  <c:v>8.7085524358797559E-2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11.164914753416099</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1.6362593183006879</c:v>
                </c:pt>
                <c:pt idx="1">
                  <c:v>4.8826442683742819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42.778534042098165</c:v>
                </c:pt>
                <c:pt idx="1">
                  <c:v>81.762016927366545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0.26051850974692353</c:v>
                </c:pt>
                <c:pt idx="1">
                  <c:v>0.49792540302710042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23.935993468234756</c:v>
                </c:pt>
                <c:pt idx="1">
                  <c:v>5.9519898012654266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33.024953979920156</c:v>
                </c:pt>
                <c:pt idx="1">
                  <c:v>11.788067868340931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69.695166855093859</c:v>
                </c:pt>
                <c:pt idx="1">
                  <c:v>98.289018795433762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0.11626502600513602</c:v>
                </c:pt>
                <c:pt idx="1">
                  <c:v>0.16396510463960809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19.287068974301746</c:v>
                </c:pt>
                <c:pt idx="1">
                  <c:v>0.64879848301417553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10.901499144599256</c:v>
                </c:pt>
                <c:pt idx="1">
                  <c:v>0.89821761691246138</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91.500765649843856</c:v>
                </c:pt>
                <c:pt idx="1">
                  <c:v>98.59649415226751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4.0181114280594746E-2</c:v>
                </c:pt>
                <c:pt idx="1">
                  <c:v>4.3297091243574892E-2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7.2637352149906746</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1.1953180208848622</c:v>
                </c:pt>
                <c:pt idx="1">
                  <c:v>1.3602087564889098</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96.863246811037911</c:v>
                </c:pt>
                <c:pt idx="1">
                  <c:v>99.667932132273549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8.1383185490454812E-2</c:v>
                </c:pt>
                <c:pt idx="1">
                  <c:v>8.3739644036447569E-2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2.7686066581412803</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0.28676334533035064</c:v>
                </c:pt>
                <c:pt idx="1">
                  <c:v>0.24832822369000412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99.513865571163549</c:v>
                </c:pt>
                <c:pt idx="1">
                  <c:v>99.891944866491897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9.4825525405571962E-3</c:v>
                </c:pt>
                <c:pt idx="1">
                  <c:v>9.5185792466033411E-3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0.47665187629588956</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9.8536554261494186E-2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78.277236394982623</c:v>
                </c:pt>
                <c:pt idx="1">
                  <c:v>99.192304882315113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0.1619243361618922</c:v>
                </c:pt>
                <c:pt idx="1">
                  <c:v>0.20518925884647618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18.647433012546173</c:v>
                </c:pt>
                <c:pt idx="1">
                  <c:v>0.60250585883841268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2.9134062563093153</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93.885938733221082</c:v>
                </c:pt>
                <c:pt idx="1">
                  <c:v>99.966822558110692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3.1159290620984263E-2</c:v>
                </c:pt>
                <c:pt idx="1">
                  <c:v>3.3177441889307602E-2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5.3248915098033933</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0.75801046635453417</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96.914964429160776</c:v>
                </c:pt>
                <c:pt idx="1">
                  <c:v>99.91048610710169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8.6830082448547063E-2</c:v>
                </c:pt>
                <c:pt idx="1">
                  <c:v>8.9513892898295921E-2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2.4620797919705382</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0.53612569642014307</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98.990033673046142</c:v>
                </c:pt>
                <c:pt idx="1">
                  <c:v>99.984408383122897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8.9333143644115733E-3</c:v>
                </c:pt>
                <c:pt idx="1">
                  <c:v>9.0230512960149736E-3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0.96814643178080928</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3.2886580808630494E-2</c:v>
                </c:pt>
                <c:pt idx="1">
                  <c:v>6.5685655810802934E-3</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99.651434463486154</c:v>
                </c:pt>
                <c:pt idx="1">
                  <c:v>99.899420458765974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1.3750849982185225E-2</c:v>
                </c:pt>
                <c:pt idx="1">
                  <c:v>1.3785069441615339E-2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0.32969806525392187</c:v>
                </c:pt>
                <c:pt idx="1">
                  <c:v>5.4927462344991795E-2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5.1166212777307152E-3</c:v>
                </c:pt>
                <c:pt idx="1">
                  <c:v>3.1867009447430483E-2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2">
                  <c:v>2016</c:v>
                </c:pt>
              </c:numCache>
            </c:numRef>
          </c:xVal>
          <c:yVal>
            <c:numRef>
              <c:f>Sanitation!$AB$105:$AB$116</c:f>
              <c:numCache>
                <c:formatCode>0.0</c:formatCode>
                <c:ptCount val="12"/>
                <c:pt idx="0">
                  <c:v>1.3463457070390377</c:v>
                </c:pt>
                <c:pt idx="1">
                  <c:v>0.72751803426506934</c:v>
                </c:pt>
                <c:pt idx="2">
                  <c:v>0.4258230138789707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2">
                  <c:v>2016</c:v>
                </c:pt>
              </c:numCache>
            </c:numRef>
          </c:xVal>
          <c:yVal>
            <c:numRef>
              <c:f>Sanitation!$W$105:$W$116</c:f>
              <c:numCache>
                <c:formatCode>0.0</c:formatCode>
                <c:ptCount val="12"/>
                <c:pt idx="0">
                  <c:v>11.53621826690704</c:v>
                </c:pt>
                <c:pt idx="1">
                  <c:v>4.1880753918854161</c:v>
                </c:pt>
                <c:pt idx="2">
                  <c:v>2.5198980379267022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2">
                  <c:v>2016</c:v>
                </c:pt>
              </c:numCache>
            </c:numRef>
          </c:xVal>
          <c:yVal>
            <c:numRef>
              <c:f>Sanitation!$R$105:$R$116</c:f>
              <c:numCache>
                <c:formatCode>0.0</c:formatCode>
                <c:ptCount val="12"/>
                <c:pt idx="0">
                  <c:v>34.230689266345081</c:v>
                </c:pt>
                <c:pt idx="1">
                  <c:v>23.170527961311475</c:v>
                </c:pt>
                <c:pt idx="2">
                  <c:v>7.8757213586670884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2">
                  <c:v>2016</c:v>
                </c:pt>
              </c:numCache>
            </c:numRef>
          </c:xVal>
          <c:yVal>
            <c:numRef>
              <c:f>Sanitation!$M$105:$M$116</c:f>
              <c:numCache>
                <c:formatCode>0.0</c:formatCode>
                <c:ptCount val="12"/>
                <c:pt idx="0">
                  <c:v>52.097078280610134</c:v>
                </c:pt>
                <c:pt idx="1">
                  <c:v>45.690759913716924</c:v>
                </c:pt>
                <c:pt idx="2">
                  <c:v>19.524988012296223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2">
                  <c:v>2016</c:v>
                </c:pt>
              </c:numCache>
            </c:numRef>
          </c:xVal>
          <c:yVal>
            <c:numRef>
              <c:f>Sanitation!$H$105:$H$116</c:f>
              <c:numCache>
                <c:formatCode>0.0</c:formatCode>
                <c:ptCount val="12"/>
                <c:pt idx="0">
                  <c:v>70.937060523405719</c:v>
                </c:pt>
                <c:pt idx="1">
                  <c:v>68.612218636846251</c:v>
                </c:pt>
                <c:pt idx="2">
                  <c:v>50.65944667000489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2">
                  <c:v>2016</c:v>
                </c:pt>
              </c:numCache>
            </c:numRef>
          </c:xVal>
          <c:yVal>
            <c:numRef>
              <c:f>Sanitation!$X$105:$X$116</c:f>
              <c:numCache>
                <c:formatCode>0.0</c:formatCode>
                <c:ptCount val="12"/>
                <c:pt idx="0">
                  <c:v>90.736857210136691</c:v>
                </c:pt>
                <c:pt idx="1">
                  <c:v>89.140421660839991</c:v>
                </c:pt>
                <c:pt idx="2">
                  <c:v>96.760017553159415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2">
                  <c:v>2016</c:v>
                </c:pt>
              </c:numCache>
            </c:numRef>
          </c:xVal>
          <c:yVal>
            <c:numRef>
              <c:f>Sanitation!$S$105:$S$116</c:f>
              <c:numCache>
                <c:formatCode>0.0</c:formatCode>
                <c:ptCount val="12"/>
                <c:pt idx="0">
                  <c:v>74.456753476267522</c:v>
                </c:pt>
                <c:pt idx="1">
                  <c:v>71.427284834679625</c:v>
                </c:pt>
                <c:pt idx="2">
                  <c:v>89.60599084447361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2">
                  <c:v>2016</c:v>
                </c:pt>
              </c:numCache>
            </c:numRef>
          </c:xVal>
          <c:yVal>
            <c:numRef>
              <c:f>Sanitation!$N$105:$N$116</c:f>
              <c:numCache>
                <c:formatCode>0.0</c:formatCode>
                <c:ptCount val="12"/>
                <c:pt idx="0">
                  <c:v>50.018102471343241</c:v>
                </c:pt>
                <c:pt idx="1">
                  <c:v>47.083674547035294</c:v>
                </c:pt>
                <c:pt idx="2">
                  <c:v>78.461205466605307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2">
                  <c:v>2016</c:v>
                </c:pt>
              </c:numCache>
            </c:numRef>
          </c:xVal>
          <c:yVal>
            <c:numRef>
              <c:f>Sanitation!$I$105:$I$116</c:f>
              <c:numCache>
                <c:formatCode>0.0</c:formatCode>
                <c:ptCount val="12"/>
                <c:pt idx="0">
                  <c:v>28.068426550068313</c:v>
                </c:pt>
                <c:pt idx="1">
                  <c:v>8.6513287371913705</c:v>
                </c:pt>
                <c:pt idx="2">
                  <c:v>62.132390778221605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2">
                  <c:v>2016</c:v>
                </c:pt>
              </c:numCache>
            </c:numRef>
          </c:xVal>
          <c:yVal>
            <c:numRef>
              <c:f>Sanitation!$D$105:$D$116</c:f>
              <c:numCache>
                <c:formatCode>0.0</c:formatCode>
                <c:ptCount val="12"/>
                <c:pt idx="0">
                  <c:v>15.463111926071505</c:v>
                </c:pt>
                <c:pt idx="1">
                  <c:v>16.621551846963378</c:v>
                </c:pt>
                <c:pt idx="2">
                  <c:v>28.468618399958068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9.1417275942383718</c:v>
                </c:pt>
                <c:pt idx="1">
                  <c:v>20.690690506231405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4.320537182004446</c:v>
                </c:pt>
                <c:pt idx="1">
                  <c:v>9.7787750435553171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12.481041799828517</c:v>
                </c:pt>
                <c:pt idx="1">
                  <c:v>21.990720680731783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74.056693423928664</c:v>
                </c:pt>
                <c:pt idx="1">
                  <c:v>47.539813769481498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14.535626414185231</c:v>
                </c:pt>
                <c:pt idx="1">
                  <c:v>42.899799932539175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8.292190254628963</c:v>
                </c:pt>
                <c:pt idx="1">
                  <c:v>24.473200726937751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20.064014240066172</c:v>
                </c:pt>
                <c:pt idx="1">
                  <c:v>18.113102138737304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57.108169091119635</c:v>
                </c:pt>
                <c:pt idx="1">
                  <c:v>14.513897201785767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25.913390518016534</c:v>
                </c:pt>
                <c:pt idx="1">
                  <c:v>47.030760462427637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19.72884995405591</c:v>
                </c:pt>
                <c:pt idx="1">
                  <c:v>35.806307003449596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16.072459814247395</c:v>
                </c:pt>
                <c:pt idx="1">
                  <c:v>13.341821622790576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38.28529971368016</c:v>
                </c:pt>
                <c:pt idx="1">
                  <c:v>3.8211109113321982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47.984837116531793</c:v>
                </c:pt>
                <c:pt idx="1">
                  <c:v>61.1646093581695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24.141264456934923</c:v>
                </c:pt>
                <c:pt idx="1">
                  <c:v>30.772033389105115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14.950553970552392</c:v>
                </c:pt>
                <c:pt idx="1">
                  <c:v>6.9305854038725556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12.923344455980896</c:v>
                </c:pt>
                <c:pt idx="1">
                  <c:v>1.1327718488528262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80.643488786167438</c:v>
                </c:pt>
                <c:pt idx="1">
                  <c:v>87.715998541667318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9.1667283711964789</c:v>
                </c:pt>
                <c:pt idx="1">
                  <c:v>9.9706590642647228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8.7018182597262808</c:v>
                </c:pt>
                <c:pt idx="1">
                  <c:v>2.0291382560597953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1.4879645829097967</c:v>
                </c:pt>
                <c:pt idx="1">
                  <c:v>0.28420413800816391</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2">
                  <c:v>2016</c:v>
                </c:pt>
              </c:numCache>
            </c:numRef>
          </c:xVal>
          <c:yVal>
            <c:numRef>
              <c:f>Sanitation!$AB$205:$AB$216</c:f>
              <c:numCache>
                <c:formatCode>0.0</c:formatCode>
                <c:ptCount val="12"/>
                <c:pt idx="0">
                  <c:v>0.41084025754960396</c:v>
                </c:pt>
                <c:pt idx="1">
                  <c:v>0.22668263944240144</c:v>
                </c:pt>
                <c:pt idx="2">
                  <c:v>0.41733282195241062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2">
                  <c:v>2016</c:v>
                </c:pt>
              </c:numCache>
            </c:numRef>
          </c:xVal>
          <c:yVal>
            <c:numRef>
              <c:f>Sanitation!$W$205:$W$216</c:f>
              <c:numCache>
                <c:formatCode>0.0</c:formatCode>
                <c:ptCount val="12"/>
                <c:pt idx="0">
                  <c:v>6.3655053137266426</c:v>
                </c:pt>
                <c:pt idx="1">
                  <c:v>1.807616529897103</c:v>
                </c:pt>
                <c:pt idx="2">
                  <c:v>0.54163020653911131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2">
                  <c:v>2016</c:v>
                </c:pt>
              </c:numCache>
            </c:numRef>
          </c:xVal>
          <c:yVal>
            <c:numRef>
              <c:f>Sanitation!$R$205:$R$216</c:f>
              <c:numCache>
                <c:formatCode>0.0</c:formatCode>
                <c:ptCount val="12"/>
                <c:pt idx="0">
                  <c:v>10.923571458860042</c:v>
                </c:pt>
                <c:pt idx="1">
                  <c:v>3.6264296518587966</c:v>
                </c:pt>
                <c:pt idx="2">
                  <c:v>2.189748530358623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2">
                  <c:v>2016</c:v>
                </c:pt>
              </c:numCache>
            </c:numRef>
          </c:xVal>
          <c:yVal>
            <c:numRef>
              <c:f>Sanitation!$M$205:$M$216</c:f>
              <c:numCache>
                <c:formatCode>0.0</c:formatCode>
                <c:ptCount val="12"/>
                <c:pt idx="0">
                  <c:v>28.097748064902063</c:v>
                </c:pt>
                <c:pt idx="1">
                  <c:v>13.804667833134729</c:v>
                </c:pt>
                <c:pt idx="2">
                  <c:v>4.7367975174389354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2">
                  <c:v>2016</c:v>
                </c:pt>
              </c:numCache>
            </c:numRef>
          </c:xVal>
          <c:yVal>
            <c:numRef>
              <c:f>Sanitation!$H$205:$H$216</c:f>
              <c:numCache>
                <c:formatCode>0.0</c:formatCode>
                <c:ptCount val="12"/>
                <c:pt idx="0">
                  <c:v>45.217571661485927</c:v>
                </c:pt>
                <c:pt idx="1">
                  <c:v>27.349692704504953</c:v>
                </c:pt>
                <c:pt idx="2">
                  <c:v>16.352849693439548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2">
                  <c:v>2016</c:v>
                </c:pt>
              </c:numCache>
            </c:numRef>
          </c:xVal>
          <c:yVal>
            <c:numRef>
              <c:f>Sanitation!$X$205:$X$216</c:f>
              <c:numCache>
                <c:formatCode>0.0</c:formatCode>
                <c:ptCount val="12"/>
                <c:pt idx="0">
                  <c:v>94.269754909259845</c:v>
                </c:pt>
                <c:pt idx="1">
                  <c:v>93.519232898386804</c:v>
                </c:pt>
                <c:pt idx="2">
                  <c:v>97.913816573204315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2">
                  <c:v>2016</c:v>
                </c:pt>
              </c:numCache>
            </c:numRef>
          </c:xVal>
          <c:yVal>
            <c:numRef>
              <c:f>Sanitation!$S$205:$S$216</c:f>
              <c:numCache>
                <c:formatCode>0.0</c:formatCode>
                <c:ptCount val="12"/>
                <c:pt idx="0">
                  <c:v>81.872076789808034</c:v>
                </c:pt>
                <c:pt idx="1">
                  <c:v>82.03026758651319</c:v>
                </c:pt>
                <c:pt idx="2">
                  <c:v>94.193225390345361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2">
                  <c:v>2016</c:v>
                </c:pt>
              </c:numCache>
            </c:numRef>
          </c:xVal>
          <c:yVal>
            <c:numRef>
              <c:f>Sanitation!$N$205:$N$216</c:f>
              <c:numCache>
                <c:formatCode>0.0</c:formatCode>
                <c:ptCount val="12"/>
                <c:pt idx="0">
                  <c:v>75.886748105453506</c:v>
                </c:pt>
                <c:pt idx="1">
                  <c:v>73.152112960791698</c:v>
                </c:pt>
                <c:pt idx="2">
                  <c:v>90.772972015458805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2">
                  <c:v>2016</c:v>
                </c:pt>
              </c:numCache>
            </c:numRef>
          </c:xVal>
          <c:yVal>
            <c:numRef>
              <c:f>Sanitation!$I$205:$I$216</c:f>
              <c:numCache>
                <c:formatCode>0.0</c:formatCode>
                <c:ptCount val="12"/>
                <c:pt idx="0">
                  <c:v>57.885634016372705</c:v>
                </c:pt>
                <c:pt idx="1">
                  <c:v>63.326928154093487</c:v>
                </c:pt>
                <c:pt idx="2">
                  <c:v>84.146140654334374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2">
                  <c:v>2016</c:v>
                </c:pt>
              </c:numCache>
            </c:numRef>
          </c:xVal>
          <c:yVal>
            <c:numRef>
              <c:f>Sanitation!$D$205:$D$216</c:f>
              <c:numCache>
                <c:formatCode>0.0</c:formatCode>
                <c:ptCount val="12"/>
                <c:pt idx="0">
                  <c:v>37.115214385695424</c:v>
                </c:pt>
                <c:pt idx="1">
                  <c:v>30.714529557282486</c:v>
                </c:pt>
                <c:pt idx="2">
                  <c:v>67.733160784693396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16.933858532894043</c:v>
                </c:pt>
                <c:pt idx="1">
                  <c:v>37.857088618789405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15.470902560647268</c:v>
                </c:pt>
                <c:pt idx="1">
                  <c:v>34.586525458057238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17.936940788350512</c:v>
                </c:pt>
                <c:pt idx="1">
                  <c:v>15.644262686336333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49.658298118108178</c:v>
                </c:pt>
                <c:pt idx="1">
                  <c:v>11.912123236817024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28.445032854001578</c:v>
                </c:pt>
                <c:pt idx="1">
                  <c:v>46.58620076187669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25.400523218069271</c:v>
                </c:pt>
                <c:pt idx="1">
                  <c:v>41.600017836759825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14.462703471109762</c:v>
                </c:pt>
                <c:pt idx="1">
                  <c:v>10.670976275841895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31.691740456819389</c:v>
                </c:pt>
                <c:pt idx="1">
                  <c:v>1.1428051255215905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46.553199804372234</c:v>
                </c:pt>
                <c:pt idx="1">
                  <c:v>58.866717512279401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27.043360007234529</c:v>
                </c:pt>
                <c:pt idx="1">
                  <c:v>34.196442797026258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14.136203663609876</c:v>
                </c:pt>
                <c:pt idx="1">
                  <c:v>6.0907562262589181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12.267236524783357</c:v>
                </c:pt>
                <c:pt idx="1">
                  <c:v>0.84608346443542359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60.903591056761051</c:v>
                </c:pt>
                <c:pt idx="1">
                  <c:v>73.173382673568426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19.072924409887555</c:v>
                </c:pt>
                <c:pt idx="1">
                  <c:v>22.915404039936561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12.761998433903614</c:v>
                </c:pt>
                <c:pt idx="1">
                  <c:v>3.9112132864950127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7.2614860994477795</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88.635121231728462</c:v>
                </c:pt>
                <c:pt idx="1">
                  <c:v>93.142408345254495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5.0740088061553701</c:v>
                </c:pt>
                <c:pt idx="1">
                  <c:v>5.3320330993259084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5.881028560628522</c:v>
                </c:pt>
                <c:pt idx="1">
                  <c:v>1.1072268774052105</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0.40984140148763382</c:v>
                </c:pt>
                <c:pt idx="1">
                  <c:v>0.41833167801438098</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2">
                  <c:v>2016</c:v>
                </c:pt>
              </c:numCache>
            </c:numRef>
          </c:xVal>
          <c:yVal>
            <c:numRef>
              <c:f>Sanitation!$AB$305:$AB$316</c:f>
              <c:numCache>
                <c:formatCode>0.0</c:formatCode>
                <c:ptCount val="12"/>
                <c:pt idx="0">
                  <c:v>33.380994719771635</c:v>
                </c:pt>
                <c:pt idx="1">
                  <c:v>31.923139847723863</c:v>
                </c:pt>
                <c:pt idx="2">
                  <c:v>14.934040349584896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2">
                  <c:v>2016</c:v>
                </c:pt>
              </c:numCache>
            </c:numRef>
          </c:xVal>
          <c:yVal>
            <c:numRef>
              <c:f>Sanitation!$W$305:$W$316</c:f>
              <c:numCache>
                <c:formatCode>0.0</c:formatCode>
                <c:ptCount val="12"/>
                <c:pt idx="0">
                  <c:v>54.883895135590244</c:v>
                </c:pt>
                <c:pt idx="1">
                  <c:v>47.428745107191169</c:v>
                </c:pt>
                <c:pt idx="2">
                  <c:v>31.002774037684816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2">
                  <c:v>2016</c:v>
                </c:pt>
              </c:numCache>
            </c:numRef>
          </c:xVal>
          <c:yVal>
            <c:numRef>
              <c:f>Sanitation!$R$305:$R$316</c:f>
              <c:numCache>
                <c:formatCode>0.0</c:formatCode>
                <c:ptCount val="12"/>
                <c:pt idx="0">
                  <c:v>60.865426896576444</c:v>
                </c:pt>
                <c:pt idx="1">
                  <c:v>57.915203365415145</c:v>
                </c:pt>
                <c:pt idx="2">
                  <c:v>42.135307145818921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2">
                  <c:v>2016</c:v>
                </c:pt>
              </c:numCache>
            </c:numRef>
          </c:xVal>
          <c:yVal>
            <c:numRef>
              <c:f>Sanitation!$M$305:$M$316</c:f>
              <c:numCache>
                <c:formatCode>0.0</c:formatCode>
                <c:ptCount val="12"/>
                <c:pt idx="0">
                  <c:v>69.474143550648293</c:v>
                </c:pt>
                <c:pt idx="1">
                  <c:v>65.296480377449768</c:v>
                </c:pt>
                <c:pt idx="2">
                  <c:v>58.769835989586802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2">
                  <c:v>2016</c:v>
                </c:pt>
              </c:numCache>
            </c:numRef>
          </c:xVal>
          <c:yVal>
            <c:numRef>
              <c:f>Sanitation!$H$305:$H$316</c:f>
              <c:numCache>
                <c:formatCode>0.0</c:formatCode>
                <c:ptCount val="12"/>
                <c:pt idx="0">
                  <c:v>79.719275213497838</c:v>
                </c:pt>
                <c:pt idx="1">
                  <c:v>78.434130324303268</c:v>
                </c:pt>
                <c:pt idx="2">
                  <c:v>59.12094587728167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2">
                  <c:v>2016</c:v>
                </c:pt>
              </c:numCache>
            </c:numRef>
          </c:xVal>
          <c:yVal>
            <c:numRef>
              <c:f>Sanitation!$X$305:$X$316</c:f>
              <c:numCache>
                <c:formatCode>0.0</c:formatCode>
                <c:ptCount val="12"/>
                <c:pt idx="0">
                  <c:v>42.145832955785423</c:v>
                </c:pt>
                <c:pt idx="1">
                  <c:v>24.161090926249418</c:v>
                </c:pt>
                <c:pt idx="2">
                  <c:v>60.964554943088544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2">
                  <c:v>2016</c:v>
                </c:pt>
              </c:numCache>
            </c:numRef>
          </c:xVal>
          <c:yVal>
            <c:numRef>
              <c:f>Sanitation!$S$305:$S$316</c:f>
              <c:numCache>
                <c:formatCode>0.0</c:formatCode>
                <c:ptCount val="12"/>
                <c:pt idx="0">
                  <c:v>25.37419804112449</c:v>
                </c:pt>
                <c:pt idx="1">
                  <c:v>6.9219162550803492</c:v>
                </c:pt>
                <c:pt idx="2">
                  <c:v>43.810744530236107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2">
                  <c:v>2016</c:v>
                </c:pt>
              </c:numCache>
            </c:numRef>
          </c:xVal>
          <c:yVal>
            <c:numRef>
              <c:f>Sanitation!$N$305:$N$316</c:f>
              <c:numCache>
                <c:formatCode>0.0</c:formatCode>
                <c:ptCount val="12"/>
                <c:pt idx="0">
                  <c:v>20.91308995555643</c:v>
                </c:pt>
                <c:pt idx="1">
                  <c:v>3.1300464894385689</c:v>
                </c:pt>
                <c:pt idx="2">
                  <c:v>32.966461552623713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2">
                  <c:v>2016</c:v>
                </c:pt>
              </c:numCache>
            </c:numRef>
          </c:xVal>
          <c:yVal>
            <c:numRef>
              <c:f>Sanitation!$I$305:$I$316</c:f>
              <c:numCache>
                <c:formatCode>0.0</c:formatCode>
                <c:ptCount val="12"/>
                <c:pt idx="0">
                  <c:v>16.653391190167294</c:v>
                </c:pt>
                <c:pt idx="1">
                  <c:v>1.8782636295879354</c:v>
                </c:pt>
                <c:pt idx="2">
                  <c:v>21.928549402576778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2">
                  <c:v>2016</c:v>
                </c:pt>
              </c:numCache>
            </c:numRef>
          </c:xVal>
          <c:yVal>
            <c:numRef>
              <c:f>Sanitation!$D$305:$D$316</c:f>
              <c:numCache>
                <c:formatCode>0.0</c:formatCode>
                <c:ptCount val="12"/>
                <c:pt idx="0">
                  <c:v>10.60400241755042</c:v>
                </c:pt>
                <c:pt idx="1">
                  <c:v>1.3653961093813953</c:v>
                </c:pt>
                <c:pt idx="2">
                  <c:v>21.113128027795174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6.0866649044211023</c:v>
                </c:pt>
                <c:pt idx="1">
                  <c:v>15.394023962252547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2.9005489577069983</c:v>
                </c:pt>
                <c:pt idx="1">
                  <c:v>7.3358926209647999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8.124537180340667</c:v>
                </c:pt>
                <c:pt idx="1">
                  <c:v>21.318111283534108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82.888248957531232</c:v>
                </c:pt>
                <c:pt idx="1">
                  <c:v>55.951972133248546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11.431090980108927</c:v>
                </c:pt>
                <c:pt idx="1">
                  <c:v>16.408730427860945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4.4107374081493234</c:v>
                </c:pt>
                <c:pt idx="1">
                  <c:v>6.3313817766250224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13.037211513237821</c:v>
                </c:pt>
                <c:pt idx="1">
                  <c:v>20.136868353782802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71.120960098503929</c:v>
                </c:pt>
                <c:pt idx="1">
                  <c:v>57.12301944173123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13.742400980781165</c:v>
                </c:pt>
                <c:pt idx="1">
                  <c:v>25.10775283695429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5.3163241136881432</c:v>
                </c:pt>
                <c:pt idx="1">
                  <c:v>9.7130735767567806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17.194291124221991</c:v>
                </c:pt>
                <c:pt idx="1">
                  <c:v>25.925423325201791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63.7469837813087</c:v>
                </c:pt>
                <c:pt idx="1">
                  <c:v>39.253750261087134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16.156401257074279</c:v>
                </c:pt>
                <c:pt idx="1">
                  <c:v>33.439361505400569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6.3814050164947229</c:v>
                </c:pt>
                <c:pt idx="1">
                  <c:v>13.207774792391232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18.904279960393978</c:v>
                </c:pt>
                <c:pt idx="1">
                  <c:v>26.024108294970574</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58.557913766037018</c:v>
                </c:pt>
                <c:pt idx="1">
                  <c:v>27.328755407237622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30.82251635608791</c:v>
                </c:pt>
                <c:pt idx="1">
                  <c:v>50.147404543746646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8.4281286016511352</c:v>
                </c:pt>
                <c:pt idx="1">
                  <c:v>13.712338397388564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24.530367342460522</c:v>
                </c:pt>
                <c:pt idx="1">
                  <c:v>24.0442096893089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36.218987699800437</c:v>
                </c:pt>
                <c:pt idx="1">
                  <c:v>12.09604736955589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6.0866649044211023</c:v>
                </c:pt>
                <c:pt idx="1">
                  <c:v>15.394023962252547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2.9005489577069983</c:v>
                </c:pt>
                <c:pt idx="1">
                  <c:v>7.3358926209647999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8.124537180340667</c:v>
                </c:pt>
                <c:pt idx="1">
                  <c:v>21.318111283534108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82.888248957531232</c:v>
                </c:pt>
                <c:pt idx="1">
                  <c:v>55.951972133248546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11.431090980108927</c:v>
                </c:pt>
                <c:pt idx="1">
                  <c:v>16.408730427860945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4.4107374081493234</c:v>
                </c:pt>
                <c:pt idx="1">
                  <c:v>6.3313817766250224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13.037211513237821</c:v>
                </c:pt>
                <c:pt idx="1">
                  <c:v>20.136868353782802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71.120960098503929</c:v>
                </c:pt>
                <c:pt idx="1">
                  <c:v>57.12301944173123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13.742400980781165</c:v>
                </c:pt>
                <c:pt idx="1">
                  <c:v>25.10775283695429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5.3163241136881432</c:v>
                </c:pt>
                <c:pt idx="1">
                  <c:v>9.7130735767567806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17.194291124221991</c:v>
                </c:pt>
                <c:pt idx="1">
                  <c:v>25.925423325201791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63.7469837813087</c:v>
                </c:pt>
                <c:pt idx="1">
                  <c:v>39.253750261087134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16.156401257074279</c:v>
                </c:pt>
                <c:pt idx="1">
                  <c:v>33.439361505400569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6.3814050164947229</c:v>
                </c:pt>
                <c:pt idx="1">
                  <c:v>13.207774792391232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18.904279960393978</c:v>
                </c:pt>
                <c:pt idx="1">
                  <c:v>26.024108294970574</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58.557913766037018</c:v>
                </c:pt>
                <c:pt idx="1">
                  <c:v>27.328755407237622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30.82251635608791</c:v>
                </c:pt>
                <c:pt idx="1">
                  <c:v>50.147404543746646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8.4281286016511352</c:v>
                </c:pt>
                <c:pt idx="1">
                  <c:v>13.712338397388564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24.530367342460522</c:v>
                </c:pt>
                <c:pt idx="1">
                  <c:v>24.0442096893089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36.218987699800437</c:v>
                </c:pt>
                <c:pt idx="1">
                  <c:v>12.09604736955589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9.1417275942383718</c:v>
                </c:pt>
                <c:pt idx="1">
                  <c:v>20.690690506231405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4.320537182004446</c:v>
                </c:pt>
                <c:pt idx="1">
                  <c:v>9.7787750435553171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12.481041799828517</c:v>
                </c:pt>
                <c:pt idx="1">
                  <c:v>21.990720680731783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74.056693423928664</c:v>
                </c:pt>
                <c:pt idx="1">
                  <c:v>47.539813769481498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14.535626414185231</c:v>
                </c:pt>
                <c:pt idx="1">
                  <c:v>42.899799932539175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8.292190254628963</c:v>
                </c:pt>
                <c:pt idx="1">
                  <c:v>24.473200726937751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20.064014240066172</c:v>
                </c:pt>
                <c:pt idx="1">
                  <c:v>18.113102138737304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57.108169091119635</c:v>
                </c:pt>
                <c:pt idx="1">
                  <c:v>14.513897201785767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25.913390518016534</c:v>
                </c:pt>
                <c:pt idx="1">
                  <c:v>47.030760462427637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19.72884995405591</c:v>
                </c:pt>
                <c:pt idx="1">
                  <c:v>35.806307003449596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16.072459814247395</c:v>
                </c:pt>
                <c:pt idx="1">
                  <c:v>13.341821622790576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38.28529971368016</c:v>
                </c:pt>
                <c:pt idx="1">
                  <c:v>3.8211109113321982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47.984837116531793</c:v>
                </c:pt>
                <c:pt idx="1">
                  <c:v>61.1646093581695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24.141264456934923</c:v>
                </c:pt>
                <c:pt idx="1">
                  <c:v>30.772033389105115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14.950553970552392</c:v>
                </c:pt>
                <c:pt idx="1">
                  <c:v>6.9305854038725556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12.923344455980896</c:v>
                </c:pt>
                <c:pt idx="1">
                  <c:v>1.1327718488528262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80.643488786167438</c:v>
                </c:pt>
                <c:pt idx="1">
                  <c:v>87.715998541667318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9.1667283711964789</c:v>
                </c:pt>
                <c:pt idx="1">
                  <c:v>9.9706590642647228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8.7018182597262808</c:v>
                </c:pt>
                <c:pt idx="1">
                  <c:v>2.0291382560597953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1.4879645829097967</c:v>
                </c:pt>
                <c:pt idx="1">
                  <c:v>0.28420413800816391</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16.933858532894043</c:v>
                </c:pt>
                <c:pt idx="1">
                  <c:v>37.857088618789405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15.470902560647268</c:v>
                </c:pt>
                <c:pt idx="1">
                  <c:v>34.586525458057238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17.936940788350512</c:v>
                </c:pt>
                <c:pt idx="1">
                  <c:v>15.644262686336333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49.658298118108178</c:v>
                </c:pt>
                <c:pt idx="1">
                  <c:v>11.912123236817024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28.445032854001578</c:v>
                </c:pt>
                <c:pt idx="1">
                  <c:v>46.58620076187669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25.400523218069271</c:v>
                </c:pt>
                <c:pt idx="1">
                  <c:v>41.600017836759825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14.462703471109762</c:v>
                </c:pt>
                <c:pt idx="1">
                  <c:v>10.670976275841895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31.691740456819389</c:v>
                </c:pt>
                <c:pt idx="1">
                  <c:v>1.1428051255215905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46.553199804372234</c:v>
                </c:pt>
                <c:pt idx="1">
                  <c:v>58.866717512279401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27.043360007234529</c:v>
                </c:pt>
                <c:pt idx="1">
                  <c:v>34.196442797026258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14.136203663609876</c:v>
                </c:pt>
                <c:pt idx="1">
                  <c:v>6.0907562262589181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12.267236524783357</c:v>
                </c:pt>
                <c:pt idx="1">
                  <c:v>0.84608346443542359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60.903591056761051</c:v>
                </c:pt>
                <c:pt idx="1">
                  <c:v>73.173382673568426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19.072924409887555</c:v>
                </c:pt>
                <c:pt idx="1">
                  <c:v>22.915404039936561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12.761998433903614</c:v>
                </c:pt>
                <c:pt idx="1">
                  <c:v>3.9112132864950127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7.2614860994477795</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88.635121231728462</c:v>
                </c:pt>
                <c:pt idx="1">
                  <c:v>93.142408345254495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5.0740088061553701</c:v>
                </c:pt>
                <c:pt idx="1">
                  <c:v>5.3320330993259084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5.881028560628522</c:v>
                </c:pt>
                <c:pt idx="1">
                  <c:v>1.1072268774052105</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0.40984140148763382</c:v>
                </c:pt>
                <c:pt idx="1">
                  <c:v>0.41833167801438098</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3.4124229350870872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42.232053564953446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54.355523499959567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6.6188533061011583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46.252717091520779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47.128429602377622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8.7891057961116594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42.601294260109434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48.60959994377879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11.060885707385475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37.931072986483123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51.008041306131382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20.687553665418381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30.477606698792236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48.834839635789386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7.0880334177959012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42.923823084847925</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49.988143497356297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12.304933099582902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34.371579364359306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53.323487536058281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20.909378786597856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28.174306677118139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50.916314536283899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27.059491745473611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19.015203636897827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53.925304617628612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40.731959380494224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7.6092055179928231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51.658835101512892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13.549521290393182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34.164534881224128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52.285943828382628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20.421729210438148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26.378468103137664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53.1998026864241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23.046714713112245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22.153797914649893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54.799487372237834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34.741409940526133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12.93980164366077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52.31878841581301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42.450796518492702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5.8493403276150779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51.699863153891791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41.769890631160209</c:v>
                </c:pt>
                <c:pt idx="1">
                  <c:v>49.400759765803713</c:v>
                </c:pt>
                <c:pt idx="2">
                  <c:v>58.493339504846716</c:v>
                </c:pt>
                <c:pt idx="3">
                  <c:v>69.93525691263018</c:v>
                </c:pt>
                <c:pt idx="4">
                  <c:v>86.265342903921379</c:v>
                </c:pt>
              </c:numCache>
            </c:numRef>
          </c:val>
          <c:extLst>
            <c:ext xmlns:c16="http://schemas.microsoft.com/office/drawing/2014/chart" uri="{C3380CC4-5D6E-409C-BE32-E72D297353CC}">
              <c16:uniqueId val="{00000000-FB8D-4A6C-AF41-5476EFB6DD4F}"/>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2.7596048650499437E-2</c:v>
                </c:pt>
                <c:pt idx="1">
                  <c:v>0.13161978751598469</c:v>
                </c:pt>
                <c:pt idx="2">
                  <c:v>2.8461084190211684E-3</c:v>
                </c:pt>
                <c:pt idx="3">
                  <c:v>7.4223389561027097E-3</c:v>
                </c:pt>
                <c:pt idx="4">
                  <c:v>0</c:v>
                </c:pt>
              </c:numCache>
            </c:numRef>
          </c:val>
          <c:extLst>
            <c:ext xmlns:c16="http://schemas.microsoft.com/office/drawing/2014/chart" uri="{C3380CC4-5D6E-409C-BE32-E72D297353CC}">
              <c16:uniqueId val="{00000001-FB8D-4A6C-AF41-5476EFB6DD4F}"/>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19.278544959373335</c:v>
                </c:pt>
                <c:pt idx="1">
                  <c:v>19.898894959330931</c:v>
                </c:pt>
                <c:pt idx="2">
                  <c:v>16.116337322602774</c:v>
                </c:pt>
                <c:pt idx="3">
                  <c:v>14.374720770385267</c:v>
                </c:pt>
                <c:pt idx="4">
                  <c:v>10.416285154449668</c:v>
                </c:pt>
              </c:numCache>
            </c:numRef>
          </c:val>
          <c:extLst>
            <c:ext xmlns:c16="http://schemas.microsoft.com/office/drawing/2014/chart" uri="{C3380CC4-5D6E-409C-BE32-E72D297353CC}">
              <c16:uniqueId val="{00000002-FB8D-4A6C-AF41-5476EFB6DD4F}"/>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38.923968360815948</c:v>
                </c:pt>
                <c:pt idx="1">
                  <c:v>30.568725487349372</c:v>
                </c:pt>
                <c:pt idx="2">
                  <c:v>25.387477064131488</c:v>
                </c:pt>
                <c:pt idx="3">
                  <c:v>15.682599978028446</c:v>
                </c:pt>
                <c:pt idx="4">
                  <c:v>3.3183719416289588</c:v>
                </c:pt>
              </c:numCache>
            </c:numRef>
          </c:val>
          <c:extLst>
            <c:ext xmlns:c16="http://schemas.microsoft.com/office/drawing/2014/chart" uri="{C3380CC4-5D6E-409C-BE32-E72D297353CC}">
              <c16:uniqueId val="{00000003-FB8D-4A6C-AF41-5476EFB6DD4F}"/>
            </c:ext>
          </c:extLst>
        </c:ser>
        <c:dLbls>
          <c:showLegendKey val="0"/>
          <c:showVal val="0"/>
          <c:showCatName val="0"/>
          <c:showSerName val="0"/>
          <c:showPercent val="0"/>
          <c:showBubbleSize val="0"/>
        </c:dLbls>
        <c:gapWidth val="50"/>
        <c:overlap val="100"/>
        <c:axId val="97093504"/>
        <c:axId val="97095040"/>
      </c:barChart>
      <c:catAx>
        <c:axId val="9709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5040"/>
        <c:crosses val="autoZero"/>
        <c:auto val="1"/>
        <c:lblAlgn val="ctr"/>
        <c:lblOffset val="100"/>
        <c:tickLblSkip val="1"/>
        <c:tickMarkSkip val="1"/>
        <c:noMultiLvlLbl val="0"/>
      </c:catAx>
      <c:valAx>
        <c:axId val="97095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09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'DHS03'!$R$15:$Z$15</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'DHS03'!$R$18:$Z$18</c:f>
              <c:numCache>
                <c:formatCode>###0.0</c:formatCode>
                <c:ptCount val="9"/>
                <c:pt idx="0">
                  <c:v>56.002357544846951</c:v>
                </c:pt>
                <c:pt idx="1">
                  <c:v>66.793186143650615</c:v>
                </c:pt>
                <c:pt idx="2">
                  <c:v>82.939307138610673</c:v>
                </c:pt>
                <c:pt idx="3">
                  <c:v>82.862692299381322</c:v>
                </c:pt>
                <c:pt idx="4">
                  <c:v>82.308686635898468</c:v>
                </c:pt>
                <c:pt idx="5">
                  <c:v>52.98926698129457</c:v>
                </c:pt>
                <c:pt idx="6">
                  <c:v>70.247213260041732</c:v>
                </c:pt>
                <c:pt idx="7">
                  <c:v>91.598050543057127</c:v>
                </c:pt>
                <c:pt idx="8">
                  <c:v>85.846957446451384</c:v>
                </c:pt>
              </c:numCache>
            </c:numRef>
          </c:val>
          <c:extLst>
            <c:ext xmlns:c16="http://schemas.microsoft.com/office/drawing/2014/chart" uri="{C3380CC4-5D6E-409C-BE32-E72D297353CC}">
              <c16:uniqueId val="{00000000-AAC6-43C0-82DE-F021C624D24C}"/>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'DHS03'!$R$15:$Z$15</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'DHS03'!$R$19:$Z$19</c:f>
              <c:numCache>
                <c:formatCode>###0.0</c:formatCode>
                <c:ptCount val="9"/>
                <c:pt idx="0">
                  <c:v>0.47987249050893865</c:v>
                </c:pt>
                <c:pt idx="1">
                  <c:v>0.12648931297119048</c:v>
                </c:pt>
                <c:pt idx="2">
                  <c:v>0</c:v>
                </c:pt>
                <c:pt idx="3">
                  <c:v>0</c:v>
                </c:pt>
                <c:pt idx="4">
                  <c:v>1.7535523744956313E-2</c:v>
                </c:pt>
                <c:pt idx="5">
                  <c:v>0</c:v>
                </c:pt>
                <c:pt idx="6">
                  <c:v>0</c:v>
                </c:pt>
                <c:pt idx="7">
                  <c:v>7.6384823249684777E-2</c:v>
                </c:pt>
                <c:pt idx="8">
                  <c:v>0</c:v>
                </c:pt>
              </c:numCache>
            </c:numRef>
          </c:val>
          <c:extLst>
            <c:ext xmlns:c16="http://schemas.microsoft.com/office/drawing/2014/chart" uri="{C3380CC4-5D6E-409C-BE32-E72D297353CC}">
              <c16:uniqueId val="{00000001-AAC6-43C0-82DE-F021C624D24C}"/>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'DHS03'!$R$15:$Z$15</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'DHS03'!$R$20:$Z$20</c:f>
              <c:numCache>
                <c:formatCode>###0.0</c:formatCode>
                <c:ptCount val="9"/>
                <c:pt idx="0">
                  <c:v>32.673557492121262</c:v>
                </c:pt>
                <c:pt idx="1">
                  <c:v>5.9706461123424504</c:v>
                </c:pt>
                <c:pt idx="2">
                  <c:v>6.5206529615636981</c:v>
                </c:pt>
                <c:pt idx="3">
                  <c:v>10.391675557861774</c:v>
                </c:pt>
                <c:pt idx="4">
                  <c:v>16.329741027327501</c:v>
                </c:pt>
                <c:pt idx="5">
                  <c:v>13.94970388336597</c:v>
                </c:pt>
                <c:pt idx="6">
                  <c:v>11.135235593107069</c:v>
                </c:pt>
                <c:pt idx="7">
                  <c:v>5.6425750392557177</c:v>
                </c:pt>
                <c:pt idx="8">
                  <c:v>2.9230039408490427</c:v>
                </c:pt>
              </c:numCache>
            </c:numRef>
          </c:val>
          <c:extLst>
            <c:ext xmlns:c16="http://schemas.microsoft.com/office/drawing/2014/chart" uri="{C3380CC4-5D6E-409C-BE32-E72D297353CC}">
              <c16:uniqueId val="{00000002-AAC6-43C0-82DE-F021C624D24C}"/>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'DHS03'!$R$15:$Z$15</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'DHS03'!$R$21:$Z$21</c:f>
              <c:numCache>
                <c:formatCode>###0.0</c:formatCode>
                <c:ptCount val="9"/>
                <c:pt idx="0">
                  <c:v>10.844212472522843</c:v>
                </c:pt>
                <c:pt idx="1">
                  <c:v>27.10967843103575</c:v>
                </c:pt>
                <c:pt idx="2">
                  <c:v>10.540039899825626</c:v>
                </c:pt>
                <c:pt idx="3">
                  <c:v>6.7456321427569028</c:v>
                </c:pt>
                <c:pt idx="4">
                  <c:v>1.3440368130290843</c:v>
                </c:pt>
                <c:pt idx="5">
                  <c:v>33.061029135339467</c:v>
                </c:pt>
                <c:pt idx="6">
                  <c:v>18.617551146851202</c:v>
                </c:pt>
                <c:pt idx="7">
                  <c:v>2.6829895944374744</c:v>
                </c:pt>
                <c:pt idx="8">
                  <c:v>11.230038612699575</c:v>
                </c:pt>
              </c:numCache>
            </c:numRef>
          </c:val>
          <c:extLst>
            <c:ext xmlns:c16="http://schemas.microsoft.com/office/drawing/2014/chart" uri="{C3380CC4-5D6E-409C-BE32-E72D297353CC}">
              <c16:uniqueId val="{00000003-AAC6-43C0-82DE-F021C624D24C}"/>
            </c:ext>
          </c:extLst>
        </c:ser>
        <c:dLbls>
          <c:showLegendKey val="0"/>
          <c:showVal val="0"/>
          <c:showCatName val="0"/>
          <c:showSerName val="0"/>
          <c:showPercent val="0"/>
          <c:showBubbleSize val="0"/>
        </c:dLbls>
        <c:gapWidth val="50"/>
        <c:overlap val="100"/>
        <c:axId val="97127808"/>
        <c:axId val="97133696"/>
      </c:barChart>
      <c:catAx>
        <c:axId val="9712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33696"/>
        <c:crosses val="autoZero"/>
        <c:auto val="1"/>
        <c:lblAlgn val="ctr"/>
        <c:lblOffset val="100"/>
        <c:tickLblSkip val="1"/>
        <c:tickMarkSkip val="1"/>
        <c:noMultiLvlLbl val="0"/>
      </c:catAx>
      <c:valAx>
        <c:axId val="97133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27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47.242828480201851</c:v>
                </c:pt>
                <c:pt idx="1">
                  <c:v>72.986185395968974</c:v>
                </c:pt>
                <c:pt idx="2">
                  <c:v>91.597231389219075</c:v>
                </c:pt>
                <c:pt idx="3">
                  <c:v>96.7381742394561</c:v>
                </c:pt>
                <c:pt idx="4">
                  <c:v>99.648390356642906</c:v>
                </c:pt>
              </c:numCache>
            </c:numRef>
          </c:val>
          <c:extLst>
            <c:ext xmlns:c16="http://schemas.microsoft.com/office/drawing/2014/chart" uri="{C3380CC4-5D6E-409C-BE32-E72D297353CC}">
              <c16:uniqueId val="{00000000-0D67-4A4B-B122-7FFFCBB6ACEF}"/>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8.2352469361330574E-2</c:v>
                </c:pt>
                <c:pt idx="1">
                  <c:v>2.4467020497371723E-2</c:v>
                </c:pt>
                <c:pt idx="2">
                  <c:v>0</c:v>
                </c:pt>
                <c:pt idx="3">
                  <c:v>8.8988651218238429E-2</c:v>
                </c:pt>
                <c:pt idx="4">
                  <c:v>0</c:v>
                </c:pt>
              </c:numCache>
            </c:numRef>
          </c:val>
          <c:extLst>
            <c:ext xmlns:c16="http://schemas.microsoft.com/office/drawing/2014/chart" uri="{C3380CC4-5D6E-409C-BE32-E72D297353CC}">
              <c16:uniqueId val="{00000001-0D67-4A4B-B122-7FFFCBB6ACEF}"/>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19.594798945594874</c:v>
                </c:pt>
                <c:pt idx="1">
                  <c:v>16.031286163190572</c:v>
                </c:pt>
                <c:pt idx="2">
                  <c:v>6.749627895093937</c:v>
                </c:pt>
                <c:pt idx="3">
                  <c:v>2.7791136831175294</c:v>
                </c:pt>
                <c:pt idx="4">
                  <c:v>0.35160964335709366</c:v>
                </c:pt>
              </c:numCache>
            </c:numRef>
          </c:val>
          <c:extLst>
            <c:ext xmlns:c16="http://schemas.microsoft.com/office/drawing/2014/chart" uri="{C3380CC4-5D6E-409C-BE32-E72D297353CC}">
              <c16:uniqueId val="{00000002-0D67-4A4B-B122-7FFFCBB6ACEF}"/>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33.080020104841942</c:v>
                </c:pt>
                <c:pt idx="1">
                  <c:v>10.958061420343093</c:v>
                </c:pt>
                <c:pt idx="2">
                  <c:v>1.6531407156869922</c:v>
                </c:pt>
                <c:pt idx="3">
                  <c:v>0.39372342620812589</c:v>
                </c:pt>
                <c:pt idx="4">
                  <c:v>0</c:v>
                </c:pt>
              </c:numCache>
            </c:numRef>
          </c:val>
          <c:extLst>
            <c:ext xmlns:c16="http://schemas.microsoft.com/office/drawing/2014/chart" uri="{C3380CC4-5D6E-409C-BE32-E72D297353CC}">
              <c16:uniqueId val="{00000003-0D67-4A4B-B122-7FFFCBB6ACEF}"/>
            </c:ext>
          </c:extLst>
        </c:ser>
        <c:dLbls>
          <c:showLegendKey val="0"/>
          <c:showVal val="0"/>
          <c:showCatName val="0"/>
          <c:showSerName val="0"/>
          <c:showPercent val="0"/>
          <c:showBubbleSize val="0"/>
        </c:dLbls>
        <c:gapWidth val="50"/>
        <c:overlap val="100"/>
        <c:axId val="97174656"/>
        <c:axId val="97176192"/>
      </c:barChart>
      <c:catAx>
        <c:axId val="9717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76192"/>
        <c:crosses val="autoZero"/>
        <c:auto val="1"/>
        <c:lblAlgn val="ctr"/>
        <c:lblOffset val="100"/>
        <c:tickLblSkip val="1"/>
        <c:tickMarkSkip val="1"/>
        <c:noMultiLvlLbl val="0"/>
      </c:catAx>
      <c:valAx>
        <c:axId val="9717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174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'DHS03'!$R$121:$Z$121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'DHS03'!$R$124:$Z$124</c:f>
              <c:numCache>
                <c:formatCode>###0.0</c:formatCode>
                <c:ptCount val="9"/>
                <c:pt idx="0">
                  <c:v>41.291187869933125</c:v>
                </c:pt>
                <c:pt idx="1">
                  <c:v>13.655788709901024</c:v>
                </c:pt>
                <c:pt idx="2">
                  <c:v>32.360922877414275</c:v>
                </c:pt>
                <c:pt idx="3">
                  <c:v>19.054985871100431</c:v>
                </c:pt>
                <c:pt idx="4">
                  <c:v>15.353195731778371</c:v>
                </c:pt>
                <c:pt idx="5">
                  <c:v>29.231480610974458</c:v>
                </c:pt>
                <c:pt idx="6">
                  <c:v>7.8262386709538987</c:v>
                </c:pt>
                <c:pt idx="7">
                  <c:v>45.291869791330903</c:v>
                </c:pt>
                <c:pt idx="8">
                  <c:v>33.318387047385364</c:v>
                </c:pt>
              </c:numCache>
            </c:numRef>
          </c:val>
          <c:extLst>
            <c:ext xmlns:c16="http://schemas.microsoft.com/office/drawing/2014/chart" uri="{C3380CC4-5D6E-409C-BE32-E72D297353CC}">
              <c16:uniqueId val="{00000000-55DB-4570-876C-B3E4E9EAA9A4}"/>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'DHS03'!$R$121:$Z$121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'DHS03'!$R$125:$Z$125</c:f>
              <c:numCache>
                <c:formatCode>###0.0</c:formatCode>
                <c:ptCount val="9"/>
                <c:pt idx="0">
                  <c:v>14.292642427665353</c:v>
                </c:pt>
                <c:pt idx="1">
                  <c:v>26.424198056828118</c:v>
                </c:pt>
                <c:pt idx="2">
                  <c:v>24.20433755220056</c:v>
                </c:pt>
                <c:pt idx="3">
                  <c:v>27.534092219283046</c:v>
                </c:pt>
                <c:pt idx="4">
                  <c:v>29.001254483799563</c:v>
                </c:pt>
                <c:pt idx="5">
                  <c:v>18.812593301480106</c:v>
                </c:pt>
                <c:pt idx="6">
                  <c:v>24.377738995184192</c:v>
                </c:pt>
                <c:pt idx="7">
                  <c:v>17.935127034379477</c:v>
                </c:pt>
                <c:pt idx="8">
                  <c:v>28.975553566289975</c:v>
                </c:pt>
              </c:numCache>
            </c:numRef>
          </c:val>
          <c:extLst>
            <c:ext xmlns:c16="http://schemas.microsoft.com/office/drawing/2014/chart" uri="{C3380CC4-5D6E-409C-BE32-E72D297353CC}">
              <c16:uniqueId val="{00000001-55DB-4570-876C-B3E4E9EAA9A4}"/>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'DHS03'!$R$121:$Z$121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'DHS03'!$R$126:$Z$126</c:f>
              <c:numCache>
                <c:formatCode>###0.0</c:formatCode>
                <c:ptCount val="9"/>
                <c:pt idx="0">
                  <c:v>31.403331135050024</c:v>
                </c:pt>
                <c:pt idx="1">
                  <c:v>5.8353826236735244</c:v>
                </c:pt>
                <c:pt idx="2">
                  <c:v>15.205281128148059</c:v>
                </c:pt>
                <c:pt idx="3">
                  <c:v>9.0390969966887695</c:v>
                </c:pt>
                <c:pt idx="4">
                  <c:v>4.5292850466853167</c:v>
                </c:pt>
                <c:pt idx="5">
                  <c:v>27.163620035903165</c:v>
                </c:pt>
                <c:pt idx="6">
                  <c:v>4.2284433933928511</c:v>
                </c:pt>
                <c:pt idx="7">
                  <c:v>24.749046951138865</c:v>
                </c:pt>
                <c:pt idx="8">
                  <c:v>12.27017598198519</c:v>
                </c:pt>
              </c:numCache>
            </c:numRef>
          </c:val>
          <c:extLst>
            <c:ext xmlns:c16="http://schemas.microsoft.com/office/drawing/2014/chart" uri="{C3380CC4-5D6E-409C-BE32-E72D297353CC}">
              <c16:uniqueId val="{00000002-55DB-4570-876C-B3E4E9EAA9A4}"/>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'DHS03'!$R$121:$Z$121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'DHS03'!$R$127:$Z$127</c:f>
              <c:numCache>
                <c:formatCode>###0.0</c:formatCode>
                <c:ptCount val="9"/>
                <c:pt idx="0">
                  <c:v>13.012838567351501</c:v>
                </c:pt>
                <c:pt idx="1">
                  <c:v>54.08463060959734</c:v>
                </c:pt>
                <c:pt idx="2">
                  <c:v>28.2294584422371</c:v>
                </c:pt>
                <c:pt idx="3">
                  <c:v>44.37182491292775</c:v>
                </c:pt>
                <c:pt idx="4">
                  <c:v>51.116264737736749</c:v>
                </c:pt>
                <c:pt idx="5">
                  <c:v>24.792306051642278</c:v>
                </c:pt>
                <c:pt idx="6">
                  <c:v>63.567578940469062</c:v>
                </c:pt>
                <c:pt idx="7">
                  <c:v>12.023956223150748</c:v>
                </c:pt>
                <c:pt idx="8">
                  <c:v>25.435883404339471</c:v>
                </c:pt>
              </c:numCache>
            </c:numRef>
          </c:val>
          <c:extLst>
            <c:ext xmlns:c16="http://schemas.microsoft.com/office/drawing/2014/chart" uri="{C3380CC4-5D6E-409C-BE32-E72D297353CC}">
              <c16:uniqueId val="{00000003-55DB-4570-876C-B3E4E9EAA9A4}"/>
            </c:ext>
          </c:extLst>
        </c:ser>
        <c:dLbls>
          <c:showLegendKey val="0"/>
          <c:showVal val="0"/>
          <c:showCatName val="0"/>
          <c:showSerName val="0"/>
          <c:showPercent val="0"/>
          <c:showBubbleSize val="0"/>
        </c:dLbls>
        <c:gapWidth val="50"/>
        <c:overlap val="100"/>
        <c:axId val="97276288"/>
        <c:axId val="97277824"/>
      </c:barChart>
      <c:catAx>
        <c:axId val="9727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77824"/>
        <c:crosses val="autoZero"/>
        <c:auto val="1"/>
        <c:lblAlgn val="ctr"/>
        <c:lblOffset val="100"/>
        <c:tickLblSkip val="1"/>
        <c:tickMarkSkip val="1"/>
        <c:noMultiLvlLbl val="0"/>
      </c:catAx>
      <c:valAx>
        <c:axId val="97277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7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74-4D16-A4F7-0B35E022021A}"/>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74-4D16-A4F7-0B35E022021A}"/>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74-4D16-A4F7-0B35E022021A}"/>
            </c:ext>
          </c:extLst>
        </c:ser>
        <c:dLbls>
          <c:showLegendKey val="0"/>
          <c:showVal val="0"/>
          <c:showCatName val="0"/>
          <c:showSerName val="0"/>
          <c:showPercent val="0"/>
          <c:showBubbleSize val="0"/>
        </c:dLbls>
        <c:gapWidth val="50"/>
        <c:overlap val="100"/>
        <c:axId val="97855744"/>
        <c:axId val="97869824"/>
      </c:barChart>
      <c:catAx>
        <c:axId val="97855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69824"/>
        <c:crosses val="autoZero"/>
        <c:auto val="1"/>
        <c:lblAlgn val="ctr"/>
        <c:lblOffset val="100"/>
        <c:tickLblSkip val="1"/>
        <c:tickMarkSkip val="1"/>
        <c:noMultiLvlLbl val="0"/>
      </c:catAx>
      <c:valAx>
        <c:axId val="978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55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'DHS03'!$R$221:$Z$221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58A-4CB2-BEB9-55C1F42C2B10}"/>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'DHS03'!$R$221:$Z$221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258A-4CB2-BEB9-55C1F42C2B10}"/>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'DHS03'!$R$221:$Z$221</c:f>
              <c:strCache>
                <c:ptCount val="9"/>
                <c:pt idx="0">
                  <c:v>Beni</c:v>
                </c:pt>
                <c:pt idx="1">
                  <c:v>Chuquisaca</c:v>
                </c:pt>
                <c:pt idx="2">
                  <c:v>Cochabamba</c:v>
                </c:pt>
                <c:pt idx="3">
                  <c:v>La Paz</c:v>
                </c:pt>
                <c:pt idx="4">
                  <c:v>Oruro</c:v>
                </c:pt>
                <c:pt idx="5">
                  <c:v>Pando</c:v>
                </c:pt>
                <c:pt idx="6">
                  <c:v>Potosi</c:v>
                </c:pt>
                <c:pt idx="7">
                  <c:v>Santa Cruz</c:v>
                </c:pt>
                <c:pt idx="8">
                  <c:v>Tarija</c:v>
                </c:pt>
              </c:strCache>
            </c:strRef>
          </c:cat>
          <c:val>
            <c:numRef>
              <c:f>'DHS03'!$R$224:$Z$224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258A-4CB2-BEB9-55C1F42C2B10}"/>
            </c:ext>
          </c:extLst>
        </c:ser>
        <c:dLbls>
          <c:showLegendKey val="0"/>
          <c:showVal val="0"/>
          <c:showCatName val="0"/>
          <c:showSerName val="0"/>
          <c:showPercent val="0"/>
          <c:showBubbleSize val="0"/>
        </c:dLbls>
        <c:gapWidth val="50"/>
        <c:overlap val="100"/>
        <c:axId val="97884800"/>
        <c:axId val="97894784"/>
      </c:barChart>
      <c:catAx>
        <c:axId val="9788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94784"/>
        <c:crosses val="autoZero"/>
        <c:auto val="1"/>
        <c:lblAlgn val="ctr"/>
        <c:lblOffset val="100"/>
        <c:tickLblSkip val="1"/>
        <c:tickMarkSkip val="1"/>
        <c:noMultiLvlLbl val="0"/>
      </c:catAx>
      <c:valAx>
        <c:axId val="97894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88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5C-4D86-8B7A-9B8C4629D5D1}"/>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5C-4D86-8B7A-9B8C4629D5D1}"/>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25C-4D86-8B7A-9B8C4629D5D1}"/>
            </c:ext>
          </c:extLst>
        </c:ser>
        <c:dLbls>
          <c:showLegendKey val="0"/>
          <c:showVal val="0"/>
          <c:showCatName val="0"/>
          <c:showSerName val="0"/>
          <c:showPercent val="0"/>
          <c:showBubbleSize val="0"/>
        </c:dLbls>
        <c:gapWidth val="50"/>
        <c:overlap val="100"/>
        <c:axId val="98245632"/>
        <c:axId val="98263808"/>
      </c:barChart>
      <c:catAx>
        <c:axId val="9824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63808"/>
        <c:crosses val="autoZero"/>
        <c:auto val="1"/>
        <c:lblAlgn val="ctr"/>
        <c:lblOffset val="100"/>
        <c:tickLblSkip val="1"/>
        <c:tickMarkSkip val="1"/>
        <c:noMultiLvlLbl val="0"/>
      </c:catAx>
      <c:valAx>
        <c:axId val="9826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4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80.046759859723437</c:v>
                </c:pt>
                <c:pt idx="1">
                  <c:v>93.97828433398405</c:v>
                </c:pt>
                <c:pt idx="2">
                  <c:v>96.759497505827724</c:v>
                </c:pt>
                <c:pt idx="3">
                  <c:v>99.044891826962413</c:v>
                </c:pt>
                <c:pt idx="4">
                  <c:v>99.842412216600636</c:v>
                </c:pt>
              </c:numCache>
            </c:numRef>
          </c:val>
          <c:extLst>
            <c:ext xmlns:c16="http://schemas.microsoft.com/office/drawing/2014/chart" uri="{C3380CC4-5D6E-409C-BE32-E72D297353CC}">
              <c16:uniqueId val="{00000000-732B-48BC-A506-714905AE5240}"/>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6.4646214570656751E-2</c:v>
                </c:pt>
                <c:pt idx="1">
                  <c:v>0</c:v>
                </c:pt>
                <c:pt idx="2">
                  <c:v>0.15049615389341023</c:v>
                </c:pt>
                <c:pt idx="3">
                  <c:v>0</c:v>
                </c:pt>
                <c:pt idx="4">
                  <c:v>0</c:v>
                </c:pt>
              </c:numCache>
            </c:numRef>
          </c:val>
          <c:extLst>
            <c:ext xmlns:c16="http://schemas.microsoft.com/office/drawing/2014/chart" uri="{C3380CC4-5D6E-409C-BE32-E72D297353CC}">
              <c16:uniqueId val="{00000001-732B-48BC-A506-714905AE5240}"/>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16.84367402380056</c:v>
                </c:pt>
                <c:pt idx="1">
                  <c:v>5.3647876400689825</c:v>
                </c:pt>
                <c:pt idx="2">
                  <c:v>2.5501146138528981</c:v>
                </c:pt>
                <c:pt idx="3">
                  <c:v>0.94078201286542651</c:v>
                </c:pt>
                <c:pt idx="4">
                  <c:v>0.15758778339936441</c:v>
                </c:pt>
              </c:numCache>
            </c:numRef>
          </c:val>
          <c:extLst>
            <c:ext xmlns:c16="http://schemas.microsoft.com/office/drawing/2014/chart" uri="{C3380CC4-5D6E-409C-BE32-E72D297353CC}">
              <c16:uniqueId val="{00000002-732B-48BC-A506-714905AE5240}"/>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3.0449199019053457</c:v>
                </c:pt>
                <c:pt idx="1">
                  <c:v>0.65692802594696664</c:v>
                </c:pt>
                <c:pt idx="2">
                  <c:v>0.5398917264259574</c:v>
                </c:pt>
                <c:pt idx="3">
                  <c:v>1.4326160172158217E-2</c:v>
                </c:pt>
                <c:pt idx="4">
                  <c:v>0</c:v>
                </c:pt>
              </c:numCache>
            </c:numRef>
          </c:val>
          <c:extLst>
            <c:ext xmlns:c16="http://schemas.microsoft.com/office/drawing/2014/chart" uri="{C3380CC4-5D6E-409C-BE32-E72D297353CC}">
              <c16:uniqueId val="{00000003-732B-48BC-A506-714905AE5240}"/>
            </c:ext>
          </c:extLst>
        </c:ser>
        <c:dLbls>
          <c:showLegendKey val="0"/>
          <c:showVal val="0"/>
          <c:showCatName val="0"/>
          <c:showSerName val="0"/>
          <c:showPercent val="0"/>
          <c:showBubbleSize val="0"/>
        </c:dLbls>
        <c:gapWidth val="50"/>
        <c:overlap val="100"/>
        <c:axId val="98292480"/>
        <c:axId val="98294016"/>
      </c:barChart>
      <c:catAx>
        <c:axId val="98292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94016"/>
        <c:crosses val="autoZero"/>
        <c:auto val="1"/>
        <c:lblAlgn val="ctr"/>
        <c:lblOffset val="100"/>
        <c:tickLblSkip val="1"/>
        <c:tickMarkSkip val="1"/>
        <c:noMultiLvlLbl val="0"/>
      </c:catAx>
      <c:valAx>
        <c:axId val="98294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292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13.664089213665658</c:v>
                </c:pt>
                <c:pt idx="1">
                  <c:v>21.072229863676466</c:v>
                </c:pt>
                <c:pt idx="2">
                  <c:v>41.515224739359425</c:v>
                </c:pt>
                <c:pt idx="3">
                  <c:v>59.632059474034222</c:v>
                </c:pt>
                <c:pt idx="4">
                  <c:v>90.073725055123589</c:v>
                </c:pt>
              </c:numCache>
            </c:numRef>
          </c:val>
          <c:extLst>
            <c:ext xmlns:c16="http://schemas.microsoft.com/office/drawing/2014/chart" uri="{C3380CC4-5D6E-409C-BE32-E72D297353CC}">
              <c16:uniqueId val="{00000000-3C0E-4B5A-A995-F580977BF82B}"/>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23.451125172029748</c:v>
                </c:pt>
                <c:pt idx="1">
                  <c:v>36.813404152696393</c:v>
                </c:pt>
                <c:pt idx="2">
                  <c:v>34.371523366094337</c:v>
                </c:pt>
                <c:pt idx="3">
                  <c:v>22.240017315773642</c:v>
                </c:pt>
                <c:pt idx="4">
                  <c:v>4.1960298541363183</c:v>
                </c:pt>
              </c:numCache>
            </c:numRef>
          </c:val>
          <c:extLst>
            <c:ext xmlns:c16="http://schemas.microsoft.com/office/drawing/2014/chart" uri="{C3380CC4-5D6E-409C-BE32-E72D297353CC}">
              <c16:uniqueId val="{00000001-3C0E-4B5A-A995-F580977BF82B}"/>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17.667213952818656</c:v>
                </c:pt>
                <c:pt idx="1">
                  <c:v>14.016617918725075</c:v>
                </c:pt>
                <c:pt idx="2">
                  <c:v>13.189680435686199</c:v>
                </c:pt>
                <c:pt idx="3">
                  <c:v>11.762417896465493</c:v>
                </c:pt>
                <c:pt idx="4">
                  <c:v>5.3194048331904895</c:v>
                </c:pt>
              </c:numCache>
            </c:numRef>
          </c:val>
          <c:extLst>
            <c:ext xmlns:c16="http://schemas.microsoft.com/office/drawing/2014/chart" uri="{C3380CC4-5D6E-409C-BE32-E72D297353CC}">
              <c16:uniqueId val="{00000002-3C0E-4B5A-A995-F580977BF82B}"/>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45.217571661485927</c:v>
                </c:pt>
                <c:pt idx="1">
                  <c:v>28.097748064902063</c:v>
                </c:pt>
                <c:pt idx="2">
                  <c:v>10.923571458860042</c:v>
                </c:pt>
                <c:pt idx="3">
                  <c:v>6.3655053137266426</c:v>
                </c:pt>
                <c:pt idx="4">
                  <c:v>0.41084025754960396</c:v>
                </c:pt>
              </c:numCache>
            </c:numRef>
          </c:val>
          <c:extLst>
            <c:ext xmlns:c16="http://schemas.microsoft.com/office/drawing/2014/chart" uri="{C3380CC4-5D6E-409C-BE32-E72D297353CC}">
              <c16:uniqueId val="{00000003-3C0E-4B5A-A995-F580977BF82B}"/>
            </c:ext>
          </c:extLst>
        </c:ser>
        <c:dLbls>
          <c:showLegendKey val="0"/>
          <c:showVal val="0"/>
          <c:showCatName val="0"/>
          <c:showSerName val="0"/>
          <c:showPercent val="0"/>
          <c:showBubbleSize val="0"/>
        </c:dLbls>
        <c:gapWidth val="50"/>
        <c:overlap val="100"/>
        <c:axId val="98355456"/>
        <c:axId val="98361344"/>
      </c:barChart>
      <c:catAx>
        <c:axId val="9835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61344"/>
        <c:crosses val="autoZero"/>
        <c:auto val="1"/>
        <c:lblAlgn val="ctr"/>
        <c:lblOffset val="100"/>
        <c:tickLblSkip val="1"/>
        <c:tickMarkSkip val="1"/>
        <c:noMultiLvlLbl val="0"/>
      </c:catAx>
      <c:valAx>
        <c:axId val="9836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5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7D9-44C3-A8F8-AA44B7E4F5D9}"/>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7D9-44C3-A8F8-AA44B7E4F5D9}"/>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7D9-44C3-A8F8-AA44B7E4F5D9}"/>
            </c:ext>
          </c:extLst>
        </c:ser>
        <c:dLbls>
          <c:showLegendKey val="0"/>
          <c:showVal val="0"/>
          <c:showCatName val="0"/>
          <c:showSerName val="0"/>
          <c:showPercent val="0"/>
          <c:showBubbleSize val="0"/>
        </c:dLbls>
        <c:gapWidth val="50"/>
        <c:overlap val="100"/>
        <c:axId val="98380416"/>
        <c:axId val="98394496"/>
      </c:barChart>
      <c:catAx>
        <c:axId val="9838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94496"/>
        <c:crosses val="autoZero"/>
        <c:auto val="1"/>
        <c:lblAlgn val="ctr"/>
        <c:lblOffset val="100"/>
        <c:tickLblSkip val="1"/>
        <c:tickMarkSkip val="1"/>
        <c:noMultiLvlLbl val="0"/>
      </c:catAx>
      <c:valAx>
        <c:axId val="98394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838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4.4216600487773032</c:v>
                </c:pt>
                <c:pt idx="1">
                  <c:v>11.547837452446256</c:v>
                </c:pt>
                <c:pt idx="2">
                  <c:v>19.188758485688282</c:v>
                </c:pt>
                <c:pt idx="3">
                  <c:v>42.899897667275809</c:v>
                </c:pt>
                <c:pt idx="4">
                  <c:v>81.559015348971656</c:v>
                </c:pt>
              </c:numCache>
            </c:numRef>
          </c:val>
          <c:extLst>
            <c:ext xmlns:c16="http://schemas.microsoft.com/office/drawing/2014/chart" uri="{C3380CC4-5D6E-409C-BE32-E72D297353CC}">
              <c16:uniqueId val="{00000000-406C-42B5-A70D-2518FBBCF9FC}"/>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11.041451877294215</c:v>
                </c:pt>
                <c:pt idx="1">
                  <c:v>16.520589097622008</c:v>
                </c:pt>
                <c:pt idx="2">
                  <c:v>30.829343985654855</c:v>
                </c:pt>
                <c:pt idx="3">
                  <c:v>31.556855808991717</c:v>
                </c:pt>
                <c:pt idx="4">
                  <c:v>9.1778418611649037</c:v>
                </c:pt>
              </c:numCache>
            </c:numRef>
          </c:val>
          <c:extLst>
            <c:ext xmlns:c16="http://schemas.microsoft.com/office/drawing/2014/chart" uri="{C3380CC4-5D6E-409C-BE32-E72D297353CC}">
              <c16:uniqueId val="{00000001-406C-42B5-A70D-2518FBBCF9FC}"/>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13.599827550522761</c:v>
                </c:pt>
                <c:pt idx="1">
                  <c:v>19.834495169321599</c:v>
                </c:pt>
                <c:pt idx="2">
                  <c:v>15.751208262311778</c:v>
                </c:pt>
                <c:pt idx="3">
                  <c:v>14.007028256825436</c:v>
                </c:pt>
                <c:pt idx="4">
                  <c:v>7.9167970828244023</c:v>
                </c:pt>
              </c:numCache>
            </c:numRef>
          </c:val>
          <c:extLst>
            <c:ext xmlns:c16="http://schemas.microsoft.com/office/drawing/2014/chart" uri="{C3380CC4-5D6E-409C-BE32-E72D297353CC}">
              <c16:uniqueId val="{00000002-406C-42B5-A70D-2518FBBCF9FC}"/>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70.937060523405719</c:v>
                </c:pt>
                <c:pt idx="1">
                  <c:v>52.097078280610134</c:v>
                </c:pt>
                <c:pt idx="2">
                  <c:v>34.230689266345081</c:v>
                </c:pt>
                <c:pt idx="3">
                  <c:v>11.53621826690704</c:v>
                </c:pt>
                <c:pt idx="4">
                  <c:v>1.3463457070390377</c:v>
                </c:pt>
              </c:numCache>
            </c:numRef>
          </c:val>
          <c:extLst>
            <c:ext xmlns:c16="http://schemas.microsoft.com/office/drawing/2014/chart" uri="{C3380CC4-5D6E-409C-BE32-E72D297353CC}">
              <c16:uniqueId val="{00000003-406C-42B5-A70D-2518FBBCF9FC}"/>
            </c:ext>
          </c:extLst>
        </c:ser>
        <c:dLbls>
          <c:showLegendKey val="0"/>
          <c:showVal val="0"/>
          <c:showCatName val="0"/>
          <c:showSerName val="0"/>
          <c:showPercent val="0"/>
          <c:showBubbleSize val="0"/>
        </c:dLbls>
        <c:gapWidth val="50"/>
        <c:overlap val="100"/>
        <c:axId val="97314688"/>
        <c:axId val="97316224"/>
      </c:barChart>
      <c:catAx>
        <c:axId val="9731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316224"/>
        <c:crosses val="autoZero"/>
        <c:auto val="1"/>
        <c:lblAlgn val="ctr"/>
        <c:lblOffset val="100"/>
        <c:tickLblSkip val="1"/>
        <c:tickMarkSkip val="1"/>
        <c:noMultiLvlLbl val="0"/>
      </c:catAx>
      <c:valAx>
        <c:axId val="9731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31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2.1211569863078408</c:v>
                </c:pt>
                <c:pt idx="1">
                  <c:v>5.2084739450271869</c:v>
                </c:pt>
                <c:pt idx="2">
                  <c:v>7.7498560232265223</c:v>
                </c:pt>
                <c:pt idx="3">
                  <c:v>10.668377212198997</c:v>
                </c:pt>
                <c:pt idx="4">
                  <c:v>24.990108644344033</c:v>
                </c:pt>
              </c:numCache>
            </c:numRef>
          </c:val>
          <c:extLst>
            <c:ext xmlns:c16="http://schemas.microsoft.com/office/drawing/2014/chart" uri="{C3380CC4-5D6E-409C-BE32-E72D297353CC}">
              <c16:uniqueId val="{00000000-3238-436A-9568-C6FB6B2158E3}"/>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8.4828454312425841</c:v>
                </c:pt>
                <c:pt idx="1">
                  <c:v>11.44491724514012</c:v>
                </c:pt>
                <c:pt idx="2">
                  <c:v>13.163233932329918</c:v>
                </c:pt>
                <c:pt idx="3">
                  <c:v>14.7058208289255</c:v>
                </c:pt>
                <c:pt idx="4">
                  <c:v>17.155724311441396</c:v>
                </c:pt>
              </c:numCache>
            </c:numRef>
          </c:val>
          <c:extLst>
            <c:ext xmlns:c16="http://schemas.microsoft.com/office/drawing/2014/chart" uri="{C3380CC4-5D6E-409C-BE32-E72D297353CC}">
              <c16:uniqueId val="{00000001-3238-436A-9568-C6FB6B2158E3}"/>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9.6767223689517436</c:v>
                </c:pt>
                <c:pt idx="1">
                  <c:v>13.872465259184395</c:v>
                </c:pt>
                <c:pt idx="2">
                  <c:v>18.221483147867119</c:v>
                </c:pt>
                <c:pt idx="3">
                  <c:v>19.741906823285262</c:v>
                </c:pt>
                <c:pt idx="4">
                  <c:v>24.473172324442942</c:v>
                </c:pt>
              </c:numCache>
            </c:numRef>
          </c:val>
          <c:extLst>
            <c:ext xmlns:c16="http://schemas.microsoft.com/office/drawing/2014/chart" uri="{C3380CC4-5D6E-409C-BE32-E72D297353CC}">
              <c16:uniqueId val="{00000002-3238-436A-9568-C6FB6B2158E3}"/>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79.719275213497838</c:v>
                </c:pt>
                <c:pt idx="1">
                  <c:v>69.474143550648293</c:v>
                </c:pt>
                <c:pt idx="2">
                  <c:v>60.865426896576444</c:v>
                </c:pt>
                <c:pt idx="3">
                  <c:v>54.883895135590244</c:v>
                </c:pt>
                <c:pt idx="4">
                  <c:v>33.380994719771635</c:v>
                </c:pt>
              </c:numCache>
            </c:numRef>
          </c:val>
          <c:extLst>
            <c:ext xmlns:c16="http://schemas.microsoft.com/office/drawing/2014/chart" uri="{C3380CC4-5D6E-409C-BE32-E72D297353CC}">
              <c16:uniqueId val="{00000003-3238-436A-9568-C6FB6B2158E3}"/>
            </c:ext>
          </c:extLst>
        </c:ser>
        <c:dLbls>
          <c:showLegendKey val="0"/>
          <c:showVal val="0"/>
          <c:showCatName val="0"/>
          <c:showSerName val="0"/>
          <c:showPercent val="0"/>
          <c:showBubbleSize val="0"/>
        </c:dLbls>
        <c:gapWidth val="50"/>
        <c:overlap val="100"/>
        <c:axId val="97208960"/>
        <c:axId val="97231232"/>
      </c:barChart>
      <c:catAx>
        <c:axId val="9720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31232"/>
        <c:crosses val="autoZero"/>
        <c:auto val="1"/>
        <c:lblAlgn val="ctr"/>
        <c:lblOffset val="100"/>
        <c:tickLblSkip val="1"/>
        <c:tickMarkSkip val="1"/>
        <c:noMultiLvlLbl val="0"/>
      </c:catAx>
      <c:valAx>
        <c:axId val="9723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97208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'DHS08'!$M$18:$Q$18</c:f>
              <c:numCache>
                <c:formatCode>###0.0</c:formatCode>
                <c:ptCount val="5"/>
                <c:pt idx="0">
                  <c:v>52.244233493529919</c:v>
                </c:pt>
                <c:pt idx="1">
                  <c:v>64.426758960277795</c:v>
                </c:pt>
                <c:pt idx="2">
                  <c:v>72.401456303510329</c:v>
                </c:pt>
                <c:pt idx="3">
                  <c:v>83.03559458451582</c:v>
                </c:pt>
                <c:pt idx="4">
                  <c:v>93.55010026509072</c:v>
                </c:pt>
              </c:numCache>
            </c:numRef>
          </c:val>
          <c:extLst>
            <c:ext xmlns:c16="http://schemas.microsoft.com/office/drawing/2014/chart" uri="{C3380CC4-5D6E-409C-BE32-E72D297353CC}">
              <c16:uniqueId val="{00000000-1377-4225-80D4-7B041E6A1066}"/>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'DHS08'!$M$19:$Q$19</c:f>
              <c:numCache>
                <c:formatCode>###0.0</c:formatCode>
                <c:ptCount val="5"/>
                <c:pt idx="0">
                  <c:v>3.4516116451594789E-2</c:v>
                </c:pt>
                <c:pt idx="1">
                  <c:v>0.17165396574660083</c:v>
                </c:pt>
                <c:pt idx="2">
                  <c:v>3.5228351822473702E-3</c:v>
                </c:pt>
                <c:pt idx="3">
                  <c:v>8.8126984247411406E-3</c:v>
                </c:pt>
                <c:pt idx="4">
                  <c:v>0</c:v>
                </c:pt>
              </c:numCache>
            </c:numRef>
          </c:val>
          <c:extLst>
            <c:ext xmlns:c16="http://schemas.microsoft.com/office/drawing/2014/chart" uri="{C3380CC4-5D6E-409C-BE32-E72D297353CC}">
              <c16:uniqueId val="{00000001-1377-4225-80D4-7B041E6A1066}"/>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'DHS08'!$M$20:$Q$20</c:f>
              <c:numCache>
                <c:formatCode>###0.0</c:formatCode>
                <c:ptCount val="5"/>
                <c:pt idx="0">
                  <c:v>18.547809750007822</c:v>
                </c:pt>
                <c:pt idx="1">
                  <c:v>18.876170123806666</c:v>
                </c:pt>
                <c:pt idx="2">
                  <c:v>18.182435327402278</c:v>
                </c:pt>
                <c:pt idx="3">
                  <c:v>12.285638038469369</c:v>
                </c:pt>
                <c:pt idx="4">
                  <c:v>5.5866165181920433</c:v>
                </c:pt>
              </c:numCache>
            </c:numRef>
          </c:val>
          <c:extLst>
            <c:ext xmlns:c16="http://schemas.microsoft.com/office/drawing/2014/chart" uri="{C3380CC4-5D6E-409C-BE32-E72D297353CC}">
              <c16:uniqueId val="{00000002-1377-4225-80D4-7B041E6A1066}"/>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'DHS08'!$M$21:$Q$21</c:f>
              <c:numCache>
                <c:formatCode>###0.0</c:formatCode>
                <c:ptCount val="5"/>
                <c:pt idx="0">
                  <c:v>29.173440640010668</c:v>
                </c:pt>
                <c:pt idx="1">
                  <c:v>16.525416950168939</c:v>
                </c:pt>
                <c:pt idx="2">
                  <c:v>9.4125855339051441</c:v>
                </c:pt>
                <c:pt idx="3">
                  <c:v>4.669954678590071</c:v>
                </c:pt>
                <c:pt idx="4">
                  <c:v>0.86328321671723696</c:v>
                </c:pt>
              </c:numCache>
            </c:numRef>
          </c:val>
          <c:extLst>
            <c:ext xmlns:c16="http://schemas.microsoft.com/office/drawing/2014/chart" uri="{C3380CC4-5D6E-409C-BE32-E72D297353CC}">
              <c16:uniqueId val="{00000003-1377-4225-80D4-7B041E6A1066}"/>
            </c:ext>
          </c:extLst>
        </c:ser>
        <c:dLbls>
          <c:showLegendKey val="0"/>
          <c:showVal val="0"/>
          <c:showCatName val="0"/>
          <c:showSerName val="0"/>
          <c:showPercent val="0"/>
          <c:showBubbleSize val="0"/>
        </c:dLbls>
        <c:gapWidth val="50"/>
        <c:overlap val="100"/>
        <c:axId val="156532096"/>
        <c:axId val="176476544"/>
      </c:barChart>
      <c:catAx>
        <c:axId val="15653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6476544"/>
        <c:crosses val="autoZero"/>
        <c:auto val="1"/>
        <c:lblAlgn val="ctr"/>
        <c:lblOffset val="100"/>
        <c:tickLblSkip val="1"/>
        <c:tickMarkSkip val="1"/>
        <c:noMultiLvlLbl val="0"/>
      </c:catAx>
      <c:valAx>
        <c:axId val="17647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653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'DHS08'!$R$15:$Z$15</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'DHS08'!$R$18:$Z$18</c:f>
              <c:numCache>
                <c:formatCode>###0.0</c:formatCode>
                <c:ptCount val="9"/>
                <c:pt idx="0">
                  <c:v>59.633391143719308</c:v>
                </c:pt>
                <c:pt idx="1">
                  <c:v>81.262851949967214</c:v>
                </c:pt>
                <c:pt idx="2">
                  <c:v>87.800772057989846</c:v>
                </c:pt>
                <c:pt idx="3">
                  <c:v>86.001311909396875</c:v>
                </c:pt>
                <c:pt idx="4">
                  <c:v>84.540322744198889</c:v>
                </c:pt>
                <c:pt idx="5">
                  <c:v>54.693463955055456</c:v>
                </c:pt>
                <c:pt idx="6">
                  <c:v>85.41816185083843</c:v>
                </c:pt>
                <c:pt idx="7">
                  <c:v>95.481919373787321</c:v>
                </c:pt>
                <c:pt idx="8">
                  <c:v>92.828205502569233</c:v>
                </c:pt>
              </c:numCache>
            </c:numRef>
          </c:val>
          <c:extLst>
            <c:ext xmlns:c16="http://schemas.microsoft.com/office/drawing/2014/chart" uri="{C3380CC4-5D6E-409C-BE32-E72D297353CC}">
              <c16:uniqueId val="{00000000-A2FC-4E55-B811-27C1548B9CD5}"/>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'DHS08'!$R$15:$Z$15</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'DHS08'!$R$19:$Z$19</c:f>
              <c:numCache>
                <c:formatCode>###0.0</c:formatCode>
                <c:ptCount val="9"/>
                <c:pt idx="0">
                  <c:v>0.51098605809075281</c:v>
                </c:pt>
                <c:pt idx="1">
                  <c:v>0.15389118122205392</c:v>
                </c:pt>
                <c:pt idx="2">
                  <c:v>0</c:v>
                </c:pt>
                <c:pt idx="3">
                  <c:v>0</c:v>
                </c:pt>
                <c:pt idx="4">
                  <c:v>1.8010964546731133E-2</c:v>
                </c:pt>
                <c:pt idx="5">
                  <c:v>0</c:v>
                </c:pt>
                <c:pt idx="6">
                  <c:v>0</c:v>
                </c:pt>
                <c:pt idx="7">
                  <c:v>7.9623632726539662E-2</c:v>
                </c:pt>
                <c:pt idx="8">
                  <c:v>0</c:v>
                </c:pt>
              </c:numCache>
            </c:numRef>
          </c:val>
          <c:extLst>
            <c:ext xmlns:c16="http://schemas.microsoft.com/office/drawing/2014/chart" uri="{C3380CC4-5D6E-409C-BE32-E72D297353CC}">
              <c16:uniqueId val="{00000001-A2FC-4E55-B811-27C1548B9CD5}"/>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'DHS08'!$R$15:$Z$15</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'DHS08'!$R$20:$Z$20</c:f>
              <c:numCache>
                <c:formatCode>###0.0</c:formatCode>
                <c:ptCount val="9"/>
                <c:pt idx="0">
                  <c:v>34.285348270932687</c:v>
                </c:pt>
                <c:pt idx="1">
                  <c:v>4.6254194557184967</c:v>
                </c:pt>
                <c:pt idx="2">
                  <c:v>5.8605327694584979</c:v>
                </c:pt>
                <c:pt idx="3">
                  <c:v>10.004892138883726</c:v>
                </c:pt>
                <c:pt idx="4">
                  <c:v>11.182682406973662</c:v>
                </c:pt>
                <c:pt idx="5">
                  <c:v>35.02007715237572</c:v>
                </c:pt>
                <c:pt idx="6">
                  <c:v>6.1891625587744663</c:v>
                </c:pt>
                <c:pt idx="7">
                  <c:v>3.1077798165770734</c:v>
                </c:pt>
                <c:pt idx="8">
                  <c:v>1.6769879917101402</c:v>
                </c:pt>
              </c:numCache>
            </c:numRef>
          </c:val>
          <c:extLst>
            <c:ext xmlns:c16="http://schemas.microsoft.com/office/drawing/2014/chart" uri="{C3380CC4-5D6E-409C-BE32-E72D297353CC}">
              <c16:uniqueId val="{00000002-A2FC-4E55-B811-27C1548B9CD5}"/>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'DHS08'!$R$15:$Z$15</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'DHS08'!$R$21:$Z$21</c:f>
              <c:numCache>
                <c:formatCode>###0.0</c:formatCode>
                <c:ptCount val="9"/>
                <c:pt idx="0">
                  <c:v>5.570274527257256</c:v>
                </c:pt>
                <c:pt idx="1">
                  <c:v>13.957837413092236</c:v>
                </c:pt>
                <c:pt idx="2">
                  <c:v>6.338695172551656</c:v>
                </c:pt>
                <c:pt idx="3">
                  <c:v>3.9937959517193984</c:v>
                </c:pt>
                <c:pt idx="4">
                  <c:v>4.2589838842807186</c:v>
                </c:pt>
                <c:pt idx="5">
                  <c:v>10.286458892568826</c:v>
                </c:pt>
                <c:pt idx="6">
                  <c:v>8.3926755903871033</c:v>
                </c:pt>
                <c:pt idx="7">
                  <c:v>1.3306771769090666</c:v>
                </c:pt>
                <c:pt idx="8">
                  <c:v>5.4948065057206268</c:v>
                </c:pt>
              </c:numCache>
            </c:numRef>
          </c:val>
          <c:extLst>
            <c:ext xmlns:c16="http://schemas.microsoft.com/office/drawing/2014/chart" uri="{C3380CC4-5D6E-409C-BE32-E72D297353CC}">
              <c16:uniqueId val="{00000003-A2FC-4E55-B811-27C1548B9CD5}"/>
            </c:ext>
          </c:extLst>
        </c:ser>
        <c:dLbls>
          <c:showLegendKey val="0"/>
          <c:showVal val="0"/>
          <c:showCatName val="0"/>
          <c:showSerName val="0"/>
          <c:showPercent val="0"/>
          <c:showBubbleSize val="0"/>
        </c:dLbls>
        <c:gapWidth val="50"/>
        <c:overlap val="100"/>
        <c:axId val="211903232"/>
        <c:axId val="211905152"/>
      </c:barChart>
      <c:catAx>
        <c:axId val="211903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05152"/>
        <c:crosses val="autoZero"/>
        <c:auto val="1"/>
        <c:lblAlgn val="ctr"/>
        <c:lblOffset val="100"/>
        <c:tickLblSkip val="1"/>
        <c:tickMarkSkip val="1"/>
        <c:noMultiLvlLbl val="0"/>
      </c:catAx>
      <c:valAx>
        <c:axId val="21190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03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'DHS08'!$C$18:$G$18</c:f>
              <c:numCache>
                <c:formatCode>###0.0</c:formatCode>
                <c:ptCount val="5"/>
                <c:pt idx="0">
                  <c:v>59.61805868220528</c:v>
                </c:pt>
                <c:pt idx="1">
                  <c:v>81.854429676184324</c:v>
                </c:pt>
                <c:pt idx="2">
                  <c:v>95.863937286089111</c:v>
                </c:pt>
                <c:pt idx="3">
                  <c:v>98.844437073791767</c:v>
                </c:pt>
                <c:pt idx="4">
                  <c:v>99.550930093031852</c:v>
                </c:pt>
              </c:numCache>
            </c:numRef>
          </c:val>
          <c:extLst>
            <c:ext xmlns:c16="http://schemas.microsoft.com/office/drawing/2014/chart" uri="{C3380CC4-5D6E-409C-BE32-E72D297353CC}">
              <c16:uniqueId val="{00000000-E3AB-4451-AE6E-7E35FB7FA191}"/>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'DHS08'!$C$19:$G$19</c:f>
              <c:numCache>
                <c:formatCode>###0.0</c:formatCode>
                <c:ptCount val="5"/>
                <c:pt idx="0">
                  <c:v>0.10392464864938883</c:v>
                </c:pt>
                <c:pt idx="1">
                  <c:v>2.743990520702682E-2</c:v>
                </c:pt>
                <c:pt idx="2">
                  <c:v>0</c:v>
                </c:pt>
                <c:pt idx="3">
                  <c:v>9.0926185084390168E-2</c:v>
                </c:pt>
                <c:pt idx="4">
                  <c:v>0</c:v>
                </c:pt>
              </c:numCache>
            </c:numRef>
          </c:val>
          <c:extLst>
            <c:ext xmlns:c16="http://schemas.microsoft.com/office/drawing/2014/chart" uri="{C3380CC4-5D6E-409C-BE32-E72D297353CC}">
              <c16:uniqueId val="{00000001-E3AB-4451-AE6E-7E35FB7FA191}"/>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'DHS08'!$C$20:$G$20</c:f>
              <c:numCache>
                <c:formatCode>###0.0</c:formatCode>
                <c:ptCount val="5"/>
                <c:pt idx="0">
                  <c:v>20.147138238910493</c:v>
                </c:pt>
                <c:pt idx="1">
                  <c:v>13.339935304963255</c:v>
                </c:pt>
                <c:pt idx="2">
                  <c:v>3.5834356568102135</c:v>
                </c:pt>
                <c:pt idx="3">
                  <c:v>0.97459035552467743</c:v>
                </c:pt>
                <c:pt idx="4">
                  <c:v>0.40362107893483296</c:v>
                </c:pt>
              </c:numCache>
            </c:numRef>
          </c:val>
          <c:extLst>
            <c:ext xmlns:c16="http://schemas.microsoft.com/office/drawing/2014/chart" uri="{C3380CC4-5D6E-409C-BE32-E72D297353CC}">
              <c16:uniqueId val="{00000002-E3AB-4451-AE6E-7E35FB7FA191}"/>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'DHS08'!$C$21:$G$21</c:f>
              <c:numCache>
                <c:formatCode>###0.0</c:formatCode>
                <c:ptCount val="5"/>
                <c:pt idx="0">
                  <c:v>20.130878430234837</c:v>
                </c:pt>
                <c:pt idx="1">
                  <c:v>4.7781951136453955</c:v>
                </c:pt>
                <c:pt idx="2">
                  <c:v>0.55262705710067517</c:v>
                </c:pt>
                <c:pt idx="3">
                  <c:v>9.0046385599165932E-2</c:v>
                </c:pt>
                <c:pt idx="4">
                  <c:v>4.5448828033315333E-2</c:v>
                </c:pt>
              </c:numCache>
            </c:numRef>
          </c:val>
          <c:extLst>
            <c:ext xmlns:c16="http://schemas.microsoft.com/office/drawing/2014/chart" uri="{C3380CC4-5D6E-409C-BE32-E72D297353CC}">
              <c16:uniqueId val="{00000003-E3AB-4451-AE6E-7E35FB7FA191}"/>
            </c:ext>
          </c:extLst>
        </c:ser>
        <c:dLbls>
          <c:showLegendKey val="0"/>
          <c:showVal val="0"/>
          <c:showCatName val="0"/>
          <c:showSerName val="0"/>
          <c:showPercent val="0"/>
          <c:showBubbleSize val="0"/>
        </c:dLbls>
        <c:gapWidth val="50"/>
        <c:overlap val="100"/>
        <c:axId val="418387840"/>
        <c:axId val="419627008"/>
      </c:barChart>
      <c:catAx>
        <c:axId val="41838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9627008"/>
        <c:crosses val="autoZero"/>
        <c:auto val="1"/>
        <c:lblAlgn val="ctr"/>
        <c:lblOffset val="100"/>
        <c:tickLblSkip val="1"/>
        <c:tickMarkSkip val="1"/>
        <c:noMultiLvlLbl val="0"/>
      </c:catAx>
      <c:valAx>
        <c:axId val="419627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1838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'DHS08'!$R$121:$Z$121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'DHS08'!$R$124:$Z$124</c:f>
              <c:numCache>
                <c:formatCode>###0.0</c:formatCode>
                <c:ptCount val="9"/>
                <c:pt idx="0">
                  <c:v>22.445022468799049</c:v>
                </c:pt>
                <c:pt idx="1">
                  <c:v>27.511490800110572</c:v>
                </c:pt>
                <c:pt idx="2">
                  <c:v>35.857246049283738</c:v>
                </c:pt>
                <c:pt idx="3">
                  <c:v>36.236535312075951</c:v>
                </c:pt>
                <c:pt idx="4">
                  <c:v>29.943229251750278</c:v>
                </c:pt>
                <c:pt idx="5">
                  <c:v>22.915309634744368</c:v>
                </c:pt>
                <c:pt idx="6">
                  <c:v>20.377404149136762</c:v>
                </c:pt>
                <c:pt idx="7">
                  <c:v>34.384741255942181</c:v>
                </c:pt>
                <c:pt idx="8">
                  <c:v>40.382294647901773</c:v>
                </c:pt>
              </c:numCache>
            </c:numRef>
          </c:val>
          <c:extLst>
            <c:ext xmlns:c16="http://schemas.microsoft.com/office/drawing/2014/chart" uri="{C3380CC4-5D6E-409C-BE32-E72D297353CC}">
              <c16:uniqueId val="{00000000-C7B1-4B24-B6A9-160FAA7D6967}"/>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'DHS08'!$R$121:$Z$121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'DHS08'!$R$125:$Z$125</c:f>
              <c:numCache>
                <c:formatCode>###0.0</c:formatCode>
                <c:ptCount val="9"/>
                <c:pt idx="0">
                  <c:v>6.9850057231546323</c:v>
                </c:pt>
                <c:pt idx="1">
                  <c:v>8.5871921252685226</c:v>
                </c:pt>
                <c:pt idx="2">
                  <c:v>8.7405803507089903</c:v>
                </c:pt>
                <c:pt idx="3">
                  <c:v>12.570142834963923</c:v>
                </c:pt>
                <c:pt idx="4">
                  <c:v>10.76061135570132</c:v>
                </c:pt>
                <c:pt idx="5">
                  <c:v>6.5510958013394687</c:v>
                </c:pt>
                <c:pt idx="6">
                  <c:v>8.5882133396839091</c:v>
                </c:pt>
                <c:pt idx="7">
                  <c:v>12.24434439321411</c:v>
                </c:pt>
                <c:pt idx="8">
                  <c:v>10.638054638687208</c:v>
                </c:pt>
              </c:numCache>
            </c:numRef>
          </c:val>
          <c:extLst>
            <c:ext xmlns:c16="http://schemas.microsoft.com/office/drawing/2014/chart" uri="{C3380CC4-5D6E-409C-BE32-E72D297353CC}">
              <c16:uniqueId val="{00000001-C7B1-4B24-B6A9-160FAA7D6967}"/>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'DHS08'!$R$121:$Z$121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'DHS08'!$R$126:$Z$126</c:f>
              <c:numCache>
                <c:formatCode>###0.0</c:formatCode>
                <c:ptCount val="9"/>
                <c:pt idx="0">
                  <c:v>60.655996358219184</c:v>
                </c:pt>
                <c:pt idx="1">
                  <c:v>15.454801239299051</c:v>
                </c:pt>
                <c:pt idx="2">
                  <c:v>26.333183277927507</c:v>
                </c:pt>
                <c:pt idx="3">
                  <c:v>23.389402903590053</c:v>
                </c:pt>
                <c:pt idx="4">
                  <c:v>9.2684211826159739</c:v>
                </c:pt>
                <c:pt idx="5">
                  <c:v>56.560455004611313</c:v>
                </c:pt>
                <c:pt idx="6">
                  <c:v>10.267793318847396</c:v>
                </c:pt>
                <c:pt idx="7">
                  <c:v>47.024353338667822</c:v>
                </c:pt>
                <c:pt idx="8">
                  <c:v>28.589537597062513</c:v>
                </c:pt>
              </c:numCache>
            </c:numRef>
          </c:val>
          <c:extLst>
            <c:ext xmlns:c16="http://schemas.microsoft.com/office/drawing/2014/chart" uri="{C3380CC4-5D6E-409C-BE32-E72D297353CC}">
              <c16:uniqueId val="{00000002-C7B1-4B24-B6A9-160FAA7D6967}"/>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'DHS08'!$R$121:$Z$121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'DHS08'!$R$127:$Z$127</c:f>
              <c:numCache>
                <c:formatCode>###0.0</c:formatCode>
                <c:ptCount val="9"/>
                <c:pt idx="0">
                  <c:v>9.9139754498271344</c:v>
                </c:pt>
                <c:pt idx="1">
                  <c:v>48.446515835321847</c:v>
                </c:pt>
                <c:pt idx="2">
                  <c:v>29.068990322079774</c:v>
                </c:pt>
                <c:pt idx="3">
                  <c:v>27.803918949370072</c:v>
                </c:pt>
                <c:pt idx="4">
                  <c:v>50.027738209932423</c:v>
                </c:pt>
                <c:pt idx="5">
                  <c:v>13.973139559304837</c:v>
                </c:pt>
                <c:pt idx="6">
                  <c:v>60.766589192331935</c:v>
                </c:pt>
                <c:pt idx="7">
                  <c:v>6.3465610121758953</c:v>
                </c:pt>
                <c:pt idx="8">
                  <c:v>20.390113116348505</c:v>
                </c:pt>
              </c:numCache>
            </c:numRef>
          </c:val>
          <c:extLst>
            <c:ext xmlns:c16="http://schemas.microsoft.com/office/drawing/2014/chart" uri="{C3380CC4-5D6E-409C-BE32-E72D297353CC}">
              <c16:uniqueId val="{00000003-C7B1-4B24-B6A9-160FAA7D6967}"/>
            </c:ext>
          </c:extLst>
        </c:ser>
        <c:dLbls>
          <c:showLegendKey val="0"/>
          <c:showVal val="0"/>
          <c:showCatName val="0"/>
          <c:showSerName val="0"/>
          <c:showPercent val="0"/>
          <c:showBubbleSize val="0"/>
        </c:dLbls>
        <c:gapWidth val="50"/>
        <c:overlap val="100"/>
        <c:axId val="36092928"/>
        <c:axId val="36102912"/>
      </c:barChart>
      <c:catAx>
        <c:axId val="3609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02912"/>
        <c:crosses val="autoZero"/>
        <c:auto val="1"/>
        <c:lblAlgn val="ctr"/>
        <c:lblOffset val="100"/>
        <c:tickLblSkip val="1"/>
        <c:tickMarkSkip val="1"/>
        <c:noMultiLvlLbl val="0"/>
      </c:catAx>
      <c:valAx>
        <c:axId val="36102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92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12B-4E9C-B8DC-12B1AEC6D0CB}"/>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12B-4E9C-B8DC-12B1AEC6D0CB}"/>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12B-4E9C-B8DC-12B1AEC6D0CB}"/>
            </c:ext>
          </c:extLst>
        </c:ser>
        <c:dLbls>
          <c:showLegendKey val="0"/>
          <c:showVal val="0"/>
          <c:showCatName val="0"/>
          <c:showSerName val="0"/>
          <c:showPercent val="0"/>
          <c:showBubbleSize val="0"/>
        </c:dLbls>
        <c:gapWidth val="50"/>
        <c:overlap val="100"/>
        <c:axId val="36144256"/>
        <c:axId val="36145792"/>
      </c:barChart>
      <c:catAx>
        <c:axId val="3614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45792"/>
        <c:crosses val="autoZero"/>
        <c:auto val="1"/>
        <c:lblAlgn val="ctr"/>
        <c:lblOffset val="100"/>
        <c:tickLblSkip val="1"/>
        <c:tickMarkSkip val="1"/>
        <c:noMultiLvlLbl val="0"/>
      </c:catAx>
      <c:valAx>
        <c:axId val="3614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4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'DHS08'!$R$221:$Z$221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386F-4F98-93C0-9536CAD59FA7}"/>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'DHS08'!$R$221:$Z$221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386F-4F98-93C0-9536CAD59FA7}"/>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'DHS08'!$R$221:$Z$221</c:f>
              <c:strCache>
                <c:ptCount val="9"/>
                <c:pt idx="0">
                  <c:v>Beni</c:v>
                </c:pt>
                <c:pt idx="1">
                  <c:v>Chuquisaca</c:v>
                </c:pt>
                <c:pt idx="2">
                  <c:v>Cochabamba</c:v>
                </c:pt>
                <c:pt idx="3">
                  <c:v>La Paz</c:v>
                </c:pt>
                <c:pt idx="4">
                  <c:v>Oruro</c:v>
                </c:pt>
                <c:pt idx="5">
                  <c:v>Pando</c:v>
                </c:pt>
                <c:pt idx="6">
                  <c:v>Potosí</c:v>
                </c:pt>
                <c:pt idx="7">
                  <c:v>Santa Cruz</c:v>
                </c:pt>
                <c:pt idx="8">
                  <c:v>Tarija</c:v>
                </c:pt>
              </c:strCache>
            </c:strRef>
          </c:cat>
          <c:val>
            <c:numRef>
              <c:f>'DHS08'!$R$224:$Z$224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386F-4F98-93C0-9536CAD59FA7}"/>
            </c:ext>
          </c:extLst>
        </c:ser>
        <c:dLbls>
          <c:showLegendKey val="0"/>
          <c:showVal val="0"/>
          <c:showCatName val="0"/>
          <c:showSerName val="0"/>
          <c:showPercent val="0"/>
          <c:showBubbleSize val="0"/>
        </c:dLbls>
        <c:gapWidth val="50"/>
        <c:overlap val="100"/>
        <c:axId val="36165120"/>
        <c:axId val="36166656"/>
      </c:barChart>
      <c:catAx>
        <c:axId val="36165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66656"/>
        <c:crosses val="autoZero"/>
        <c:auto val="1"/>
        <c:lblAlgn val="ctr"/>
        <c:lblOffset val="100"/>
        <c:tickLblSkip val="1"/>
        <c:tickMarkSkip val="1"/>
        <c:noMultiLvlLbl val="0"/>
      </c:catAx>
      <c:valAx>
        <c:axId val="36166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65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809-481F-B9D8-8ACFD460641B}"/>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809-481F-B9D8-8ACFD460641B}"/>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809-481F-B9D8-8ACFD460641B}"/>
            </c:ext>
          </c:extLst>
        </c:ser>
        <c:dLbls>
          <c:showLegendKey val="0"/>
          <c:showVal val="0"/>
          <c:showCatName val="0"/>
          <c:showSerName val="0"/>
          <c:showPercent val="0"/>
          <c:showBubbleSize val="0"/>
        </c:dLbls>
        <c:gapWidth val="50"/>
        <c:overlap val="100"/>
        <c:axId val="36210560"/>
        <c:axId val="36212096"/>
      </c:barChart>
      <c:catAx>
        <c:axId val="36210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212096"/>
        <c:crosses val="autoZero"/>
        <c:auto val="1"/>
        <c:lblAlgn val="ctr"/>
        <c:lblOffset val="100"/>
        <c:tickLblSkip val="1"/>
        <c:tickMarkSkip val="1"/>
        <c:noMultiLvlLbl val="0"/>
      </c:catAx>
      <c:valAx>
        <c:axId val="36212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210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'DHS08'!$H$18:$L$18</c:f>
              <c:numCache>
                <c:formatCode>###0.0</c:formatCode>
                <c:ptCount val="5"/>
                <c:pt idx="0">
                  <c:v>88.287103089402862</c:v>
                </c:pt>
                <c:pt idx="1">
                  <c:v>97.869508782749847</c:v>
                </c:pt>
                <c:pt idx="2">
                  <c:v>98.842529808358663</c:v>
                </c:pt>
                <c:pt idx="3">
                  <c:v>99.527483882559039</c:v>
                </c:pt>
                <c:pt idx="4">
                  <c:v>99.526733195941745</c:v>
                </c:pt>
              </c:numCache>
            </c:numRef>
          </c:val>
          <c:extLst>
            <c:ext xmlns:c16="http://schemas.microsoft.com/office/drawing/2014/chart" uri="{C3380CC4-5D6E-409C-BE32-E72D297353CC}">
              <c16:uniqueId val="{00000000-A2FA-41CF-8476-18A394BFD792}"/>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'DHS08'!$H$19:$L$19</c:f>
              <c:numCache>
                <c:formatCode>###0.0</c:formatCode>
                <c:ptCount val="5"/>
                <c:pt idx="0">
                  <c:v>7.1301162222444869E-2</c:v>
                </c:pt>
                <c:pt idx="1">
                  <c:v>0</c:v>
                </c:pt>
                <c:pt idx="2">
                  <c:v>0.15373602551374144</c:v>
                </c:pt>
                <c:pt idx="3">
                  <c:v>0</c:v>
                </c:pt>
                <c:pt idx="4">
                  <c:v>0</c:v>
                </c:pt>
              </c:numCache>
            </c:numRef>
          </c:val>
          <c:extLst>
            <c:ext xmlns:c16="http://schemas.microsoft.com/office/drawing/2014/chart" uri="{C3380CC4-5D6E-409C-BE32-E72D297353CC}">
              <c16:uniqueId val="{00000001-A2FA-41CF-8476-18A394BFD792}"/>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'DHS08'!$H$20:$L$20</c:f>
              <c:numCache>
                <c:formatCode>###0.0</c:formatCode>
                <c:ptCount val="5"/>
                <c:pt idx="0">
                  <c:v>10.845637481620804</c:v>
                </c:pt>
                <c:pt idx="1">
                  <c:v>1.7039887397016038</c:v>
                </c:pt>
                <c:pt idx="2">
                  <c:v>0.87514023341463609</c:v>
                </c:pt>
                <c:pt idx="3">
                  <c:v>0.42533683554068524</c:v>
                </c:pt>
                <c:pt idx="4">
                  <c:v>0.44370676269012821</c:v>
                </c:pt>
              </c:numCache>
            </c:numRef>
          </c:val>
          <c:extLst>
            <c:ext xmlns:c16="http://schemas.microsoft.com/office/drawing/2014/chart" uri="{C3380CC4-5D6E-409C-BE32-E72D297353CC}">
              <c16:uniqueId val="{00000002-A2FA-41CF-8476-18A394BFD792}"/>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'DHS08'!$H$21:$L$21</c:f>
              <c:numCache>
                <c:formatCode>###0.0</c:formatCode>
                <c:ptCount val="5"/>
                <c:pt idx="0">
                  <c:v>0.7959582667538897</c:v>
                </c:pt>
                <c:pt idx="1">
                  <c:v>0.42650247754854942</c:v>
                </c:pt>
                <c:pt idx="2">
                  <c:v>0.12859393271295988</c:v>
                </c:pt>
                <c:pt idx="3">
                  <c:v>4.7179281900275448E-2</c:v>
                </c:pt>
                <c:pt idx="4">
                  <c:v>2.9560041368127041E-2</c:v>
                </c:pt>
              </c:numCache>
            </c:numRef>
          </c:val>
          <c:extLst>
            <c:ext xmlns:c16="http://schemas.microsoft.com/office/drawing/2014/chart" uri="{C3380CC4-5D6E-409C-BE32-E72D297353CC}">
              <c16:uniqueId val="{00000003-A2FA-41CF-8476-18A394BFD792}"/>
            </c:ext>
          </c:extLst>
        </c:ser>
        <c:dLbls>
          <c:showLegendKey val="0"/>
          <c:showVal val="0"/>
          <c:showCatName val="0"/>
          <c:showSerName val="0"/>
          <c:showPercent val="0"/>
          <c:showBubbleSize val="0"/>
        </c:dLbls>
        <c:gapWidth val="50"/>
        <c:overlap val="100"/>
        <c:axId val="58559872"/>
        <c:axId val="58565760"/>
      </c:barChart>
      <c:catAx>
        <c:axId val="58559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565760"/>
        <c:crosses val="autoZero"/>
        <c:auto val="1"/>
        <c:lblAlgn val="ctr"/>
        <c:lblOffset val="100"/>
        <c:tickLblSkip val="1"/>
        <c:tickMarkSkip val="1"/>
        <c:noMultiLvlLbl val="0"/>
      </c:catAx>
      <c:valAx>
        <c:axId val="58565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559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'DHS08'!$H$124:$L$124</c:f>
              <c:numCache>
                <c:formatCode>###0.0</c:formatCode>
                <c:ptCount val="5"/>
                <c:pt idx="0">
                  <c:v>18.938483966037424</c:v>
                </c:pt>
                <c:pt idx="1">
                  <c:v>35.962065198236544</c:v>
                </c:pt>
                <c:pt idx="2">
                  <c:v>44.270895508667905</c:v>
                </c:pt>
                <c:pt idx="3">
                  <c:v>61.419814928211323</c:v>
                </c:pt>
                <c:pt idx="4">
                  <c:v>87.781106020090689</c:v>
                </c:pt>
              </c:numCache>
            </c:numRef>
          </c:val>
          <c:extLst>
            <c:ext xmlns:c16="http://schemas.microsoft.com/office/drawing/2014/chart" uri="{C3380CC4-5D6E-409C-BE32-E72D297353CC}">
              <c16:uniqueId val="{00000000-C7FA-4E05-9112-213519A905C2}"/>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'DHS08'!$H$125:$L$125</c:f>
              <c:numCache>
                <c:formatCode>###0.0</c:formatCode>
                <c:ptCount val="5"/>
                <c:pt idx="0">
                  <c:v>11.768203325490887</c:v>
                </c:pt>
                <c:pt idx="1">
                  <c:v>27.270068681382948</c:v>
                </c:pt>
                <c:pt idx="2">
                  <c:v>28.78752356275449</c:v>
                </c:pt>
                <c:pt idx="3">
                  <c:v>20.418922062222972</c:v>
                </c:pt>
                <c:pt idx="4">
                  <c:v>5.6093262829733446</c:v>
                </c:pt>
              </c:numCache>
            </c:numRef>
          </c:val>
          <c:extLst>
            <c:ext xmlns:c16="http://schemas.microsoft.com/office/drawing/2014/chart" uri="{C3380CC4-5D6E-409C-BE32-E72D297353CC}">
              <c16:uniqueId val="{00000001-C7FA-4E05-9112-213519A905C2}"/>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'DHS08'!$H$126:$L$126</c:f>
              <c:numCache>
                <c:formatCode>###0.0</c:formatCode>
                <c:ptCount val="5"/>
                <c:pt idx="0">
                  <c:v>41.943620003966736</c:v>
                </c:pt>
                <c:pt idx="1">
                  <c:v>22.963198287245774</c:v>
                </c:pt>
                <c:pt idx="2">
                  <c:v>23.315151276718808</c:v>
                </c:pt>
                <c:pt idx="3">
                  <c:v>16.353646479668601</c:v>
                </c:pt>
                <c:pt idx="4">
                  <c:v>6.3828850574935645</c:v>
                </c:pt>
              </c:numCache>
            </c:numRef>
          </c:val>
          <c:extLst>
            <c:ext xmlns:c16="http://schemas.microsoft.com/office/drawing/2014/chart" uri="{C3380CC4-5D6E-409C-BE32-E72D297353CC}">
              <c16:uniqueId val="{00000002-C7FA-4E05-9112-213519A905C2}"/>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'DHS08'!$H$127:$L$127</c:f>
              <c:numCache>
                <c:formatCode>###0.0</c:formatCode>
                <c:ptCount val="5"/>
                <c:pt idx="0">
                  <c:v>27.349692704504953</c:v>
                </c:pt>
                <c:pt idx="1">
                  <c:v>13.804667833134729</c:v>
                </c:pt>
                <c:pt idx="2">
                  <c:v>3.6264296518587966</c:v>
                </c:pt>
                <c:pt idx="3">
                  <c:v>1.807616529897103</c:v>
                </c:pt>
                <c:pt idx="4">
                  <c:v>0.22668263944240144</c:v>
                </c:pt>
              </c:numCache>
            </c:numRef>
          </c:val>
          <c:extLst>
            <c:ext xmlns:c16="http://schemas.microsoft.com/office/drawing/2014/chart" uri="{C3380CC4-5D6E-409C-BE32-E72D297353CC}">
              <c16:uniqueId val="{00000003-C7FA-4E05-9112-213519A905C2}"/>
            </c:ext>
          </c:extLst>
        </c:ser>
        <c:dLbls>
          <c:showLegendKey val="0"/>
          <c:showVal val="0"/>
          <c:showCatName val="0"/>
          <c:showSerName val="0"/>
          <c:showPercent val="0"/>
          <c:showBubbleSize val="0"/>
        </c:dLbls>
        <c:gapWidth val="50"/>
        <c:overlap val="100"/>
        <c:axId val="58623104"/>
        <c:axId val="58624640"/>
      </c:barChart>
      <c:catAx>
        <c:axId val="5862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624640"/>
        <c:crosses val="autoZero"/>
        <c:auto val="1"/>
        <c:lblAlgn val="ctr"/>
        <c:lblOffset val="100"/>
        <c:tickLblSkip val="1"/>
        <c:tickMarkSkip val="1"/>
        <c:noMultiLvlLbl val="0"/>
      </c:catAx>
      <c:valAx>
        <c:axId val="58624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62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EE0-4500-997B-2853DCE78AF7}"/>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EE0-4500-997B-2853DCE78AF7}"/>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EE0-4500-997B-2853DCE78AF7}"/>
            </c:ext>
          </c:extLst>
        </c:ser>
        <c:dLbls>
          <c:showLegendKey val="0"/>
          <c:showVal val="0"/>
          <c:showCatName val="0"/>
          <c:showSerName val="0"/>
          <c:showPercent val="0"/>
          <c:showBubbleSize val="0"/>
        </c:dLbls>
        <c:gapWidth val="50"/>
        <c:overlap val="100"/>
        <c:axId val="58648064"/>
        <c:axId val="58649600"/>
      </c:barChart>
      <c:catAx>
        <c:axId val="58648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649600"/>
        <c:crosses val="autoZero"/>
        <c:auto val="1"/>
        <c:lblAlgn val="ctr"/>
        <c:lblOffset val="100"/>
        <c:tickLblSkip val="1"/>
        <c:tickMarkSkip val="1"/>
        <c:noMultiLvlLbl val="0"/>
      </c:catAx>
      <c:valAx>
        <c:axId val="58649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8648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'DHS08'!$C$124:$G$124</c:f>
              <c:numCache>
                <c:formatCode>###0.0</c:formatCode>
                <c:ptCount val="5"/>
                <c:pt idx="0">
                  <c:v>15.466789084455886</c:v>
                </c:pt>
                <c:pt idx="1">
                  <c:v>7.1874940017864164</c:v>
                </c:pt>
                <c:pt idx="2">
                  <c:v>28.293922472623972</c:v>
                </c:pt>
                <c:pt idx="3">
                  <c:v>45.761102115512585</c:v>
                </c:pt>
                <c:pt idx="4">
                  <c:v>78.575126675056296</c:v>
                </c:pt>
              </c:numCache>
            </c:numRef>
          </c:val>
          <c:extLst>
            <c:ext xmlns:c16="http://schemas.microsoft.com/office/drawing/2014/chart" uri="{C3380CC4-5D6E-409C-BE32-E72D297353CC}">
              <c16:uniqueId val="{00000000-9FB0-4E28-AF82-1E5C3C7AECCF}"/>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'DHS08'!$C$125:$G$125</c:f>
              <c:numCache>
                <c:formatCode>###0.0</c:formatCode>
                <c:ptCount val="5"/>
                <c:pt idx="0">
                  <c:v>1.1418931011410698</c:v>
                </c:pt>
                <c:pt idx="1">
                  <c:v>1.4535292265618984</c:v>
                </c:pt>
                <c:pt idx="2">
                  <c:v>18.743275331754823</c:v>
                </c:pt>
                <c:pt idx="3">
                  <c:v>25.511233638305342</c:v>
                </c:pt>
                <c:pt idx="4">
                  <c:v>10.467978487072441</c:v>
                </c:pt>
              </c:numCache>
            </c:numRef>
          </c:val>
          <c:extLst>
            <c:ext xmlns:c16="http://schemas.microsoft.com/office/drawing/2014/chart" uri="{C3380CC4-5D6E-409C-BE32-E72D297353CC}">
              <c16:uniqueId val="{00000001-9FB0-4E28-AF82-1E5C3C7AECCF}"/>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'DHS08'!$C$126:$G$126</c:f>
              <c:numCache>
                <c:formatCode>###0.0</c:formatCode>
                <c:ptCount val="5"/>
                <c:pt idx="0">
                  <c:v>14.779099177556802</c:v>
                </c:pt>
                <c:pt idx="1">
                  <c:v>45.668216857934759</c:v>
                </c:pt>
                <c:pt idx="2">
                  <c:v>29.792274234309726</c:v>
                </c:pt>
                <c:pt idx="3">
                  <c:v>24.539588854296657</c:v>
                </c:pt>
                <c:pt idx="4">
                  <c:v>10.229376803606193</c:v>
                </c:pt>
              </c:numCache>
            </c:numRef>
          </c:val>
          <c:extLst>
            <c:ext xmlns:c16="http://schemas.microsoft.com/office/drawing/2014/chart" uri="{C3380CC4-5D6E-409C-BE32-E72D297353CC}">
              <c16:uniqueId val="{00000002-9FB0-4E28-AF82-1E5C3C7AECCF}"/>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'DHS08'!$C$127:$G$127</c:f>
              <c:numCache>
                <c:formatCode>###0.0</c:formatCode>
                <c:ptCount val="5"/>
                <c:pt idx="0">
                  <c:v>68.612218636846251</c:v>
                </c:pt>
                <c:pt idx="1">
                  <c:v>45.690759913716924</c:v>
                </c:pt>
                <c:pt idx="2">
                  <c:v>23.170527961311475</c:v>
                </c:pt>
                <c:pt idx="3">
                  <c:v>4.1880753918854161</c:v>
                </c:pt>
                <c:pt idx="4">
                  <c:v>0.72751803426506934</c:v>
                </c:pt>
              </c:numCache>
            </c:numRef>
          </c:val>
          <c:extLst>
            <c:ext xmlns:c16="http://schemas.microsoft.com/office/drawing/2014/chart" uri="{C3380CC4-5D6E-409C-BE32-E72D297353CC}">
              <c16:uniqueId val="{00000003-9FB0-4E28-AF82-1E5C3C7AECCF}"/>
            </c:ext>
          </c:extLst>
        </c:ser>
        <c:dLbls>
          <c:showLegendKey val="0"/>
          <c:showVal val="0"/>
          <c:showCatName val="0"/>
          <c:showSerName val="0"/>
          <c:showPercent val="0"/>
          <c:showBubbleSize val="0"/>
        </c:dLbls>
        <c:gapWidth val="50"/>
        <c:overlap val="100"/>
        <c:axId val="36127488"/>
        <c:axId val="36129024"/>
      </c:barChart>
      <c:catAx>
        <c:axId val="3612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29024"/>
        <c:crosses val="autoZero"/>
        <c:auto val="1"/>
        <c:lblAlgn val="ctr"/>
        <c:lblOffset val="100"/>
        <c:tickLblSkip val="1"/>
        <c:tickMarkSkip val="1"/>
        <c:noMultiLvlLbl val="0"/>
      </c:catAx>
      <c:valAx>
        <c:axId val="3612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12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'DHS08'!$M$124:$Q$124</c:f>
              <c:numCache>
                <c:formatCode>###0.0</c:formatCode>
                <c:ptCount val="5"/>
                <c:pt idx="0">
                  <c:v>1.3005432957695247</c:v>
                </c:pt>
                <c:pt idx="1">
                  <c:v>1.7515870801041336</c:v>
                </c:pt>
                <c:pt idx="2">
                  <c:v>2.8601388497218792</c:v>
                </c:pt>
                <c:pt idx="3">
                  <c:v>6.0848684870967418</c:v>
                </c:pt>
                <c:pt idx="4">
                  <c:v>21.066905121197042</c:v>
                </c:pt>
              </c:numCache>
            </c:numRef>
          </c:val>
          <c:extLst>
            <c:ext xmlns:c16="http://schemas.microsoft.com/office/drawing/2014/chart" uri="{C3380CC4-5D6E-409C-BE32-E72D297353CC}">
              <c16:uniqueId val="{00000000-C6B9-4824-B439-4654DD3EAC51}"/>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'DHS08'!$M$125:$Q$125</c:f>
              <c:numCache>
                <c:formatCode>###0.0</c:formatCode>
                <c:ptCount val="5"/>
                <c:pt idx="0">
                  <c:v>6.485281361187091E-2</c:v>
                </c:pt>
                <c:pt idx="1">
                  <c:v>0.12342284359298725</c:v>
                </c:pt>
                <c:pt idx="2">
                  <c:v>0.26990763971669546</c:v>
                </c:pt>
                <c:pt idx="3">
                  <c:v>0.81968464564726828</c:v>
                </c:pt>
                <c:pt idx="4">
                  <c:v>3.071606664985771</c:v>
                </c:pt>
              </c:numCache>
            </c:numRef>
          </c:val>
          <c:extLst>
            <c:ext xmlns:c16="http://schemas.microsoft.com/office/drawing/2014/chart" uri="{C3380CC4-5D6E-409C-BE32-E72D297353CC}">
              <c16:uniqueId val="{00000001-C6B9-4824-B439-4654DD3EAC51}"/>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'DHS08'!$M$126:$Q$126</c:f>
              <c:numCache>
                <c:formatCode>###0.0</c:formatCode>
                <c:ptCount val="5"/>
                <c:pt idx="0">
                  <c:v>20.200473566315338</c:v>
                </c:pt>
                <c:pt idx="1">
                  <c:v>32.828509698853111</c:v>
                </c:pt>
                <c:pt idx="2">
                  <c:v>38.954750145146285</c:v>
                </c:pt>
                <c:pt idx="3">
                  <c:v>45.666701760064818</c:v>
                </c:pt>
                <c:pt idx="4">
                  <c:v>43.938348366093336</c:v>
                </c:pt>
              </c:numCache>
            </c:numRef>
          </c:val>
          <c:extLst>
            <c:ext xmlns:c16="http://schemas.microsoft.com/office/drawing/2014/chart" uri="{C3380CC4-5D6E-409C-BE32-E72D297353CC}">
              <c16:uniqueId val="{00000002-C6B9-4824-B439-4654DD3EAC51}"/>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'DHS08'!$M$127:$Q$127</c:f>
              <c:numCache>
                <c:formatCode>###0.0</c:formatCode>
                <c:ptCount val="5"/>
                <c:pt idx="0">
                  <c:v>78.434130324303268</c:v>
                </c:pt>
                <c:pt idx="1">
                  <c:v>65.296480377449768</c:v>
                </c:pt>
                <c:pt idx="2">
                  <c:v>57.915203365415145</c:v>
                </c:pt>
                <c:pt idx="3">
                  <c:v>47.428745107191169</c:v>
                </c:pt>
                <c:pt idx="4">
                  <c:v>31.923139847723863</c:v>
                </c:pt>
              </c:numCache>
            </c:numRef>
          </c:val>
          <c:extLst>
            <c:ext xmlns:c16="http://schemas.microsoft.com/office/drawing/2014/chart" uri="{C3380CC4-5D6E-409C-BE32-E72D297353CC}">
              <c16:uniqueId val="{00000003-C6B9-4824-B439-4654DD3EAC51}"/>
            </c:ext>
          </c:extLst>
        </c:ser>
        <c:dLbls>
          <c:showLegendKey val="0"/>
          <c:showVal val="0"/>
          <c:showCatName val="0"/>
          <c:showSerName val="0"/>
          <c:showPercent val="0"/>
          <c:showBubbleSize val="0"/>
        </c:dLbls>
        <c:gapWidth val="50"/>
        <c:overlap val="100"/>
        <c:axId val="36075008"/>
        <c:axId val="36076544"/>
      </c:barChart>
      <c:catAx>
        <c:axId val="3607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76544"/>
        <c:crosses val="autoZero"/>
        <c:auto val="1"/>
        <c:lblAlgn val="ctr"/>
        <c:lblOffset val="100"/>
        <c:tickLblSkip val="1"/>
        <c:tickMarkSkip val="1"/>
        <c:noMultiLvlLbl val="0"/>
      </c:catAx>
      <c:valAx>
        <c:axId val="3607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7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'EDS16'!$M$15:$Q$15</c:f>
              <c:strCache>
                <c:ptCount val="5"/>
                <c:pt idx="0">
                  <c:v>Poorest</c:v>
                </c:pt>
                <c:pt idx="1">
                  <c:v>Poor</c:v>
                </c:pt>
                <c:pt idx="2">
                  <c:v>Middle</c:v>
                </c:pt>
                <c:pt idx="3">
                  <c:v>Rich</c:v>
                </c:pt>
                <c:pt idx="4">
                  <c:v>Richest</c:v>
                </c:pt>
              </c:strCache>
            </c:strRef>
          </c:cat>
          <c:val>
            <c:numRef>
              <c:f>'EDS16'!$M$18:$Q$18</c:f>
              <c:numCache>
                <c:formatCode>###0.0</c:formatCode>
                <c:ptCount val="5"/>
                <c:pt idx="0">
                  <c:v>67.010351977084014</c:v>
                </c:pt>
                <c:pt idx="1">
                  <c:v>75.872275615239914</c:v>
                </c:pt>
                <c:pt idx="2">
                  <c:v>83.122953963182681</c:v>
                </c:pt>
                <c:pt idx="3">
                  <c:v>90.015617267939874</c:v>
                </c:pt>
                <c:pt idx="4">
                  <c:v>92.93004405409161</c:v>
                </c:pt>
              </c:numCache>
            </c:numRef>
          </c:val>
          <c:extLst>
            <c:ext xmlns:c16="http://schemas.microsoft.com/office/drawing/2014/chart" uri="{C3380CC4-5D6E-409C-BE32-E72D297353CC}">
              <c16:uniqueId val="{00000000-58E5-43E1-A115-E6DFF39923C4}"/>
            </c:ext>
          </c:extLst>
        </c:ser>
        <c:ser>
          <c:idx val="1"/>
          <c:order val="1"/>
          <c:tx>
            <c:strRef>
              <c:f>'EDS16'!$B$19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'EDS16'!$M$15:$Q$15</c:f>
              <c:strCache>
                <c:ptCount val="5"/>
                <c:pt idx="0">
                  <c:v>Poorest</c:v>
                </c:pt>
                <c:pt idx="1">
                  <c:v>Poor</c:v>
                </c:pt>
                <c:pt idx="2">
                  <c:v>Middle</c:v>
                </c:pt>
                <c:pt idx="3">
                  <c:v>Rich</c:v>
                </c:pt>
                <c:pt idx="4">
                  <c:v>Richest</c:v>
                </c:pt>
              </c:strCache>
            </c:strRef>
          </c:cat>
          <c:val>
            <c:numRef>
              <c:f>'EDS16'!$M$19:$Q$19</c:f>
              <c:numCache>
                <c:formatCode>###0.0</c:formatCode>
                <c:ptCount val="5"/>
                <c:pt idx="0">
                  <c:v>1.4066084629955049</c:v>
                </c:pt>
                <c:pt idx="1">
                  <c:v>0.99216475596796083</c:v>
                </c:pt>
                <c:pt idx="2">
                  <c:v>0.26008263068552123</c:v>
                </c:pt>
                <c:pt idx="3">
                  <c:v>0.22059559808576557</c:v>
                </c:pt>
                <c:pt idx="4">
                  <c:v>0.17047798938208025</c:v>
                </c:pt>
              </c:numCache>
            </c:numRef>
          </c:val>
          <c:extLst>
            <c:ext xmlns:c16="http://schemas.microsoft.com/office/drawing/2014/chart" uri="{C3380CC4-5D6E-409C-BE32-E72D297353CC}">
              <c16:uniqueId val="{00000001-58E5-43E1-A115-E6DFF39923C4}"/>
            </c:ext>
          </c:extLst>
        </c:ser>
        <c:ser>
          <c:idx val="2"/>
          <c:order val="2"/>
          <c:tx>
            <c:strRef>
              <c:f>'EDS16'!$B$20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'EDS16'!$M$15:$Q$15</c:f>
              <c:strCache>
                <c:ptCount val="5"/>
                <c:pt idx="0">
                  <c:v>Poorest</c:v>
                </c:pt>
                <c:pt idx="1">
                  <c:v>Poor</c:v>
                </c:pt>
                <c:pt idx="2">
                  <c:v>Middle</c:v>
                </c:pt>
                <c:pt idx="3">
                  <c:v>Rich</c:v>
                </c:pt>
                <c:pt idx="4">
                  <c:v>Richest</c:v>
                </c:pt>
              </c:strCache>
            </c:strRef>
          </c:cat>
          <c:val>
            <c:numRef>
              <c:f>'EDS16'!$M$20:$Q$20</c:f>
              <c:numCache>
                <c:formatCode>###0.0</c:formatCode>
                <c:ptCount val="5"/>
                <c:pt idx="0">
                  <c:v>6.4112252066850921</c:v>
                </c:pt>
                <c:pt idx="1">
                  <c:v>6.4029777263102048</c:v>
                </c:pt>
                <c:pt idx="2">
                  <c:v>5.9449935110721235</c:v>
                </c:pt>
                <c:pt idx="3">
                  <c:v>2.4931988983161499</c:v>
                </c:pt>
                <c:pt idx="4">
                  <c:v>1.5820170261362154</c:v>
                </c:pt>
              </c:numCache>
            </c:numRef>
          </c:val>
          <c:extLst>
            <c:ext xmlns:c16="http://schemas.microsoft.com/office/drawing/2014/chart" uri="{C3380CC4-5D6E-409C-BE32-E72D297353CC}">
              <c16:uniqueId val="{00000002-58E5-43E1-A115-E6DFF39923C4}"/>
            </c:ext>
          </c:extLst>
        </c:ser>
        <c:ser>
          <c:idx val="3"/>
          <c:order val="3"/>
          <c:tx>
            <c:strRef>
              <c:f>'EDS16'!$B$21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'EDS16'!$M$15:$Q$15</c:f>
              <c:strCache>
                <c:ptCount val="5"/>
                <c:pt idx="0">
                  <c:v>Poorest</c:v>
                </c:pt>
                <c:pt idx="1">
                  <c:v>Poor</c:v>
                </c:pt>
                <c:pt idx="2">
                  <c:v>Middle</c:v>
                </c:pt>
                <c:pt idx="3">
                  <c:v>Rich</c:v>
                </c:pt>
                <c:pt idx="4">
                  <c:v>Richest</c:v>
                </c:pt>
              </c:strCache>
            </c:strRef>
          </c:cat>
          <c:val>
            <c:numRef>
              <c:f>'EDS16'!$M$21:$Q$21</c:f>
              <c:numCache>
                <c:formatCode>###0.0</c:formatCode>
                <c:ptCount val="5"/>
                <c:pt idx="0">
                  <c:v>25.171814353235391</c:v>
                </c:pt>
                <c:pt idx="1">
                  <c:v>16.732581902481922</c:v>
                </c:pt>
                <c:pt idx="2">
                  <c:v>10.671969895059675</c:v>
                </c:pt>
                <c:pt idx="3">
                  <c:v>7.2705882356582112</c:v>
                </c:pt>
                <c:pt idx="4">
                  <c:v>5.3174609303900944</c:v>
                </c:pt>
              </c:numCache>
            </c:numRef>
          </c:val>
          <c:extLst>
            <c:ext xmlns:c16="http://schemas.microsoft.com/office/drawing/2014/chart" uri="{C3380CC4-5D6E-409C-BE32-E72D297353CC}">
              <c16:uniqueId val="{00000003-58E5-43E1-A115-E6DFF39923C4}"/>
            </c:ext>
          </c:extLst>
        </c:ser>
        <c:dLbls>
          <c:showLegendKey val="0"/>
          <c:showVal val="0"/>
          <c:showCatName val="0"/>
          <c:showSerName val="0"/>
          <c:showPercent val="0"/>
          <c:showBubbleSize val="0"/>
        </c:dLbls>
        <c:gapWidth val="50"/>
        <c:overlap val="100"/>
        <c:axId val="85032960"/>
        <c:axId val="85034496"/>
      </c:barChart>
      <c:catAx>
        <c:axId val="8503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34496"/>
        <c:crosses val="autoZero"/>
        <c:auto val="1"/>
        <c:lblAlgn val="ctr"/>
        <c:lblOffset val="100"/>
        <c:tickLblSkip val="1"/>
        <c:tickMarkSkip val="1"/>
        <c:noMultiLvlLbl val="0"/>
      </c:catAx>
      <c:valAx>
        <c:axId val="85034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3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'EDS16'!$B$18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'EDS16'!$R$15:$Z$15</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'EDS16'!$R$18:$Z$18</c:f>
              <c:numCache>
                <c:formatCode>###0.0</c:formatCode>
                <c:ptCount val="9"/>
                <c:pt idx="0">
                  <c:v>87.46624000345372</c:v>
                </c:pt>
                <c:pt idx="1">
                  <c:v>89.181430857800308</c:v>
                </c:pt>
                <c:pt idx="2">
                  <c:v>93.890248818830131</c:v>
                </c:pt>
                <c:pt idx="3">
                  <c:v>89.703370832357066</c:v>
                </c:pt>
                <c:pt idx="4">
                  <c:v>94.505181477840438</c:v>
                </c:pt>
                <c:pt idx="5">
                  <c:v>78.213826447806198</c:v>
                </c:pt>
                <c:pt idx="6">
                  <c:v>92.376192878969377</c:v>
                </c:pt>
                <c:pt idx="7">
                  <c:v>98.959187173086576</c:v>
                </c:pt>
                <c:pt idx="8">
                  <c:v>96.957198405804945</c:v>
                </c:pt>
              </c:numCache>
            </c:numRef>
          </c:val>
          <c:extLst>
            <c:ext xmlns:c16="http://schemas.microsoft.com/office/drawing/2014/chart" uri="{C3380CC4-5D6E-409C-BE32-E72D297353CC}">
              <c16:uniqueId val="{00000000-B4A6-4825-AADE-F548B8CECCA0}"/>
            </c:ext>
          </c:extLst>
        </c:ser>
        <c:ser>
          <c:idx val="1"/>
          <c:order val="1"/>
          <c:tx>
            <c:strRef>
              <c:f>'EDS16'!$B$19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'EDS16'!$R$15:$Z$15</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'EDS16'!$R$19:$Z$19</c:f>
              <c:numCache>
                <c:formatCode>###0.0</c:formatCode>
                <c:ptCount val="9"/>
                <c:pt idx="0">
                  <c:v>0.30514123918664388</c:v>
                </c:pt>
                <c:pt idx="1">
                  <c:v>0.4719147587811699</c:v>
                </c:pt>
                <c:pt idx="2">
                  <c:v>4.7390194800508594E-2</c:v>
                </c:pt>
                <c:pt idx="3">
                  <c:v>0.25203625560674581</c:v>
                </c:pt>
                <c:pt idx="4">
                  <c:v>0.2316730379122286</c:v>
                </c:pt>
                <c:pt idx="5">
                  <c:v>0.61005685465525739</c:v>
                </c:pt>
                <c:pt idx="6">
                  <c:v>0.51698652195559913</c:v>
                </c:pt>
                <c:pt idx="7">
                  <c:v>0.26172465752201035</c:v>
                </c:pt>
                <c:pt idx="8">
                  <c:v>0.18653218005506633</c:v>
                </c:pt>
              </c:numCache>
            </c:numRef>
          </c:val>
          <c:extLst>
            <c:ext xmlns:c16="http://schemas.microsoft.com/office/drawing/2014/chart" uri="{C3380CC4-5D6E-409C-BE32-E72D297353CC}">
              <c16:uniqueId val="{00000001-B4A6-4825-AADE-F548B8CECCA0}"/>
            </c:ext>
          </c:extLst>
        </c:ser>
        <c:ser>
          <c:idx val="2"/>
          <c:order val="2"/>
          <c:tx>
            <c:strRef>
              <c:f>'EDS16'!$B$20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'EDS16'!$R$15:$Z$15</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'EDS16'!$R$20:$Z$20</c:f>
              <c:numCache>
                <c:formatCode>###0.0</c:formatCode>
                <c:ptCount val="9"/>
                <c:pt idx="0">
                  <c:v>6.1057664444503361</c:v>
                </c:pt>
                <c:pt idx="1">
                  <c:v>2.9219269223032667</c:v>
                </c:pt>
                <c:pt idx="2">
                  <c:v>0.72470026856229097</c:v>
                </c:pt>
                <c:pt idx="3">
                  <c:v>2.9247679267992357</c:v>
                </c:pt>
                <c:pt idx="4">
                  <c:v>2.9428442945024091</c:v>
                </c:pt>
                <c:pt idx="5">
                  <c:v>6.9763219352367027</c:v>
                </c:pt>
                <c:pt idx="6">
                  <c:v>3.2116091719522308</c:v>
                </c:pt>
                <c:pt idx="7">
                  <c:v>0.54214394086059847</c:v>
                </c:pt>
                <c:pt idx="8">
                  <c:v>1.1990559879736902</c:v>
                </c:pt>
              </c:numCache>
            </c:numRef>
          </c:val>
          <c:extLst>
            <c:ext xmlns:c16="http://schemas.microsoft.com/office/drawing/2014/chart" uri="{C3380CC4-5D6E-409C-BE32-E72D297353CC}">
              <c16:uniqueId val="{00000002-B4A6-4825-AADE-F548B8CECCA0}"/>
            </c:ext>
          </c:extLst>
        </c:ser>
        <c:ser>
          <c:idx val="3"/>
          <c:order val="3"/>
          <c:tx>
            <c:strRef>
              <c:f>'EDS16'!$B$21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'EDS16'!$R$15:$Z$15</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'EDS16'!$R$21:$Z$21</c:f>
              <c:numCache>
                <c:formatCode>###0.0</c:formatCode>
                <c:ptCount val="9"/>
                <c:pt idx="0">
                  <c:v>6.1228523129092993</c:v>
                </c:pt>
                <c:pt idx="1">
                  <c:v>7.4247274611152561</c:v>
                </c:pt>
                <c:pt idx="2">
                  <c:v>5.3376607178070703</c:v>
                </c:pt>
                <c:pt idx="3">
                  <c:v>7.1198249852369528</c:v>
                </c:pt>
                <c:pt idx="4">
                  <c:v>2.3203011897449244</c:v>
                </c:pt>
                <c:pt idx="5">
                  <c:v>14.19979476230184</c:v>
                </c:pt>
                <c:pt idx="6">
                  <c:v>3.8952114271227933</c:v>
                </c:pt>
                <c:pt idx="7">
                  <c:v>0.23694422853081498</c:v>
                </c:pt>
                <c:pt idx="8">
                  <c:v>1.6572134261662981</c:v>
                </c:pt>
              </c:numCache>
            </c:numRef>
          </c:val>
          <c:extLst>
            <c:ext xmlns:c16="http://schemas.microsoft.com/office/drawing/2014/chart" uri="{C3380CC4-5D6E-409C-BE32-E72D297353CC}">
              <c16:uniqueId val="{00000003-B4A6-4825-AADE-F548B8CECCA0}"/>
            </c:ext>
          </c:extLst>
        </c:ser>
        <c:dLbls>
          <c:showLegendKey val="0"/>
          <c:showVal val="0"/>
          <c:showCatName val="0"/>
          <c:showSerName val="0"/>
          <c:showPercent val="0"/>
          <c:showBubbleSize val="0"/>
        </c:dLbls>
        <c:gapWidth val="50"/>
        <c:overlap val="100"/>
        <c:axId val="85059072"/>
        <c:axId val="85060608"/>
      </c:barChart>
      <c:catAx>
        <c:axId val="8505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60608"/>
        <c:crosses val="autoZero"/>
        <c:auto val="1"/>
        <c:lblAlgn val="ctr"/>
        <c:lblOffset val="100"/>
        <c:tickLblSkip val="1"/>
        <c:tickMarkSkip val="1"/>
        <c:noMultiLvlLbl val="0"/>
      </c:catAx>
      <c:valAx>
        <c:axId val="85060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05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'EDS16'!$C$15:$G$15</c:f>
              <c:strCache>
                <c:ptCount val="5"/>
                <c:pt idx="0">
                  <c:v>Poorest</c:v>
                </c:pt>
                <c:pt idx="1">
                  <c:v>Poor</c:v>
                </c:pt>
                <c:pt idx="2">
                  <c:v>Middle</c:v>
                </c:pt>
                <c:pt idx="3">
                  <c:v>Rich</c:v>
                </c:pt>
                <c:pt idx="4">
                  <c:v>Richest</c:v>
                </c:pt>
              </c:strCache>
            </c:strRef>
          </c:cat>
          <c:val>
            <c:numRef>
              <c:f>'EDS16'!$C$18:$G$18</c:f>
              <c:numCache>
                <c:formatCode>###0.0</c:formatCode>
                <c:ptCount val="5"/>
                <c:pt idx="0">
                  <c:v>76.637911047442799</c:v>
                </c:pt>
                <c:pt idx="1">
                  <c:v>94.692382183409407</c:v>
                </c:pt>
                <c:pt idx="2">
                  <c:v>97.412360119267646</c:v>
                </c:pt>
                <c:pt idx="3">
                  <c:v>99.210196193172123</c:v>
                </c:pt>
                <c:pt idx="4">
                  <c:v>99.892037550442964</c:v>
                </c:pt>
              </c:numCache>
            </c:numRef>
          </c:val>
          <c:extLst>
            <c:ext xmlns:c16="http://schemas.microsoft.com/office/drawing/2014/chart" uri="{C3380CC4-5D6E-409C-BE32-E72D297353CC}">
              <c16:uniqueId val="{00000000-670E-46E1-A3C4-0E68AB10E85A}"/>
            </c:ext>
          </c:extLst>
        </c:ser>
        <c:ser>
          <c:idx val="1"/>
          <c:order val="1"/>
          <c:tx>
            <c:strRef>
              <c:f>'EDS16'!$B$19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'EDS16'!$C$15:$G$15</c:f>
              <c:strCache>
                <c:ptCount val="5"/>
                <c:pt idx="0">
                  <c:v>Poorest</c:v>
                </c:pt>
                <c:pt idx="1">
                  <c:v>Poor</c:v>
                </c:pt>
                <c:pt idx="2">
                  <c:v>Middle</c:v>
                </c:pt>
                <c:pt idx="3">
                  <c:v>Rich</c:v>
                </c:pt>
                <c:pt idx="4">
                  <c:v>Richest</c:v>
                </c:pt>
              </c:strCache>
            </c:strRef>
          </c:cat>
          <c:val>
            <c:numRef>
              <c:f>'EDS16'!$C$19:$G$19</c:f>
              <c:numCache>
                <c:formatCode>###0.0</c:formatCode>
                <c:ptCount val="5"/>
                <c:pt idx="0">
                  <c:v>0.80275025033190883</c:v>
                </c:pt>
                <c:pt idx="1">
                  <c:v>0.28452372411180454</c:v>
                </c:pt>
                <c:pt idx="2">
                  <c:v>8.5591781294009989E-2</c:v>
                </c:pt>
                <c:pt idx="3">
                  <c:v>7.5448736427366977E-2</c:v>
                </c:pt>
                <c:pt idx="4">
                  <c:v>1.9038990358404579E-2</c:v>
                </c:pt>
              </c:numCache>
            </c:numRef>
          </c:val>
          <c:extLst>
            <c:ext xmlns:c16="http://schemas.microsoft.com/office/drawing/2014/chart" uri="{C3380CC4-5D6E-409C-BE32-E72D297353CC}">
              <c16:uniqueId val="{00000001-670E-46E1-A3C4-0E68AB10E85A}"/>
            </c:ext>
          </c:extLst>
        </c:ser>
        <c:ser>
          <c:idx val="2"/>
          <c:order val="2"/>
          <c:tx>
            <c:strRef>
              <c:f>'EDS16'!$B$20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'EDS16'!$C$15:$G$15</c:f>
              <c:strCache>
                <c:ptCount val="5"/>
                <c:pt idx="0">
                  <c:v>Poorest</c:v>
                </c:pt>
                <c:pt idx="1">
                  <c:v>Poor</c:v>
                </c:pt>
                <c:pt idx="2">
                  <c:v>Middle</c:v>
                </c:pt>
                <c:pt idx="3">
                  <c:v>Rich</c:v>
                </c:pt>
                <c:pt idx="4">
                  <c:v>Richest</c:v>
                </c:pt>
              </c:strCache>
            </c:strRef>
          </c:cat>
          <c:val>
            <c:numRef>
              <c:f>'EDS16'!$C$20:$G$20</c:f>
              <c:numCache>
                <c:formatCode>###0.0</c:formatCode>
                <c:ptCount val="5"/>
                <c:pt idx="0">
                  <c:v>6.6768615727121006</c:v>
                </c:pt>
                <c:pt idx="1">
                  <c:v>2.1771329964626864</c:v>
                </c:pt>
                <c:pt idx="2">
                  <c:v>0.88473966650189761</c:v>
                </c:pt>
                <c:pt idx="3">
                  <c:v>0.39147034663774216</c:v>
                </c:pt>
                <c:pt idx="4">
                  <c:v>6.2248064806325193E-3</c:v>
                </c:pt>
              </c:numCache>
            </c:numRef>
          </c:val>
          <c:extLst>
            <c:ext xmlns:c16="http://schemas.microsoft.com/office/drawing/2014/chart" uri="{C3380CC4-5D6E-409C-BE32-E72D297353CC}">
              <c16:uniqueId val="{00000002-670E-46E1-A3C4-0E68AB10E85A}"/>
            </c:ext>
          </c:extLst>
        </c:ser>
        <c:ser>
          <c:idx val="3"/>
          <c:order val="3"/>
          <c:tx>
            <c:strRef>
              <c:f>'EDS16'!$B$21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'EDS16'!$C$15:$G$15</c:f>
              <c:strCache>
                <c:ptCount val="5"/>
                <c:pt idx="0">
                  <c:v>Poorest</c:v>
                </c:pt>
                <c:pt idx="1">
                  <c:v>Poor</c:v>
                </c:pt>
                <c:pt idx="2">
                  <c:v>Middle</c:v>
                </c:pt>
                <c:pt idx="3">
                  <c:v>Rich</c:v>
                </c:pt>
                <c:pt idx="4">
                  <c:v>Richest</c:v>
                </c:pt>
              </c:strCache>
            </c:strRef>
          </c:cat>
          <c:val>
            <c:numRef>
              <c:f>'EDS16'!$C$21:$G$21</c:f>
              <c:numCache>
                <c:formatCode>###0.0</c:formatCode>
                <c:ptCount val="5"/>
                <c:pt idx="0">
                  <c:v>15.882477129513193</c:v>
                </c:pt>
                <c:pt idx="1">
                  <c:v>2.8459610960161021</c:v>
                </c:pt>
                <c:pt idx="2">
                  <c:v>1.6173084329364464</c:v>
                </c:pt>
                <c:pt idx="3">
                  <c:v>0.32288472376276744</c:v>
                </c:pt>
                <c:pt idx="4">
                  <c:v>8.2698652717998616E-2</c:v>
                </c:pt>
              </c:numCache>
            </c:numRef>
          </c:val>
          <c:extLst>
            <c:ext xmlns:c16="http://schemas.microsoft.com/office/drawing/2014/chart" uri="{C3380CC4-5D6E-409C-BE32-E72D297353CC}">
              <c16:uniqueId val="{00000003-670E-46E1-A3C4-0E68AB10E85A}"/>
            </c:ext>
          </c:extLst>
        </c:ser>
        <c:dLbls>
          <c:showLegendKey val="0"/>
          <c:showVal val="0"/>
          <c:showCatName val="0"/>
          <c:showSerName val="0"/>
          <c:showPercent val="0"/>
          <c:showBubbleSize val="0"/>
        </c:dLbls>
        <c:gapWidth val="50"/>
        <c:overlap val="100"/>
        <c:axId val="85113856"/>
        <c:axId val="85123840"/>
      </c:barChart>
      <c:catAx>
        <c:axId val="8511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123840"/>
        <c:crosses val="autoZero"/>
        <c:auto val="1"/>
        <c:lblAlgn val="ctr"/>
        <c:lblOffset val="100"/>
        <c:tickLblSkip val="1"/>
        <c:tickMarkSkip val="1"/>
        <c:noMultiLvlLbl val="0"/>
      </c:catAx>
      <c:valAx>
        <c:axId val="85123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11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'EDS16'!$B$124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'EDS16'!$R$121:$Z$121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'EDS16'!$R$124:$Z$124</c:f>
              <c:numCache>
                <c:formatCode>###0.0</c:formatCode>
                <c:ptCount val="9"/>
                <c:pt idx="0">
                  <c:v>55.509953121791817</c:v>
                </c:pt>
                <c:pt idx="1">
                  <c:v>46.723094272442822</c:v>
                </c:pt>
                <c:pt idx="2">
                  <c:v>60.274725184252077</c:v>
                </c:pt>
                <c:pt idx="3">
                  <c:v>56.623010670492896</c:v>
                </c:pt>
                <c:pt idx="4">
                  <c:v>44.293187689722771</c:v>
                </c:pt>
                <c:pt idx="5">
                  <c:v>42.660375121311084</c:v>
                </c:pt>
                <c:pt idx="6">
                  <c:v>35.813861520375589</c:v>
                </c:pt>
                <c:pt idx="7">
                  <c:v>61.088904843982817</c:v>
                </c:pt>
                <c:pt idx="8">
                  <c:v>56.896516358491198</c:v>
                </c:pt>
              </c:numCache>
            </c:numRef>
          </c:val>
          <c:extLst>
            <c:ext xmlns:c16="http://schemas.microsoft.com/office/drawing/2014/chart" uri="{C3380CC4-5D6E-409C-BE32-E72D297353CC}">
              <c16:uniqueId val="{00000000-7015-4D46-B21B-7B69936F16C1}"/>
            </c:ext>
          </c:extLst>
        </c:ser>
        <c:ser>
          <c:idx val="1"/>
          <c:order val="1"/>
          <c:tx>
            <c:strRef>
              <c:f>'EDS16'!$B$125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'EDS16'!$R$121:$Z$121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'EDS16'!$R$125:$Z$125</c:f>
              <c:numCache>
                <c:formatCode>###0.0</c:formatCode>
                <c:ptCount val="9"/>
                <c:pt idx="0">
                  <c:v>16.876400253360092</c:v>
                </c:pt>
                <c:pt idx="1">
                  <c:v>14.385080956761133</c:v>
                </c:pt>
                <c:pt idx="2">
                  <c:v>13.168825498399679</c:v>
                </c:pt>
                <c:pt idx="3">
                  <c:v>14.092802610017602</c:v>
                </c:pt>
                <c:pt idx="4">
                  <c:v>14.155318126417802</c:v>
                </c:pt>
                <c:pt idx="5">
                  <c:v>9.206854705176962</c:v>
                </c:pt>
                <c:pt idx="6">
                  <c:v>11.832537109207959</c:v>
                </c:pt>
                <c:pt idx="7">
                  <c:v>18.739129691739667</c:v>
                </c:pt>
                <c:pt idx="8">
                  <c:v>23.075480838199613</c:v>
                </c:pt>
              </c:numCache>
            </c:numRef>
          </c:val>
          <c:extLst>
            <c:ext xmlns:c16="http://schemas.microsoft.com/office/drawing/2014/chart" uri="{C3380CC4-5D6E-409C-BE32-E72D297353CC}">
              <c16:uniqueId val="{00000001-7015-4D46-B21B-7B69936F16C1}"/>
            </c:ext>
          </c:extLst>
        </c:ser>
        <c:ser>
          <c:idx val="2"/>
          <c:order val="2"/>
          <c:tx>
            <c:strRef>
              <c:f>'EDS16'!$B$126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'EDS16'!$R$121:$Z$121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'EDS16'!$R$126:$Z$126</c:f>
              <c:numCache>
                <c:formatCode>###0.0</c:formatCode>
                <c:ptCount val="9"/>
                <c:pt idx="0">
                  <c:v>22.150300748722874</c:v>
                </c:pt>
                <c:pt idx="1">
                  <c:v>7.1825746013689766</c:v>
                </c:pt>
                <c:pt idx="2">
                  <c:v>12.591509701620449</c:v>
                </c:pt>
                <c:pt idx="3">
                  <c:v>11.630826898856014</c:v>
                </c:pt>
                <c:pt idx="4">
                  <c:v>3.342524095101119</c:v>
                </c:pt>
                <c:pt idx="5">
                  <c:v>29.992641291184135</c:v>
                </c:pt>
                <c:pt idx="6">
                  <c:v>5.5688718781668101</c:v>
                </c:pt>
                <c:pt idx="7">
                  <c:v>16.904860418835721</c:v>
                </c:pt>
                <c:pt idx="8">
                  <c:v>9.7053197662946022</c:v>
                </c:pt>
              </c:numCache>
            </c:numRef>
          </c:val>
          <c:extLst>
            <c:ext xmlns:c16="http://schemas.microsoft.com/office/drawing/2014/chart" uri="{C3380CC4-5D6E-409C-BE32-E72D297353CC}">
              <c16:uniqueId val="{00000002-7015-4D46-B21B-7B69936F16C1}"/>
            </c:ext>
          </c:extLst>
        </c:ser>
        <c:ser>
          <c:idx val="3"/>
          <c:order val="3"/>
          <c:tx>
            <c:strRef>
              <c:f>'EDS16'!$B$127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'EDS16'!$R$121:$Z$121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'EDS16'!$R$127:$Z$127</c:f>
              <c:numCache>
                <c:formatCode>###0.0</c:formatCode>
                <c:ptCount val="9"/>
                <c:pt idx="0">
                  <c:v>5.4633458761252172</c:v>
                </c:pt>
                <c:pt idx="1">
                  <c:v>31.709250169427072</c:v>
                </c:pt>
                <c:pt idx="2">
                  <c:v>13.964939615727797</c:v>
                </c:pt>
                <c:pt idx="3">
                  <c:v>17.65335982063349</c:v>
                </c:pt>
                <c:pt idx="4">
                  <c:v>38.208970088758306</c:v>
                </c:pt>
                <c:pt idx="5">
                  <c:v>18.140128882327822</c:v>
                </c:pt>
                <c:pt idx="6">
                  <c:v>46.784729492249646</c:v>
                </c:pt>
                <c:pt idx="7">
                  <c:v>3.2671050454417947</c:v>
                </c:pt>
                <c:pt idx="8">
                  <c:v>10.322683037014587</c:v>
                </c:pt>
              </c:numCache>
            </c:numRef>
          </c:val>
          <c:extLst>
            <c:ext xmlns:c16="http://schemas.microsoft.com/office/drawing/2014/chart" uri="{C3380CC4-5D6E-409C-BE32-E72D297353CC}">
              <c16:uniqueId val="{00000003-7015-4D46-B21B-7B69936F16C1}"/>
            </c:ext>
          </c:extLst>
        </c:ser>
        <c:dLbls>
          <c:showLegendKey val="0"/>
          <c:showVal val="0"/>
          <c:showCatName val="0"/>
          <c:showSerName val="0"/>
          <c:showPercent val="0"/>
          <c:showBubbleSize val="0"/>
        </c:dLbls>
        <c:gapWidth val="50"/>
        <c:overlap val="100"/>
        <c:axId val="85416192"/>
        <c:axId val="85417984"/>
      </c:barChart>
      <c:catAx>
        <c:axId val="85416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17984"/>
        <c:crosses val="autoZero"/>
        <c:auto val="1"/>
        <c:lblAlgn val="ctr"/>
        <c:lblOffset val="100"/>
        <c:tickLblSkip val="1"/>
        <c:tickMarkSkip val="1"/>
        <c:noMultiLvlLbl val="0"/>
      </c:catAx>
      <c:valAx>
        <c:axId val="85417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16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'EDS16'!$M$221:$Q$221</c:f>
              <c:strCache>
                <c:ptCount val="5"/>
                <c:pt idx="0">
                  <c:v>Poorest</c:v>
                </c:pt>
                <c:pt idx="1">
                  <c:v>Poor</c:v>
                </c:pt>
                <c:pt idx="2">
                  <c:v>Middle</c:v>
                </c:pt>
                <c:pt idx="3">
                  <c:v>Rich</c:v>
                </c:pt>
                <c:pt idx="4">
                  <c:v>Richest</c:v>
                </c:pt>
              </c:strCache>
            </c:strRef>
          </c:cat>
          <c:val>
            <c:numRef>
              <c:f>'EDS16'!$M$222:$Q$222</c:f>
              <c:numCache>
                <c:formatCode>###0.0</c:formatCode>
                <c:ptCount val="5"/>
                <c:pt idx="0">
                  <c:v>3.4124229350870872</c:v>
                </c:pt>
                <c:pt idx="1">
                  <c:v>6.6188533061011583</c:v>
                </c:pt>
                <c:pt idx="2">
                  <c:v>8.7891057961116594</c:v>
                </c:pt>
                <c:pt idx="3">
                  <c:v>11.060885707385475</c:v>
                </c:pt>
                <c:pt idx="4">
                  <c:v>20.687553665418381</c:v>
                </c:pt>
              </c:numCache>
            </c:numRef>
          </c:val>
          <c:extLst>
            <c:ext xmlns:c16="http://schemas.microsoft.com/office/drawing/2014/chart" uri="{C3380CC4-5D6E-409C-BE32-E72D297353CC}">
              <c16:uniqueId val="{00000000-E218-4084-993B-4FEAE87AED91}"/>
            </c:ext>
          </c:extLst>
        </c:ser>
        <c:ser>
          <c:idx val="1"/>
          <c:order val="1"/>
          <c:tx>
            <c:strRef>
              <c:f>'EDS16'!$B$223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'EDS16'!$M$221:$Q$221</c:f>
              <c:strCache>
                <c:ptCount val="5"/>
                <c:pt idx="0">
                  <c:v>Poorest</c:v>
                </c:pt>
                <c:pt idx="1">
                  <c:v>Poor</c:v>
                </c:pt>
                <c:pt idx="2">
                  <c:v>Middle</c:v>
                </c:pt>
                <c:pt idx="3">
                  <c:v>Rich</c:v>
                </c:pt>
                <c:pt idx="4">
                  <c:v>Richest</c:v>
                </c:pt>
              </c:strCache>
            </c:strRef>
          </c:cat>
          <c:val>
            <c:numRef>
              <c:f>'EDS16'!$M$223:$Q$223</c:f>
              <c:numCache>
                <c:formatCode>###0.0</c:formatCode>
                <c:ptCount val="5"/>
                <c:pt idx="0">
                  <c:v>42.232053564953446</c:v>
                </c:pt>
                <c:pt idx="1">
                  <c:v>46.252717091520779</c:v>
                </c:pt>
                <c:pt idx="2">
                  <c:v>42.601294260109434</c:v>
                </c:pt>
                <c:pt idx="3">
                  <c:v>37.931072986483123</c:v>
                </c:pt>
                <c:pt idx="4">
                  <c:v>30.477606698792236</c:v>
                </c:pt>
              </c:numCache>
            </c:numRef>
          </c:val>
          <c:extLst>
            <c:ext xmlns:c16="http://schemas.microsoft.com/office/drawing/2014/chart" uri="{C3380CC4-5D6E-409C-BE32-E72D297353CC}">
              <c16:uniqueId val="{00000001-E218-4084-993B-4FEAE87AED91}"/>
            </c:ext>
          </c:extLst>
        </c:ser>
        <c:ser>
          <c:idx val="2"/>
          <c:order val="2"/>
          <c:tx>
            <c:strRef>
              <c:f>'EDS16'!$B$224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'EDS16'!$M$221:$Q$221</c:f>
              <c:strCache>
                <c:ptCount val="5"/>
                <c:pt idx="0">
                  <c:v>Poorest</c:v>
                </c:pt>
                <c:pt idx="1">
                  <c:v>Poor</c:v>
                </c:pt>
                <c:pt idx="2">
                  <c:v>Middle</c:v>
                </c:pt>
                <c:pt idx="3">
                  <c:v>Rich</c:v>
                </c:pt>
                <c:pt idx="4">
                  <c:v>Richest</c:v>
                </c:pt>
              </c:strCache>
            </c:strRef>
          </c:cat>
          <c:val>
            <c:numRef>
              <c:f>'EDS16'!$M$224:$Q$224</c:f>
              <c:numCache>
                <c:formatCode>###0.0</c:formatCode>
                <c:ptCount val="5"/>
                <c:pt idx="0">
                  <c:v>54.355523499959567</c:v>
                </c:pt>
                <c:pt idx="1">
                  <c:v>47.128429602377622</c:v>
                </c:pt>
                <c:pt idx="2">
                  <c:v>48.60959994377879</c:v>
                </c:pt>
                <c:pt idx="3">
                  <c:v>51.008041306131382</c:v>
                </c:pt>
                <c:pt idx="4">
                  <c:v>48.834839635789386</c:v>
                </c:pt>
              </c:numCache>
            </c:numRef>
          </c:val>
          <c:extLst>
            <c:ext xmlns:c16="http://schemas.microsoft.com/office/drawing/2014/chart" uri="{C3380CC4-5D6E-409C-BE32-E72D297353CC}">
              <c16:uniqueId val="{00000002-E218-4084-993B-4FEAE87AED91}"/>
            </c:ext>
          </c:extLst>
        </c:ser>
        <c:dLbls>
          <c:showLegendKey val="0"/>
          <c:showVal val="0"/>
          <c:showCatName val="0"/>
          <c:showSerName val="0"/>
          <c:showPercent val="0"/>
          <c:showBubbleSize val="0"/>
        </c:dLbls>
        <c:gapWidth val="50"/>
        <c:overlap val="100"/>
        <c:axId val="85483904"/>
        <c:axId val="85485440"/>
      </c:barChart>
      <c:catAx>
        <c:axId val="85483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85440"/>
        <c:crosses val="autoZero"/>
        <c:auto val="1"/>
        <c:lblAlgn val="ctr"/>
        <c:lblOffset val="100"/>
        <c:tickLblSkip val="1"/>
        <c:tickMarkSkip val="1"/>
        <c:noMultiLvlLbl val="0"/>
      </c:catAx>
      <c:valAx>
        <c:axId val="85485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83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'EDS16'!$B$222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'EDS16'!$R$221:$Z$221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'EDS16'!$R$222:$Z$222</c:f>
              <c:numCache>
                <c:formatCode>###0.0</c:formatCode>
                <c:ptCount val="9"/>
                <c:pt idx="0">
                  <c:v>34.11931318104719</c:v>
                </c:pt>
                <c:pt idx="1">
                  <c:v>23.834996617549397</c:v>
                </c:pt>
                <c:pt idx="2">
                  <c:v>13.119344911329039</c:v>
                </c:pt>
                <c:pt idx="3">
                  <c:v>22.560253657050737</c:v>
                </c:pt>
                <c:pt idx="4">
                  <c:v>13.383502958486741</c:v>
                </c:pt>
                <c:pt idx="5">
                  <c:v>38.710584357381819</c:v>
                </c:pt>
                <c:pt idx="6">
                  <c:v>22.900899659441095</c:v>
                </c:pt>
                <c:pt idx="7">
                  <c:v>23.787637332015336</c:v>
                </c:pt>
                <c:pt idx="8">
                  <c:v>23.006126465350253</c:v>
                </c:pt>
              </c:numCache>
            </c:numRef>
          </c:val>
          <c:extLst>
            <c:ext xmlns:c16="http://schemas.microsoft.com/office/drawing/2014/chart" uri="{C3380CC4-5D6E-409C-BE32-E72D297353CC}">
              <c16:uniqueId val="{00000000-3137-47FD-BD2A-3CAF2A0D082A}"/>
            </c:ext>
          </c:extLst>
        </c:ser>
        <c:ser>
          <c:idx val="1"/>
          <c:order val="1"/>
          <c:tx>
            <c:strRef>
              <c:f>'EDS16'!$B$223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'EDS16'!$R$221:$Z$221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'EDS16'!$R$223:$Z$223</c:f>
              <c:numCache>
                <c:formatCode>###0.0</c:formatCode>
                <c:ptCount val="9"/>
                <c:pt idx="0">
                  <c:v>29.347131454167009</c:v>
                </c:pt>
                <c:pt idx="1">
                  <c:v>45.244449078806412</c:v>
                </c:pt>
                <c:pt idx="2">
                  <c:v>23.539700428480291</c:v>
                </c:pt>
                <c:pt idx="3">
                  <c:v>19.712135301591179</c:v>
                </c:pt>
                <c:pt idx="4">
                  <c:v>27.505053820724367</c:v>
                </c:pt>
                <c:pt idx="5">
                  <c:v>13.685625863349779</c:v>
                </c:pt>
                <c:pt idx="6">
                  <c:v>38.145680496320047</c:v>
                </c:pt>
                <c:pt idx="7">
                  <c:v>28.512586566981685</c:v>
                </c:pt>
                <c:pt idx="8">
                  <c:v>19.253975354239849</c:v>
                </c:pt>
              </c:numCache>
            </c:numRef>
          </c:val>
          <c:extLst>
            <c:ext xmlns:c16="http://schemas.microsoft.com/office/drawing/2014/chart" uri="{C3380CC4-5D6E-409C-BE32-E72D297353CC}">
              <c16:uniqueId val="{00000001-3137-47FD-BD2A-3CAF2A0D082A}"/>
            </c:ext>
          </c:extLst>
        </c:ser>
        <c:ser>
          <c:idx val="2"/>
          <c:order val="2"/>
          <c:tx>
            <c:strRef>
              <c:f>'EDS16'!$B$224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'EDS16'!$R$221:$Z$221</c:f>
              <c:strCache>
                <c:ptCount val="9"/>
                <c:pt idx="0">
                  <c:v>Beni</c:v>
                </c:pt>
                <c:pt idx="1">
                  <c:v>Chuquisaca</c:v>
                </c:pt>
                <c:pt idx="2">
                  <c:v>Cochabamba</c:v>
                </c:pt>
                <c:pt idx="3">
                  <c:v>La Paz</c:v>
                </c:pt>
                <c:pt idx="4">
                  <c:v>Oruro</c:v>
                </c:pt>
                <c:pt idx="5">
                  <c:v>Pando</c:v>
                </c:pt>
                <c:pt idx="6">
                  <c:v>Potos?</c:v>
                </c:pt>
                <c:pt idx="7">
                  <c:v>Santa Cruz</c:v>
                </c:pt>
                <c:pt idx="8">
                  <c:v>Tarija</c:v>
                </c:pt>
              </c:strCache>
            </c:strRef>
          </c:cat>
          <c:val>
            <c:numRef>
              <c:f>'EDS16'!$R$224:$Z$224</c:f>
              <c:numCache>
                <c:formatCode>###0.0</c:formatCode>
                <c:ptCount val="9"/>
                <c:pt idx="0">
                  <c:v>36.53355536478572</c:v>
                </c:pt>
                <c:pt idx="1">
                  <c:v>30.920554303644167</c:v>
                </c:pt>
                <c:pt idx="2">
                  <c:v>63.340954660190597</c:v>
                </c:pt>
                <c:pt idx="3">
                  <c:v>57.72761104135855</c:v>
                </c:pt>
                <c:pt idx="4">
                  <c:v>59.111443220789162</c:v>
                </c:pt>
                <c:pt idx="5">
                  <c:v>47.603789779268425</c:v>
                </c:pt>
                <c:pt idx="6">
                  <c:v>38.953419844238937</c:v>
                </c:pt>
                <c:pt idx="7">
                  <c:v>47.699776101003124</c:v>
                </c:pt>
                <c:pt idx="8">
                  <c:v>57.739898180409469</c:v>
                </c:pt>
              </c:numCache>
            </c:numRef>
          </c:val>
          <c:extLst>
            <c:ext xmlns:c16="http://schemas.microsoft.com/office/drawing/2014/chart" uri="{C3380CC4-5D6E-409C-BE32-E72D297353CC}">
              <c16:uniqueId val="{00000002-3137-47FD-BD2A-3CAF2A0D082A}"/>
            </c:ext>
          </c:extLst>
        </c:ser>
        <c:dLbls>
          <c:showLegendKey val="0"/>
          <c:showVal val="0"/>
          <c:showCatName val="0"/>
          <c:showSerName val="0"/>
          <c:showPercent val="0"/>
          <c:showBubbleSize val="0"/>
        </c:dLbls>
        <c:gapWidth val="50"/>
        <c:overlap val="100"/>
        <c:axId val="85508864"/>
        <c:axId val="85510400"/>
      </c:barChart>
      <c:catAx>
        <c:axId val="85508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510400"/>
        <c:crosses val="autoZero"/>
        <c:auto val="1"/>
        <c:lblAlgn val="ctr"/>
        <c:lblOffset val="100"/>
        <c:tickLblSkip val="1"/>
        <c:tickMarkSkip val="1"/>
        <c:noMultiLvlLbl val="0"/>
      </c:catAx>
      <c:valAx>
        <c:axId val="85510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508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'EDS16'!$C$221:$G$221</c:f>
              <c:strCache>
                <c:ptCount val="5"/>
                <c:pt idx="0">
                  <c:v>Poorest</c:v>
                </c:pt>
                <c:pt idx="1">
                  <c:v>Poor</c:v>
                </c:pt>
                <c:pt idx="2">
                  <c:v>Middle</c:v>
                </c:pt>
                <c:pt idx="3">
                  <c:v>Rich</c:v>
                </c:pt>
                <c:pt idx="4">
                  <c:v>Richest</c:v>
                </c:pt>
              </c:strCache>
            </c:strRef>
          </c:cat>
          <c:val>
            <c:numRef>
              <c:f>'EDS16'!$C$222:$G$222</c:f>
              <c:numCache>
                <c:formatCode>###0.0</c:formatCode>
                <c:ptCount val="5"/>
                <c:pt idx="0">
                  <c:v>7.0880334177959012</c:v>
                </c:pt>
                <c:pt idx="1">
                  <c:v>12.304933099582902</c:v>
                </c:pt>
                <c:pt idx="2">
                  <c:v>20.909378786597856</c:v>
                </c:pt>
                <c:pt idx="3">
                  <c:v>27.059491745473611</c:v>
                </c:pt>
                <c:pt idx="4">
                  <c:v>40.731959380494224</c:v>
                </c:pt>
              </c:numCache>
            </c:numRef>
          </c:val>
          <c:extLst>
            <c:ext xmlns:c16="http://schemas.microsoft.com/office/drawing/2014/chart" uri="{C3380CC4-5D6E-409C-BE32-E72D297353CC}">
              <c16:uniqueId val="{00000000-E117-4712-9DE0-C801090C0903}"/>
            </c:ext>
          </c:extLst>
        </c:ser>
        <c:ser>
          <c:idx val="1"/>
          <c:order val="1"/>
          <c:tx>
            <c:strRef>
              <c:f>'EDS16'!$B$223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'EDS16'!$C$221:$G$221</c:f>
              <c:strCache>
                <c:ptCount val="5"/>
                <c:pt idx="0">
                  <c:v>Poorest</c:v>
                </c:pt>
                <c:pt idx="1">
                  <c:v>Poor</c:v>
                </c:pt>
                <c:pt idx="2">
                  <c:v>Middle</c:v>
                </c:pt>
                <c:pt idx="3">
                  <c:v>Rich</c:v>
                </c:pt>
                <c:pt idx="4">
                  <c:v>Richest</c:v>
                </c:pt>
              </c:strCache>
            </c:strRef>
          </c:cat>
          <c:val>
            <c:numRef>
              <c:f>'EDS16'!$C$223:$G$223</c:f>
              <c:numCache>
                <c:formatCode>###0.0</c:formatCode>
                <c:ptCount val="5"/>
                <c:pt idx="0">
                  <c:v>42.923823084847925</c:v>
                </c:pt>
                <c:pt idx="1">
                  <c:v>34.371579364359306</c:v>
                </c:pt>
                <c:pt idx="2">
                  <c:v>28.174306677118139</c:v>
                </c:pt>
                <c:pt idx="3">
                  <c:v>19.015203636897827</c:v>
                </c:pt>
                <c:pt idx="4">
                  <c:v>7.6092055179928231</c:v>
                </c:pt>
              </c:numCache>
            </c:numRef>
          </c:val>
          <c:extLst>
            <c:ext xmlns:c16="http://schemas.microsoft.com/office/drawing/2014/chart" uri="{C3380CC4-5D6E-409C-BE32-E72D297353CC}">
              <c16:uniqueId val="{00000001-E117-4712-9DE0-C801090C0903}"/>
            </c:ext>
          </c:extLst>
        </c:ser>
        <c:ser>
          <c:idx val="2"/>
          <c:order val="2"/>
          <c:tx>
            <c:strRef>
              <c:f>'EDS16'!$B$224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'EDS16'!$C$221:$G$221</c:f>
              <c:strCache>
                <c:ptCount val="5"/>
                <c:pt idx="0">
                  <c:v>Poorest</c:v>
                </c:pt>
                <c:pt idx="1">
                  <c:v>Poor</c:v>
                </c:pt>
                <c:pt idx="2">
                  <c:v>Middle</c:v>
                </c:pt>
                <c:pt idx="3">
                  <c:v>Rich</c:v>
                </c:pt>
                <c:pt idx="4">
                  <c:v>Richest</c:v>
                </c:pt>
              </c:strCache>
            </c:strRef>
          </c:cat>
          <c:val>
            <c:numRef>
              <c:f>'EDS16'!$C$224:$G$224</c:f>
              <c:numCache>
                <c:formatCode>###0.0</c:formatCode>
                <c:ptCount val="5"/>
                <c:pt idx="0">
                  <c:v>49.988143497356297</c:v>
                </c:pt>
                <c:pt idx="1">
                  <c:v>53.323487536058281</c:v>
                </c:pt>
                <c:pt idx="2">
                  <c:v>50.916314536283899</c:v>
                </c:pt>
                <c:pt idx="3">
                  <c:v>53.925304617628612</c:v>
                </c:pt>
                <c:pt idx="4">
                  <c:v>51.658835101512892</c:v>
                </c:pt>
              </c:numCache>
            </c:numRef>
          </c:val>
          <c:extLst>
            <c:ext xmlns:c16="http://schemas.microsoft.com/office/drawing/2014/chart" uri="{C3380CC4-5D6E-409C-BE32-E72D297353CC}">
              <c16:uniqueId val="{00000002-E117-4712-9DE0-C801090C0903}"/>
            </c:ext>
          </c:extLst>
        </c:ser>
        <c:dLbls>
          <c:showLegendKey val="0"/>
          <c:showVal val="0"/>
          <c:showCatName val="0"/>
          <c:showSerName val="0"/>
          <c:showPercent val="0"/>
          <c:showBubbleSize val="0"/>
        </c:dLbls>
        <c:gapWidth val="50"/>
        <c:overlap val="100"/>
        <c:axId val="85619840"/>
        <c:axId val="85621376"/>
      </c:barChart>
      <c:catAx>
        <c:axId val="8561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21376"/>
        <c:crosses val="autoZero"/>
        <c:auto val="1"/>
        <c:lblAlgn val="ctr"/>
        <c:lblOffset val="100"/>
        <c:tickLblSkip val="1"/>
        <c:tickMarkSkip val="1"/>
        <c:noMultiLvlLbl val="0"/>
      </c:catAx>
      <c:valAx>
        <c:axId val="8562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1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'EDS16'!$H$15:$L$15</c:f>
              <c:strCache>
                <c:ptCount val="5"/>
                <c:pt idx="0">
                  <c:v>Poorest</c:v>
                </c:pt>
                <c:pt idx="1">
                  <c:v>Poor</c:v>
                </c:pt>
                <c:pt idx="2">
                  <c:v>Middle</c:v>
                </c:pt>
                <c:pt idx="3">
                  <c:v>Rich</c:v>
                </c:pt>
                <c:pt idx="4">
                  <c:v>Richest</c:v>
                </c:pt>
              </c:strCache>
            </c:strRef>
          </c:cat>
          <c:val>
            <c:numRef>
              <c:f>'EDS16'!$H$18:$L$18</c:f>
              <c:numCache>
                <c:formatCode>###0.0</c:formatCode>
                <c:ptCount val="5"/>
                <c:pt idx="0">
                  <c:v>96.115575474312791</c:v>
                </c:pt>
                <c:pt idx="1">
                  <c:v>99.324781989626274</c:v>
                </c:pt>
                <c:pt idx="2">
                  <c:v>99.396219309519054</c:v>
                </c:pt>
                <c:pt idx="3">
                  <c:v>99.818748811775635</c:v>
                </c:pt>
                <c:pt idx="4">
                  <c:v>99.948969093311248</c:v>
                </c:pt>
              </c:numCache>
            </c:numRef>
          </c:val>
          <c:extLst>
            <c:ext xmlns:c16="http://schemas.microsoft.com/office/drawing/2014/chart" uri="{C3380CC4-5D6E-409C-BE32-E72D297353CC}">
              <c16:uniqueId val="{00000000-0255-4400-B30D-FDF594EC179B}"/>
            </c:ext>
          </c:extLst>
        </c:ser>
        <c:ser>
          <c:idx val="1"/>
          <c:order val="1"/>
          <c:tx>
            <c:strRef>
              <c:f>'EDS16'!$B$19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'EDS16'!$H$15:$L$15</c:f>
              <c:strCache>
                <c:ptCount val="5"/>
                <c:pt idx="0">
                  <c:v>Poorest</c:v>
                </c:pt>
                <c:pt idx="1">
                  <c:v>Poor</c:v>
                </c:pt>
                <c:pt idx="2">
                  <c:v>Middle</c:v>
                </c:pt>
                <c:pt idx="3">
                  <c:v>Rich</c:v>
                </c:pt>
                <c:pt idx="4">
                  <c:v>Richest</c:v>
                </c:pt>
              </c:strCache>
            </c:strRef>
          </c:cat>
          <c:val>
            <c:numRef>
              <c:f>'EDS16'!$H$19:$L$19</c:f>
              <c:numCache>
                <c:formatCode>###0.0</c:formatCode>
                <c:ptCount val="5"/>
                <c:pt idx="0">
                  <c:v>0.32033179557898267</c:v>
                </c:pt>
                <c:pt idx="1">
                  <c:v>6.5950605099952583E-2</c:v>
                </c:pt>
                <c:pt idx="2">
                  <c:v>2.359531812275116E-2</c:v>
                </c:pt>
                <c:pt idx="3">
                  <c:v>1.8017828845429695E-2</c:v>
                </c:pt>
                <c:pt idx="4">
                  <c:v>2.7587620065662354E-2</c:v>
                </c:pt>
              </c:numCache>
            </c:numRef>
          </c:val>
          <c:extLst>
            <c:ext xmlns:c16="http://schemas.microsoft.com/office/drawing/2014/chart" uri="{C3380CC4-5D6E-409C-BE32-E72D297353CC}">
              <c16:uniqueId val="{00000001-0255-4400-B30D-FDF594EC179B}"/>
            </c:ext>
          </c:extLst>
        </c:ser>
        <c:ser>
          <c:idx val="2"/>
          <c:order val="2"/>
          <c:tx>
            <c:strRef>
              <c:f>'EDS16'!$B$20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'EDS16'!$H$15:$L$15</c:f>
              <c:strCache>
                <c:ptCount val="5"/>
                <c:pt idx="0">
                  <c:v>Poorest</c:v>
                </c:pt>
                <c:pt idx="1">
                  <c:v>Poor</c:v>
                </c:pt>
                <c:pt idx="2">
                  <c:v>Middle</c:v>
                </c:pt>
                <c:pt idx="3">
                  <c:v>Rich</c:v>
                </c:pt>
                <c:pt idx="4">
                  <c:v>Richest</c:v>
                </c:pt>
              </c:strCache>
            </c:strRef>
          </c:cat>
          <c:val>
            <c:numRef>
              <c:f>'EDS16'!$H$20:$L$20</c:f>
              <c:numCache>
                <c:formatCode>###0.0</c:formatCode>
                <c:ptCount val="5"/>
                <c:pt idx="0">
                  <c:v>3.1222857465306437</c:v>
                </c:pt>
                <c:pt idx="1">
                  <c:v>0.57948669577779222</c:v>
                </c:pt>
                <c:pt idx="2">
                  <c:v>0.58018537235819456</c:v>
                </c:pt>
                <c:pt idx="3">
                  <c:v>0.16323335937893579</c:v>
                </c:pt>
                <c:pt idx="4">
                  <c:v>-1.1178972861103365E-4</c:v>
                </c:pt>
              </c:numCache>
            </c:numRef>
          </c:val>
          <c:extLst>
            <c:ext xmlns:c16="http://schemas.microsoft.com/office/drawing/2014/chart" uri="{C3380CC4-5D6E-409C-BE32-E72D297353CC}">
              <c16:uniqueId val="{00000002-0255-4400-B30D-FDF594EC179B}"/>
            </c:ext>
          </c:extLst>
        </c:ser>
        <c:ser>
          <c:idx val="3"/>
          <c:order val="3"/>
          <c:tx>
            <c:strRef>
              <c:f>'EDS16'!$B$21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'EDS16'!$H$15:$L$15</c:f>
              <c:strCache>
                <c:ptCount val="5"/>
                <c:pt idx="0">
                  <c:v>Poorest</c:v>
                </c:pt>
                <c:pt idx="1">
                  <c:v>Poor</c:v>
                </c:pt>
                <c:pt idx="2">
                  <c:v>Middle</c:v>
                </c:pt>
                <c:pt idx="3">
                  <c:v>Rich</c:v>
                </c:pt>
                <c:pt idx="4">
                  <c:v>Richest</c:v>
                </c:pt>
              </c:strCache>
            </c:strRef>
          </c:cat>
          <c:val>
            <c:numRef>
              <c:f>'EDS16'!$H$21:$L$21</c:f>
              <c:numCache>
                <c:formatCode>###0.0</c:formatCode>
                <c:ptCount val="5"/>
                <c:pt idx="0">
                  <c:v>0.4418069835775823</c:v>
                </c:pt>
                <c:pt idx="1">
                  <c:v>2.9780709495981179E-2</c:v>
                </c:pt>
                <c:pt idx="2">
                  <c:v>0</c:v>
                </c:pt>
                <c:pt idx="3">
                  <c:v>0</c:v>
                </c:pt>
                <c:pt idx="4">
                  <c:v>2.3555076351700222E-2</c:v>
                </c:pt>
              </c:numCache>
            </c:numRef>
          </c:val>
          <c:extLst>
            <c:ext xmlns:c16="http://schemas.microsoft.com/office/drawing/2014/chart" uri="{C3380CC4-5D6E-409C-BE32-E72D297353CC}">
              <c16:uniqueId val="{00000003-0255-4400-B30D-FDF594EC179B}"/>
            </c:ext>
          </c:extLst>
        </c:ser>
        <c:dLbls>
          <c:showLegendKey val="0"/>
          <c:showVal val="0"/>
          <c:showCatName val="0"/>
          <c:showSerName val="0"/>
          <c:showPercent val="0"/>
          <c:showBubbleSize val="0"/>
        </c:dLbls>
        <c:gapWidth val="50"/>
        <c:overlap val="100"/>
        <c:axId val="85654144"/>
        <c:axId val="85655936"/>
      </c:barChart>
      <c:catAx>
        <c:axId val="8565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55936"/>
        <c:crosses val="autoZero"/>
        <c:auto val="1"/>
        <c:lblAlgn val="ctr"/>
        <c:lblOffset val="100"/>
        <c:tickLblSkip val="1"/>
        <c:tickMarkSkip val="1"/>
        <c:noMultiLvlLbl val="0"/>
      </c:catAx>
      <c:valAx>
        <c:axId val="85655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654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'EDS16'!$H$121:$L$121</c:f>
              <c:strCache>
                <c:ptCount val="5"/>
                <c:pt idx="0">
                  <c:v>Poorest</c:v>
                </c:pt>
                <c:pt idx="1">
                  <c:v>Poor</c:v>
                </c:pt>
                <c:pt idx="2">
                  <c:v>Middle</c:v>
                </c:pt>
                <c:pt idx="3">
                  <c:v>Rich</c:v>
                </c:pt>
                <c:pt idx="4">
                  <c:v>Richest</c:v>
                </c:pt>
              </c:strCache>
            </c:strRef>
          </c:cat>
          <c:val>
            <c:numRef>
              <c:f>'EDS16'!$H$124:$L$124</c:f>
              <c:numCache>
                <c:formatCode>###0.0</c:formatCode>
                <c:ptCount val="5"/>
                <c:pt idx="0">
                  <c:v>39.486351203097655</c:v>
                </c:pt>
                <c:pt idx="1">
                  <c:v>54.939069987577732</c:v>
                </c:pt>
                <c:pt idx="2">
                  <c:v>67.660345478673406</c:v>
                </c:pt>
                <c:pt idx="3">
                  <c:v>76.056607166014089</c:v>
                </c:pt>
                <c:pt idx="4">
                  <c:v>92.374783434069343</c:v>
                </c:pt>
              </c:numCache>
            </c:numRef>
          </c:val>
          <c:extLst>
            <c:ext xmlns:c16="http://schemas.microsoft.com/office/drawing/2014/chart" uri="{C3380CC4-5D6E-409C-BE32-E72D297353CC}">
              <c16:uniqueId val="{00000000-8D1A-4579-8A42-7F2731E312A0}"/>
            </c:ext>
          </c:extLst>
        </c:ser>
        <c:ser>
          <c:idx val="1"/>
          <c:order val="1"/>
          <c:tx>
            <c:strRef>
              <c:f>'EDS16'!$B$125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'EDS16'!$H$121:$L$121</c:f>
              <c:strCache>
                <c:ptCount val="5"/>
                <c:pt idx="0">
                  <c:v>Poorest</c:v>
                </c:pt>
                <c:pt idx="1">
                  <c:v>Poor</c:v>
                </c:pt>
                <c:pt idx="2">
                  <c:v>Middle</c:v>
                </c:pt>
                <c:pt idx="3">
                  <c:v>Rich</c:v>
                </c:pt>
                <c:pt idx="4">
                  <c:v>Richest</c:v>
                </c:pt>
              </c:strCache>
            </c:strRef>
          </c:cat>
          <c:val>
            <c:numRef>
              <c:f>'EDS16'!$H$125:$L$125</c:f>
              <c:numCache>
                <c:formatCode>###0.0</c:formatCode>
                <c:ptCount val="5"/>
                <c:pt idx="0">
                  <c:v>28.24680958159567</c:v>
                </c:pt>
                <c:pt idx="1">
                  <c:v>29.207070666756533</c:v>
                </c:pt>
                <c:pt idx="2">
                  <c:v>23.112626536785324</c:v>
                </c:pt>
                <c:pt idx="3">
                  <c:v>18.136618224331354</c:v>
                </c:pt>
                <c:pt idx="4">
                  <c:v>5.5390331391348919</c:v>
                </c:pt>
              </c:numCache>
            </c:numRef>
          </c:val>
          <c:extLst>
            <c:ext xmlns:c16="http://schemas.microsoft.com/office/drawing/2014/chart" uri="{C3380CC4-5D6E-409C-BE32-E72D297353CC}">
              <c16:uniqueId val="{00000001-8D1A-4579-8A42-7F2731E312A0}"/>
            </c:ext>
          </c:extLst>
        </c:ser>
        <c:ser>
          <c:idx val="2"/>
          <c:order val="2"/>
          <c:tx>
            <c:strRef>
              <c:f>'EDS16'!$B$126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'EDS16'!$H$121:$L$121</c:f>
              <c:strCache>
                <c:ptCount val="5"/>
                <c:pt idx="0">
                  <c:v>Poorest</c:v>
                </c:pt>
                <c:pt idx="1">
                  <c:v>Poor</c:v>
                </c:pt>
                <c:pt idx="2">
                  <c:v>Middle</c:v>
                </c:pt>
                <c:pt idx="3">
                  <c:v>Rich</c:v>
                </c:pt>
                <c:pt idx="4">
                  <c:v>Richest</c:v>
                </c:pt>
              </c:strCache>
            </c:strRef>
          </c:cat>
          <c:val>
            <c:numRef>
              <c:f>'EDS16'!$H$126:$L$126</c:f>
              <c:numCache>
                <c:formatCode>###0.0</c:formatCode>
                <c:ptCount val="5"/>
                <c:pt idx="0">
                  <c:v>15.913989521867126</c:v>
                </c:pt>
                <c:pt idx="1">
                  <c:v>11.117061828226801</c:v>
                </c:pt>
                <c:pt idx="2">
                  <c:v>7.0372794541826469</c:v>
                </c:pt>
                <c:pt idx="3">
                  <c:v>5.2651444031154453</c:v>
                </c:pt>
                <c:pt idx="4">
                  <c:v>1.6688506048433545</c:v>
                </c:pt>
              </c:numCache>
            </c:numRef>
          </c:val>
          <c:extLst>
            <c:ext xmlns:c16="http://schemas.microsoft.com/office/drawing/2014/chart" uri="{C3380CC4-5D6E-409C-BE32-E72D297353CC}">
              <c16:uniqueId val="{00000002-8D1A-4579-8A42-7F2731E312A0}"/>
            </c:ext>
          </c:extLst>
        </c:ser>
        <c:ser>
          <c:idx val="3"/>
          <c:order val="3"/>
          <c:tx>
            <c:strRef>
              <c:f>'EDS16'!$B$127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'EDS16'!$H$121:$L$121</c:f>
              <c:strCache>
                <c:ptCount val="5"/>
                <c:pt idx="0">
                  <c:v>Poorest</c:v>
                </c:pt>
                <c:pt idx="1">
                  <c:v>Poor</c:v>
                </c:pt>
                <c:pt idx="2">
                  <c:v>Middle</c:v>
                </c:pt>
                <c:pt idx="3">
                  <c:v>Rich</c:v>
                </c:pt>
                <c:pt idx="4">
                  <c:v>Richest</c:v>
                </c:pt>
              </c:strCache>
            </c:strRef>
          </c:cat>
          <c:val>
            <c:numRef>
              <c:f>'EDS16'!$H$127:$L$127</c:f>
              <c:numCache>
                <c:formatCode>###0.0</c:formatCode>
                <c:ptCount val="5"/>
                <c:pt idx="0">
                  <c:v>16.352849693439548</c:v>
                </c:pt>
                <c:pt idx="1">
                  <c:v>4.7367975174389354</c:v>
                </c:pt>
                <c:pt idx="2">
                  <c:v>2.189748530358623</c:v>
                </c:pt>
                <c:pt idx="3">
                  <c:v>0.54163020653911131</c:v>
                </c:pt>
                <c:pt idx="4">
                  <c:v>0.41733282195241062</c:v>
                </c:pt>
              </c:numCache>
            </c:numRef>
          </c:val>
          <c:extLst>
            <c:ext xmlns:c16="http://schemas.microsoft.com/office/drawing/2014/chart" uri="{C3380CC4-5D6E-409C-BE32-E72D297353CC}">
              <c16:uniqueId val="{00000003-8D1A-4579-8A42-7F2731E312A0}"/>
            </c:ext>
          </c:extLst>
        </c:ser>
        <c:dLbls>
          <c:showLegendKey val="0"/>
          <c:showVal val="0"/>
          <c:showCatName val="0"/>
          <c:showSerName val="0"/>
          <c:showPercent val="0"/>
          <c:showBubbleSize val="0"/>
        </c:dLbls>
        <c:gapWidth val="50"/>
        <c:overlap val="100"/>
        <c:axId val="85705088"/>
        <c:axId val="85706624"/>
      </c:barChart>
      <c:catAx>
        <c:axId val="8570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706624"/>
        <c:crosses val="autoZero"/>
        <c:auto val="1"/>
        <c:lblAlgn val="ctr"/>
        <c:lblOffset val="100"/>
        <c:tickLblSkip val="1"/>
        <c:tickMarkSkip val="1"/>
        <c:noMultiLvlLbl val="0"/>
      </c:catAx>
      <c:valAx>
        <c:axId val="8570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70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'EDS16'!$H$221:$L$221</c:f>
              <c:strCache>
                <c:ptCount val="5"/>
                <c:pt idx="0">
                  <c:v>Poorest</c:v>
                </c:pt>
                <c:pt idx="1">
                  <c:v>Poor</c:v>
                </c:pt>
                <c:pt idx="2">
                  <c:v>Middle</c:v>
                </c:pt>
                <c:pt idx="3">
                  <c:v>Rich</c:v>
                </c:pt>
                <c:pt idx="4">
                  <c:v>Richest</c:v>
                </c:pt>
              </c:strCache>
            </c:strRef>
          </c:cat>
          <c:val>
            <c:numRef>
              <c:f>'EDS16'!$H$222:$L$222</c:f>
              <c:numCache>
                <c:formatCode>###0.0</c:formatCode>
                <c:ptCount val="5"/>
                <c:pt idx="0">
                  <c:v>13.549521290393182</c:v>
                </c:pt>
                <c:pt idx="1">
                  <c:v>20.421729210438148</c:v>
                </c:pt>
                <c:pt idx="2">
                  <c:v>23.046714713112245</c:v>
                </c:pt>
                <c:pt idx="3">
                  <c:v>34.741409940526133</c:v>
                </c:pt>
                <c:pt idx="4">
                  <c:v>42.450796518492702</c:v>
                </c:pt>
              </c:numCache>
            </c:numRef>
          </c:val>
          <c:extLst>
            <c:ext xmlns:c16="http://schemas.microsoft.com/office/drawing/2014/chart" uri="{C3380CC4-5D6E-409C-BE32-E72D297353CC}">
              <c16:uniqueId val="{00000000-F25F-466F-A7FB-25BEF2FDF2C7}"/>
            </c:ext>
          </c:extLst>
        </c:ser>
        <c:ser>
          <c:idx val="1"/>
          <c:order val="1"/>
          <c:tx>
            <c:strRef>
              <c:f>'EDS16'!$B$223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'EDS16'!$H$221:$L$221</c:f>
              <c:strCache>
                <c:ptCount val="5"/>
                <c:pt idx="0">
                  <c:v>Poorest</c:v>
                </c:pt>
                <c:pt idx="1">
                  <c:v>Poor</c:v>
                </c:pt>
                <c:pt idx="2">
                  <c:v>Middle</c:v>
                </c:pt>
                <c:pt idx="3">
                  <c:v>Rich</c:v>
                </c:pt>
                <c:pt idx="4">
                  <c:v>Richest</c:v>
                </c:pt>
              </c:strCache>
            </c:strRef>
          </c:cat>
          <c:val>
            <c:numRef>
              <c:f>'EDS16'!$H$223:$L$223</c:f>
              <c:numCache>
                <c:formatCode>###0.0</c:formatCode>
                <c:ptCount val="5"/>
                <c:pt idx="0">
                  <c:v>34.164534881224128</c:v>
                </c:pt>
                <c:pt idx="1">
                  <c:v>26.378468103137664</c:v>
                </c:pt>
                <c:pt idx="2">
                  <c:v>22.153797914649893</c:v>
                </c:pt>
                <c:pt idx="3">
                  <c:v>12.93980164366077</c:v>
                </c:pt>
                <c:pt idx="4">
                  <c:v>5.8493403276150779</c:v>
                </c:pt>
              </c:numCache>
            </c:numRef>
          </c:val>
          <c:extLst>
            <c:ext xmlns:c16="http://schemas.microsoft.com/office/drawing/2014/chart" uri="{C3380CC4-5D6E-409C-BE32-E72D297353CC}">
              <c16:uniqueId val="{00000001-F25F-466F-A7FB-25BEF2FDF2C7}"/>
            </c:ext>
          </c:extLst>
        </c:ser>
        <c:ser>
          <c:idx val="2"/>
          <c:order val="2"/>
          <c:tx>
            <c:strRef>
              <c:f>'EDS16'!$B$224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'EDS16'!$H$221:$L$221</c:f>
              <c:strCache>
                <c:ptCount val="5"/>
                <c:pt idx="0">
                  <c:v>Poorest</c:v>
                </c:pt>
                <c:pt idx="1">
                  <c:v>Poor</c:v>
                </c:pt>
                <c:pt idx="2">
                  <c:v>Middle</c:v>
                </c:pt>
                <c:pt idx="3">
                  <c:v>Rich</c:v>
                </c:pt>
                <c:pt idx="4">
                  <c:v>Richest</c:v>
                </c:pt>
              </c:strCache>
            </c:strRef>
          </c:cat>
          <c:val>
            <c:numRef>
              <c:f>'EDS16'!$H$224:$L$224</c:f>
              <c:numCache>
                <c:formatCode>###0.0</c:formatCode>
                <c:ptCount val="5"/>
                <c:pt idx="0">
                  <c:v>52.285943828382628</c:v>
                </c:pt>
                <c:pt idx="1">
                  <c:v>53.1998026864241</c:v>
                </c:pt>
                <c:pt idx="2">
                  <c:v>54.799487372237834</c:v>
                </c:pt>
                <c:pt idx="3">
                  <c:v>52.31878841581301</c:v>
                </c:pt>
                <c:pt idx="4">
                  <c:v>51.699863153891791</c:v>
                </c:pt>
              </c:numCache>
            </c:numRef>
          </c:val>
          <c:extLst>
            <c:ext xmlns:c16="http://schemas.microsoft.com/office/drawing/2014/chart" uri="{C3380CC4-5D6E-409C-BE32-E72D297353CC}">
              <c16:uniqueId val="{00000002-F25F-466F-A7FB-25BEF2FDF2C7}"/>
            </c:ext>
          </c:extLst>
        </c:ser>
        <c:dLbls>
          <c:showLegendKey val="0"/>
          <c:showVal val="0"/>
          <c:showCatName val="0"/>
          <c:showSerName val="0"/>
          <c:showPercent val="0"/>
          <c:showBubbleSize val="0"/>
        </c:dLbls>
        <c:gapWidth val="50"/>
        <c:overlap val="100"/>
        <c:axId val="86000384"/>
        <c:axId val="86001920"/>
      </c:barChart>
      <c:catAx>
        <c:axId val="8600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001920"/>
        <c:crosses val="autoZero"/>
        <c:auto val="1"/>
        <c:lblAlgn val="ctr"/>
        <c:lblOffset val="100"/>
        <c:tickLblSkip val="1"/>
        <c:tickMarkSkip val="1"/>
        <c:noMultiLvlLbl val="0"/>
      </c:catAx>
      <c:valAx>
        <c:axId val="8600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600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'EDS16'!$C$121:$G$121</c:f>
              <c:strCache>
                <c:ptCount val="5"/>
                <c:pt idx="0">
                  <c:v>Poorest</c:v>
                </c:pt>
                <c:pt idx="1">
                  <c:v>Poor</c:v>
                </c:pt>
                <c:pt idx="2">
                  <c:v>Middle</c:v>
                </c:pt>
                <c:pt idx="3">
                  <c:v>Rich</c:v>
                </c:pt>
                <c:pt idx="4">
                  <c:v>Richest</c:v>
                </c:pt>
              </c:strCache>
            </c:strRef>
          </c:cat>
          <c:val>
            <c:numRef>
              <c:f>'EDS16'!$C$124:$G$124</c:f>
              <c:numCache>
                <c:formatCode>###0.0</c:formatCode>
                <c:ptCount val="5"/>
                <c:pt idx="0">
                  <c:v>23.364601847428467</c:v>
                </c:pt>
                <c:pt idx="1">
                  <c:v>41.506796516762137</c:v>
                </c:pt>
                <c:pt idx="2">
                  <c:v>56.388952013308263</c:v>
                </c:pt>
                <c:pt idx="3">
                  <c:v>69.806080864790516</c:v>
                </c:pt>
                <c:pt idx="4">
                  <c:v>88.387253746819738</c:v>
                </c:pt>
              </c:numCache>
            </c:numRef>
          </c:val>
          <c:extLst>
            <c:ext xmlns:c16="http://schemas.microsoft.com/office/drawing/2014/chart" uri="{C3380CC4-5D6E-409C-BE32-E72D297353CC}">
              <c16:uniqueId val="{00000000-C8B4-49EC-913A-7B6EBBDCEDA8}"/>
            </c:ext>
          </c:extLst>
        </c:ser>
        <c:ser>
          <c:idx val="1"/>
          <c:order val="1"/>
          <c:tx>
            <c:strRef>
              <c:f>'EDS16'!$B$125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'EDS16'!$C$121:$G$121</c:f>
              <c:strCache>
                <c:ptCount val="5"/>
                <c:pt idx="0">
                  <c:v>Poorest</c:v>
                </c:pt>
                <c:pt idx="1">
                  <c:v>Poor</c:v>
                </c:pt>
                <c:pt idx="2">
                  <c:v>Middle</c:v>
                </c:pt>
                <c:pt idx="3">
                  <c:v>Rich</c:v>
                </c:pt>
                <c:pt idx="4">
                  <c:v>Richest</c:v>
                </c:pt>
              </c:strCache>
            </c:strRef>
          </c:cat>
          <c:val>
            <c:numRef>
              <c:f>'EDS16'!$C$125:$G$125</c:f>
              <c:numCache>
                <c:formatCode>###0.0</c:formatCode>
                <c:ptCount val="5"/>
                <c:pt idx="0">
                  <c:v>5.1040165525297239</c:v>
                </c:pt>
                <c:pt idx="1">
                  <c:v>20.625594261459586</c:v>
                </c:pt>
                <c:pt idx="2">
                  <c:v>22.072253453296966</c:v>
                </c:pt>
                <c:pt idx="3">
                  <c:v>19.799909979683179</c:v>
                </c:pt>
                <c:pt idx="4">
                  <c:v>8.3727638063397372</c:v>
                </c:pt>
              </c:numCache>
            </c:numRef>
          </c:val>
          <c:extLst>
            <c:ext xmlns:c16="http://schemas.microsoft.com/office/drawing/2014/chart" uri="{C3380CC4-5D6E-409C-BE32-E72D297353CC}">
              <c16:uniqueId val="{00000001-C8B4-49EC-913A-7B6EBBDCEDA8}"/>
            </c:ext>
          </c:extLst>
        </c:ser>
        <c:ser>
          <c:idx val="2"/>
          <c:order val="2"/>
          <c:tx>
            <c:strRef>
              <c:f>'EDS16'!$B$126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'EDS16'!$C$121:$G$121</c:f>
              <c:strCache>
                <c:ptCount val="5"/>
                <c:pt idx="0">
                  <c:v>Poorest</c:v>
                </c:pt>
                <c:pt idx="1">
                  <c:v>Poor</c:v>
                </c:pt>
                <c:pt idx="2">
                  <c:v>Middle</c:v>
                </c:pt>
                <c:pt idx="3">
                  <c:v>Rich</c:v>
                </c:pt>
                <c:pt idx="4">
                  <c:v>Richest</c:v>
                </c:pt>
              </c:strCache>
            </c:strRef>
          </c:cat>
          <c:val>
            <c:numRef>
              <c:f>'EDS16'!$C$126:$G$126</c:f>
              <c:numCache>
                <c:formatCode>###0.0</c:formatCode>
                <c:ptCount val="5"/>
                <c:pt idx="0">
                  <c:v>20.871934930036907</c:v>
                </c:pt>
                <c:pt idx="1">
                  <c:v>18.342621209482058</c:v>
                </c:pt>
                <c:pt idx="2">
                  <c:v>13.663073174727682</c:v>
                </c:pt>
                <c:pt idx="3">
                  <c:v>7.874111117599603</c:v>
                </c:pt>
                <c:pt idx="4">
                  <c:v>2.8141594329615542</c:v>
                </c:pt>
              </c:numCache>
            </c:numRef>
          </c:val>
          <c:extLst>
            <c:ext xmlns:c16="http://schemas.microsoft.com/office/drawing/2014/chart" uri="{C3380CC4-5D6E-409C-BE32-E72D297353CC}">
              <c16:uniqueId val="{00000002-C8B4-49EC-913A-7B6EBBDCEDA8}"/>
            </c:ext>
          </c:extLst>
        </c:ser>
        <c:ser>
          <c:idx val="3"/>
          <c:order val="3"/>
          <c:tx>
            <c:strRef>
              <c:f>'EDS16'!$B$127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'EDS16'!$C$121:$G$121</c:f>
              <c:strCache>
                <c:ptCount val="5"/>
                <c:pt idx="0">
                  <c:v>Poorest</c:v>
                </c:pt>
                <c:pt idx="1">
                  <c:v>Poor</c:v>
                </c:pt>
                <c:pt idx="2">
                  <c:v>Middle</c:v>
                </c:pt>
                <c:pt idx="3">
                  <c:v>Rich</c:v>
                </c:pt>
                <c:pt idx="4">
                  <c:v>Richest</c:v>
                </c:pt>
              </c:strCache>
            </c:strRef>
          </c:cat>
          <c:val>
            <c:numRef>
              <c:f>'EDS16'!$C$127:$G$127</c:f>
              <c:numCache>
                <c:formatCode>###0.0</c:formatCode>
                <c:ptCount val="5"/>
                <c:pt idx="0">
                  <c:v>50.65944667000489</c:v>
                </c:pt>
                <c:pt idx="1">
                  <c:v>19.524988012296223</c:v>
                </c:pt>
                <c:pt idx="2">
                  <c:v>7.8757213586670884</c:v>
                </c:pt>
                <c:pt idx="3">
                  <c:v>2.5198980379267022</c:v>
                </c:pt>
                <c:pt idx="4">
                  <c:v>0.4258230138789707</c:v>
                </c:pt>
              </c:numCache>
            </c:numRef>
          </c:val>
          <c:extLst>
            <c:ext xmlns:c16="http://schemas.microsoft.com/office/drawing/2014/chart" uri="{C3380CC4-5D6E-409C-BE32-E72D297353CC}">
              <c16:uniqueId val="{00000003-C8B4-49EC-913A-7B6EBBDCEDA8}"/>
            </c:ext>
          </c:extLst>
        </c:ser>
        <c:dLbls>
          <c:showLegendKey val="0"/>
          <c:showVal val="0"/>
          <c:showCatName val="0"/>
          <c:showSerName val="0"/>
          <c:showPercent val="0"/>
          <c:showBubbleSize val="0"/>
        </c:dLbls>
        <c:gapWidth val="50"/>
        <c:overlap val="100"/>
        <c:axId val="85450752"/>
        <c:axId val="85452288"/>
      </c:barChart>
      <c:catAx>
        <c:axId val="8545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52288"/>
        <c:crosses val="autoZero"/>
        <c:auto val="1"/>
        <c:lblAlgn val="ctr"/>
        <c:lblOffset val="100"/>
        <c:tickLblSkip val="1"/>
        <c:tickMarkSkip val="1"/>
        <c:noMultiLvlLbl val="0"/>
      </c:catAx>
      <c:valAx>
        <c:axId val="8545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45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'EDS16'!$B$124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'EDS16'!$M$121:$Q$121</c:f>
              <c:strCache>
                <c:ptCount val="5"/>
                <c:pt idx="0">
                  <c:v>Poorest</c:v>
                </c:pt>
                <c:pt idx="1">
                  <c:v>Poor</c:v>
                </c:pt>
                <c:pt idx="2">
                  <c:v>Middle</c:v>
                </c:pt>
                <c:pt idx="3">
                  <c:v>Rich</c:v>
                </c:pt>
                <c:pt idx="4">
                  <c:v>Richest</c:v>
                </c:pt>
              </c:strCache>
            </c:strRef>
          </c:cat>
          <c:val>
            <c:numRef>
              <c:f>'EDS16'!$M$124:$Q$124</c:f>
              <c:numCache>
                <c:formatCode>###0.0</c:formatCode>
                <c:ptCount val="5"/>
                <c:pt idx="0">
                  <c:v>18.56347761813781</c:v>
                </c:pt>
                <c:pt idx="1">
                  <c:v>20.161445096143709</c:v>
                </c:pt>
                <c:pt idx="2">
                  <c:v>28.971706456849283</c:v>
                </c:pt>
                <c:pt idx="3">
                  <c:v>37.285506465759255</c:v>
                </c:pt>
                <c:pt idx="4">
                  <c:v>54.315972373293619</c:v>
                </c:pt>
              </c:numCache>
            </c:numRef>
          </c:val>
          <c:extLst>
            <c:ext xmlns:c16="http://schemas.microsoft.com/office/drawing/2014/chart" uri="{C3380CC4-5D6E-409C-BE32-E72D297353CC}">
              <c16:uniqueId val="{00000000-C8BC-420C-9CDD-3EB36D5FA1E5}"/>
            </c:ext>
          </c:extLst>
        </c:ser>
        <c:ser>
          <c:idx val="1"/>
          <c:order val="1"/>
          <c:tx>
            <c:strRef>
              <c:f>'EDS16'!$B$125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'EDS16'!$M$121:$Q$121</c:f>
              <c:strCache>
                <c:ptCount val="5"/>
                <c:pt idx="0">
                  <c:v>Poorest</c:v>
                </c:pt>
                <c:pt idx="1">
                  <c:v>Poor</c:v>
                </c:pt>
                <c:pt idx="2">
                  <c:v>Middle</c:v>
                </c:pt>
                <c:pt idx="3">
                  <c:v>Rich</c:v>
                </c:pt>
                <c:pt idx="4">
                  <c:v>Richest</c:v>
                </c:pt>
              </c:strCache>
            </c:strRef>
          </c:cat>
          <c:val>
            <c:numRef>
              <c:f>'EDS16'!$M$125:$Q$125</c:f>
              <c:numCache>
                <c:formatCode>###0.0</c:formatCode>
                <c:ptCount val="5"/>
                <c:pt idx="0">
                  <c:v>2.5496504096573651</c:v>
                </c:pt>
                <c:pt idx="1">
                  <c:v>1.7671043064330794</c:v>
                </c:pt>
                <c:pt idx="2">
                  <c:v>3.9947550957744151</c:v>
                </c:pt>
                <c:pt idx="3">
                  <c:v>6.5252380644768744</c:v>
                </c:pt>
                <c:pt idx="4">
                  <c:v>6.6485825697949288</c:v>
                </c:pt>
              </c:numCache>
            </c:numRef>
          </c:val>
          <c:extLst>
            <c:ext xmlns:c16="http://schemas.microsoft.com/office/drawing/2014/chart" uri="{C3380CC4-5D6E-409C-BE32-E72D297353CC}">
              <c16:uniqueId val="{00000001-C8BC-420C-9CDD-3EB36D5FA1E5}"/>
            </c:ext>
          </c:extLst>
        </c:ser>
        <c:ser>
          <c:idx val="2"/>
          <c:order val="2"/>
          <c:tx>
            <c:strRef>
              <c:f>'EDS16'!$B$126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'EDS16'!$M$121:$Q$121</c:f>
              <c:strCache>
                <c:ptCount val="5"/>
                <c:pt idx="0">
                  <c:v>Poorest</c:v>
                </c:pt>
                <c:pt idx="1">
                  <c:v>Poor</c:v>
                </c:pt>
                <c:pt idx="2">
                  <c:v>Middle</c:v>
                </c:pt>
                <c:pt idx="3">
                  <c:v>Rich</c:v>
                </c:pt>
                <c:pt idx="4">
                  <c:v>Richest</c:v>
                </c:pt>
              </c:strCache>
            </c:strRef>
          </c:cat>
          <c:val>
            <c:numRef>
              <c:f>'EDS16'!$M$126:$Q$126</c:f>
              <c:numCache>
                <c:formatCode>###0.0</c:formatCode>
                <c:ptCount val="5"/>
                <c:pt idx="0">
                  <c:v>19.765926094923159</c:v>
                </c:pt>
                <c:pt idx="1">
                  <c:v>19.301614607836406</c:v>
                </c:pt>
                <c:pt idx="2">
                  <c:v>24.898231301557381</c:v>
                </c:pt>
                <c:pt idx="3">
                  <c:v>25.186481432079056</c:v>
                </c:pt>
                <c:pt idx="4">
                  <c:v>24.101404707326559</c:v>
                </c:pt>
              </c:numCache>
            </c:numRef>
          </c:val>
          <c:extLst>
            <c:ext xmlns:c16="http://schemas.microsoft.com/office/drawing/2014/chart" uri="{C3380CC4-5D6E-409C-BE32-E72D297353CC}">
              <c16:uniqueId val="{00000002-C8BC-420C-9CDD-3EB36D5FA1E5}"/>
            </c:ext>
          </c:extLst>
        </c:ser>
        <c:ser>
          <c:idx val="3"/>
          <c:order val="3"/>
          <c:tx>
            <c:strRef>
              <c:f>'EDS16'!$B$127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'EDS16'!$M$121:$Q$121</c:f>
              <c:strCache>
                <c:ptCount val="5"/>
                <c:pt idx="0">
                  <c:v>Poorest</c:v>
                </c:pt>
                <c:pt idx="1">
                  <c:v>Poor</c:v>
                </c:pt>
                <c:pt idx="2">
                  <c:v>Middle</c:v>
                </c:pt>
                <c:pt idx="3">
                  <c:v>Rich</c:v>
                </c:pt>
                <c:pt idx="4">
                  <c:v>Richest</c:v>
                </c:pt>
              </c:strCache>
            </c:strRef>
          </c:cat>
          <c:val>
            <c:numRef>
              <c:f>'EDS16'!$M$127:$Q$127</c:f>
              <c:numCache>
                <c:formatCode>###0.0</c:formatCode>
                <c:ptCount val="5"/>
                <c:pt idx="0">
                  <c:v>59.12094587728167</c:v>
                </c:pt>
                <c:pt idx="1">
                  <c:v>58.769835989586802</c:v>
                </c:pt>
                <c:pt idx="2">
                  <c:v>42.135307145818921</c:v>
                </c:pt>
                <c:pt idx="3">
                  <c:v>31.002774037684816</c:v>
                </c:pt>
                <c:pt idx="4">
                  <c:v>14.934040349584896</c:v>
                </c:pt>
              </c:numCache>
            </c:numRef>
          </c:val>
          <c:extLst>
            <c:ext xmlns:c16="http://schemas.microsoft.com/office/drawing/2014/chart" uri="{C3380CC4-5D6E-409C-BE32-E72D297353CC}">
              <c16:uniqueId val="{00000003-C8BC-420C-9CDD-3EB36D5FA1E5}"/>
            </c:ext>
          </c:extLst>
        </c:ser>
        <c:dLbls>
          <c:showLegendKey val="0"/>
          <c:showVal val="0"/>
          <c:showCatName val="0"/>
          <c:showSerName val="0"/>
          <c:showPercent val="0"/>
          <c:showBubbleSize val="0"/>
        </c:dLbls>
        <c:gapWidth val="50"/>
        <c:overlap val="100"/>
        <c:axId val="85304064"/>
        <c:axId val="85305600"/>
      </c:barChart>
      <c:catAx>
        <c:axId val="85304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05600"/>
        <c:crosses val="autoZero"/>
        <c:auto val="1"/>
        <c:lblAlgn val="ctr"/>
        <c:lblOffset val="100"/>
        <c:tickLblSkip val="1"/>
        <c:tickMarkSkip val="1"/>
        <c:noMultiLvlLbl val="0"/>
      </c:catAx>
      <c:valAx>
        <c:axId val="8530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5304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20218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20218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20218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2352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2352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1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799909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2352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20218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2352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20218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2352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oneCellAnchor>
    <xdr:from>
      <xdr:col>1</xdr:col>
      <xdr:colOff>161925</xdr:colOff>
      <xdr:row>398</xdr:row>
      <xdr:rowOff>133350</xdr:rowOff>
    </xdr:from>
    <xdr:ext cx="1476375" cy="495300"/>
    <xdr:sp macro="" textlink="">
      <xdr:nvSpPr>
        <xdr:cNvPr id="58" name="Button 12" hidden="true">
          <a:extLst>
            <a:ext xmlns:a14="http://schemas.microsoft.com/office/drawing/2010/main" uri="{63B3BB69-23CF-44E3-9099-C40C66FF867C}">
              <a14:compatExt xmlns:a14="http://schemas.microsoft.com/office/drawing/2010/main" spid="_x0000_s178188"/>
            </a:ext>
            <a:ext xmlns:a16="http://schemas.microsoft.com/office/drawing/2014/main" uri="{FF2B5EF4-FFF2-40B4-BE49-F238E27FC236}">
              <a16:creationId xmlns:a16="http://schemas.microsoft.com/office/drawing/2014/main" id="{00000000-0008-0000-0400-00003A000000}"/>
            </a:ext>
          </a:extLst>
        </xdr:cNvPr>
        <xdr:cNvSpPr/>
      </xdr:nvSpPr>
      <xdr:spPr>
        <a:xfrm>
          <a:off x="2357438" y="799909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9457"/>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9458"/>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9459"/>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9460"/>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9461"/>
            </a:ext>
            <a:ext xmlns:a16="http://schemas.microsoft.com/office/drawing/2014/main" uri="{FF2B5EF4-FFF2-40B4-BE49-F238E27FC236}">
              <a16:creationId xmlns:a16="http://schemas.microsoft.com/office/drawing/2014/main" id="{00000000-0008-0000-05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9462"/>
            </a:ext>
            <a:ext xmlns:a16="http://schemas.microsoft.com/office/drawing/2014/main" uri="{FF2B5EF4-FFF2-40B4-BE49-F238E27FC236}">
              <a16:creationId xmlns:a16="http://schemas.microsoft.com/office/drawing/2014/main" id="{00000000-0008-0000-05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9463"/>
            </a:ext>
            <a:ext xmlns:a16="http://schemas.microsoft.com/office/drawing/2014/main" uri="{FF2B5EF4-FFF2-40B4-BE49-F238E27FC236}">
              <a16:creationId xmlns:a16="http://schemas.microsoft.com/office/drawing/2014/main" id="{00000000-0008-0000-0500-000015000000}"/>
            </a:ext>
          </a:extLst>
        </xdr:cNvPr>
        <xdr:cNvSpPr/>
      </xdr:nvSpPr>
      <xdr:spPr>
        <a:xfrm>
          <a:off x="942975" y="424243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9464"/>
            </a:ext>
            <a:ext xmlns:a16="http://schemas.microsoft.com/office/drawing/2014/main" uri="{FF2B5EF4-FFF2-40B4-BE49-F238E27FC236}">
              <a16:creationId xmlns:a16="http://schemas.microsoft.com/office/drawing/2014/main" id="{00000000-0008-0000-0500-000016000000}"/>
            </a:ext>
          </a:extLst>
        </xdr:cNvPr>
        <xdr:cNvSpPr/>
      </xdr:nvSpPr>
      <xdr:spPr>
        <a:xfrm>
          <a:off x="2205038" y="424243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25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9465"/>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9466"/>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9467"/>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9468"/>
            </a:ext>
            <a:ext xmlns:a16="http://schemas.microsoft.com/office/drawing/2014/main" uri="{FF2B5EF4-FFF2-40B4-BE49-F238E27FC236}">
              <a16:creationId xmlns:a16="http://schemas.microsoft.com/office/drawing/2014/main" id="{00000000-0008-0000-0500-00001F000000}"/>
            </a:ext>
          </a:extLst>
        </xdr:cNvPr>
        <xdr:cNvSpPr/>
      </xdr:nvSpPr>
      <xdr:spPr>
        <a:xfrm>
          <a:off x="2357438" y="80062388"/>
          <a:ext cx="1476375" cy="3810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9469"/>
            </a:ext>
            <a:ext xmlns:a16="http://schemas.microsoft.com/office/drawing/2014/main" uri="{FF2B5EF4-FFF2-40B4-BE49-F238E27FC236}">
              <a16:creationId xmlns:a16="http://schemas.microsoft.com/office/drawing/2014/main" id="{00000000-0008-0000-0500-000023000000}"/>
            </a:ext>
          </a:extLst>
        </xdr:cNvPr>
        <xdr:cNvSpPr/>
      </xdr:nvSpPr>
      <xdr:spPr>
        <a:xfrm>
          <a:off x="9429750" y="424243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9470"/>
            </a:ext>
            <a:ext xmlns:a16="http://schemas.microsoft.com/office/drawing/2014/main" uri="{FF2B5EF4-FFF2-40B4-BE49-F238E27FC236}">
              <a16:creationId xmlns:a16="http://schemas.microsoft.com/office/drawing/2014/main" id="{00000000-0008-0000-05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9471"/>
            </a:ext>
            <a:ext xmlns:a16="http://schemas.microsoft.com/office/drawing/2014/main" uri="{FF2B5EF4-FFF2-40B4-BE49-F238E27FC236}">
              <a16:creationId xmlns:a16="http://schemas.microsoft.com/office/drawing/2014/main" id="{00000000-0008-0000-0500-000025000000}"/>
            </a:ext>
          </a:extLst>
        </xdr:cNvPr>
        <xdr:cNvSpPr/>
      </xdr:nvSpPr>
      <xdr:spPr>
        <a:xfrm>
          <a:off x="4533900" y="424243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9472"/>
            </a:ext>
            <a:ext xmlns:a16="http://schemas.microsoft.com/office/drawing/2014/main" uri="{FF2B5EF4-FFF2-40B4-BE49-F238E27FC236}">
              <a16:creationId xmlns:a16="http://schemas.microsoft.com/office/drawing/2014/main" id="{00000000-0008-0000-05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9473"/>
            </a:ext>
            <a:ext xmlns:a16="http://schemas.microsoft.com/office/drawing/2014/main" uri="{FF2B5EF4-FFF2-40B4-BE49-F238E27FC236}">
              <a16:creationId xmlns:a16="http://schemas.microsoft.com/office/drawing/2014/main" id="{00000000-0008-0000-0500-000027000000}"/>
            </a:ext>
          </a:extLst>
        </xdr:cNvPr>
        <xdr:cNvSpPr/>
      </xdr:nvSpPr>
      <xdr:spPr>
        <a:xfrm>
          <a:off x="16054388" y="424243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9474"/>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9475"/>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3A000000}"/>
            </a:ext>
          </a:extLst>
        </xdr:cNvPr>
        <xdr:cNvSpPr/>
      </xdr:nvSpPr>
      <xdr:spPr>
        <a:xfrm>
          <a:off x="2357438" y="800623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59" name="Button 12" hidden="true">
          <a:extLst>
            <a:ext xmlns:a14="http://schemas.microsoft.com/office/drawing/2010/main" uri="{63B3BB69-23CF-44E3-9099-C40C66FF867C}">
              <a14:compatExt xmlns:a14="http://schemas.microsoft.com/office/drawing/2010/main" spid="_x0000_s174092"/>
            </a:ext>
            <a:ext xmlns:a16="http://schemas.microsoft.com/office/drawing/2014/main" uri="{FF2B5EF4-FFF2-40B4-BE49-F238E27FC236}">
              <a16:creationId xmlns:a16="http://schemas.microsoft.com/office/drawing/2014/main" id="{00000000-0008-0000-0500-00003B000000}"/>
            </a:ext>
          </a:extLst>
        </xdr:cNvPr>
        <xdr:cNvSpPr/>
      </xdr:nvSpPr>
      <xdr:spPr>
        <a:xfrm>
          <a:off x="2357438" y="800623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5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3313"/>
            </a:ext>
            <a:ext xmlns:a16="http://schemas.microsoft.com/office/drawing/2014/main" uri="{FF2B5EF4-FFF2-40B4-BE49-F238E27FC236}">
              <a16:creationId xmlns:a16="http://schemas.microsoft.com/office/drawing/2014/main" id="{00000000-0008-0000-06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3314"/>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3315"/>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3316"/>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3317"/>
            </a:ext>
            <a:ext xmlns:a16="http://schemas.microsoft.com/office/drawing/2014/main" uri="{FF2B5EF4-FFF2-40B4-BE49-F238E27FC236}">
              <a16:creationId xmlns:a16="http://schemas.microsoft.com/office/drawing/2014/main" id="{00000000-0008-0000-06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3318"/>
            </a:ext>
            <a:ext xmlns:a16="http://schemas.microsoft.com/office/drawing/2014/main" uri="{FF2B5EF4-FFF2-40B4-BE49-F238E27FC236}">
              <a16:creationId xmlns:a16="http://schemas.microsoft.com/office/drawing/2014/main" id="{00000000-0008-0000-06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3319"/>
            </a:ext>
            <a:ext xmlns:a16="http://schemas.microsoft.com/office/drawing/2014/main" uri="{FF2B5EF4-FFF2-40B4-BE49-F238E27FC236}">
              <a16:creationId xmlns:a16="http://schemas.microsoft.com/office/drawing/2014/main" id="{00000000-0008-0000-0600-000015000000}"/>
            </a:ext>
          </a:extLst>
        </xdr:cNvPr>
        <xdr:cNvSpPr/>
      </xdr:nvSpPr>
      <xdr:spPr>
        <a:xfrm>
          <a:off x="942975" y="425196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3320"/>
            </a:ext>
            <a:ext xmlns:a16="http://schemas.microsoft.com/office/drawing/2014/main" uri="{FF2B5EF4-FFF2-40B4-BE49-F238E27FC236}">
              <a16:creationId xmlns:a16="http://schemas.microsoft.com/office/drawing/2014/main" id="{00000000-0008-0000-0600-000016000000}"/>
            </a:ext>
          </a:extLst>
        </xdr:cNvPr>
        <xdr:cNvSpPr/>
      </xdr:nvSpPr>
      <xdr:spPr>
        <a:xfrm>
          <a:off x="2205038" y="4251960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3321"/>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3322"/>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3323"/>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3324"/>
            </a:ext>
            <a:ext xmlns:a16="http://schemas.microsoft.com/office/drawing/2014/main" uri="{FF2B5EF4-FFF2-40B4-BE49-F238E27FC236}">
              <a16:creationId xmlns:a16="http://schemas.microsoft.com/office/drawing/2014/main" id="{00000000-0008-0000-0600-00001F000000}"/>
            </a:ext>
          </a:extLst>
        </xdr:cNvPr>
        <xdr:cNvSpPr/>
      </xdr:nvSpPr>
      <xdr:spPr>
        <a:xfrm>
          <a:off x="2357438" y="80276700"/>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3325"/>
            </a:ext>
            <a:ext xmlns:a16="http://schemas.microsoft.com/office/drawing/2014/main" uri="{FF2B5EF4-FFF2-40B4-BE49-F238E27FC236}">
              <a16:creationId xmlns:a16="http://schemas.microsoft.com/office/drawing/2014/main" id="{00000000-0008-0000-0600-000023000000}"/>
            </a:ext>
          </a:extLst>
        </xdr:cNvPr>
        <xdr:cNvSpPr/>
      </xdr:nvSpPr>
      <xdr:spPr>
        <a:xfrm>
          <a:off x="9429750" y="425196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3326"/>
            </a:ext>
            <a:ext xmlns:a16="http://schemas.microsoft.com/office/drawing/2014/main" uri="{FF2B5EF4-FFF2-40B4-BE49-F238E27FC236}">
              <a16:creationId xmlns:a16="http://schemas.microsoft.com/office/drawing/2014/main" id="{00000000-0008-0000-06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3327"/>
            </a:ext>
            <a:ext xmlns:a16="http://schemas.microsoft.com/office/drawing/2014/main" uri="{FF2B5EF4-FFF2-40B4-BE49-F238E27FC236}">
              <a16:creationId xmlns:a16="http://schemas.microsoft.com/office/drawing/2014/main" id="{00000000-0008-0000-0600-000025000000}"/>
            </a:ext>
          </a:extLst>
        </xdr:cNvPr>
        <xdr:cNvSpPr/>
      </xdr:nvSpPr>
      <xdr:spPr>
        <a:xfrm>
          <a:off x="4533900" y="4251960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3328"/>
            </a:ext>
            <a:ext xmlns:a16="http://schemas.microsoft.com/office/drawing/2014/main" uri="{FF2B5EF4-FFF2-40B4-BE49-F238E27FC236}">
              <a16:creationId xmlns:a16="http://schemas.microsoft.com/office/drawing/2014/main" id="{00000000-0008-0000-06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3329"/>
            </a:ext>
            <a:ext xmlns:a16="http://schemas.microsoft.com/office/drawing/2014/main" uri="{FF2B5EF4-FFF2-40B4-BE49-F238E27FC236}">
              <a16:creationId xmlns:a16="http://schemas.microsoft.com/office/drawing/2014/main" id="{00000000-0008-0000-0600-000027000000}"/>
            </a:ext>
          </a:extLst>
        </xdr:cNvPr>
        <xdr:cNvSpPr/>
      </xdr:nvSpPr>
      <xdr:spPr>
        <a:xfrm>
          <a:off x="16054388" y="425196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3330"/>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3331"/>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96"/>
      <c r="B2" s="1997"/>
    </row>
    <row r="3" s="111" customFormat="true" ht="22.5" customHeight="true" x14ac:dyDescent="0.35">
      <c r="A3" s="124"/>
      <c r="B3" s="125"/>
    </row>
    <row r="4" s="111" customFormat="true" ht="22.5" customHeight="true" x14ac:dyDescent="0.35">
      <c r="A4" s="120"/>
      <c r="B4" s="121"/>
      <c r="C4" s="377" t="s">
        <v>27</v>
      </c>
    </row>
    <row r="5" s="111" customFormat="true" ht="22.5" customHeight="true" x14ac:dyDescent="0.35">
      <c r="A5" s="1996"/>
      <c r="B5" s="1997"/>
      <c r="C5" s="377"/>
    </row>
    <row r="6" s="111" customFormat="true" ht="29.25" customHeight="true" x14ac:dyDescent="0.2">
      <c r="A6" s="1998"/>
      <c r="B6" s="2000"/>
      <c r="C6" s="377" t="s">
        <v>28</v>
      </c>
    </row>
    <row r="7" s="111" customFormat="true" ht="25.9" customHeight="true" x14ac:dyDescent="0.4">
      <c r="A7" s="1992"/>
      <c r="B7" s="1993"/>
      <c r="C7" s="379" t="str">
        <f ca="true">+Water!B5</f>
        <v>Bolivia (Plurinational State of)</v>
      </c>
    </row>
    <row r="8" s="111" customFormat="true" ht="15" customHeight="true" x14ac:dyDescent="0.2">
      <c r="A8" s="1994"/>
      <c r="B8" s="1995"/>
      <c r="C8" s="377"/>
    </row>
    <row r="9" s="111" customFormat="true" ht="15" customHeight="true" x14ac:dyDescent="0.2">
      <c r="A9" s="125"/>
      <c r="B9" s="128"/>
      <c r="C9" s="37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DHS08</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EDS16</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96"/>
      <c r="B108" s="1997"/>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92"/>
      <c r="B113" s="1993"/>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94"/>
      <c r="B114" s="1995"/>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96"/>
      <c r="B208" s="1997"/>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92"/>
      <c r="B213" s="1993"/>
    </row>
    <row r="214" s="123" customFormat="true" ht="15" customHeight="true" x14ac:dyDescent="0.2">
      <c r="A214" s="1998"/>
      <c r="B214" s="1999"/>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037" t="s">
        <v>123</v>
      </c>
      <c r="C4" s="2037"/>
      <c r="D4" s="2037"/>
      <c r="E4" s="2037"/>
      <c r="F4" s="2037"/>
      <c r="G4" s="2037"/>
      <c r="H4" s="2037"/>
      <c r="I4" s="2037"/>
      <c r="J4" s="2037"/>
      <c r="K4" s="2037"/>
      <c r="L4" s="2037"/>
      <c r="M4" s="2037"/>
      <c r="N4" s="2037"/>
      <c r="O4" s="2037"/>
      <c r="P4" s="2037"/>
      <c r="Q4" s="2037"/>
      <c r="R4" s="2037"/>
      <c r="S4" s="2037"/>
      <c r="T4" s="2037"/>
      <c r="U4" s="2037"/>
      <c r="V4" s="2037"/>
      <c r="W4" s="2037"/>
      <c r="X4" s="2037"/>
      <c r="Y4" s="2037"/>
    </row>
    <row r="5" ht="29.1" customHeight="true" x14ac:dyDescent="0.4">
      <c r="A5" s="35"/>
      <c r="B5" s="2004" t="str">
        <f ca="true">IF(ISERROR(INDIRECT(CONCATENATE($B105,"!A2"))),"",INDIRECT(CONCATENATE($B105,"!A2")))</f>
        <v>Bolivia (Plurinational State of)</v>
      </c>
      <c r="C5" s="2004"/>
      <c r="D5" s="2004"/>
      <c r="E5" s="2004"/>
      <c r="F5" s="2004"/>
      <c r="G5" s="2004"/>
      <c r="H5" s="2004"/>
      <c r="I5" s="2004"/>
      <c r="J5" s="2004"/>
      <c r="K5" s="2004"/>
      <c r="L5" s="2004"/>
      <c r="M5" s="2004"/>
      <c r="N5" s="2004"/>
      <c r="O5" s="2004"/>
      <c r="P5" s="2004"/>
      <c r="Q5" s="2004"/>
      <c r="R5" s="2004"/>
      <c r="S5" s="2004"/>
      <c r="T5" s="2004"/>
      <c r="U5" s="2004"/>
      <c r="V5" s="2004"/>
      <c r="W5" s="2004"/>
      <c r="X5" s="2004"/>
      <c r="Y5" s="2004"/>
    </row>
    <row r="6" x14ac:dyDescent="0.2">
      <c r="F6" s="36"/>
      <c r="G6" s="36"/>
      <c r="J6" s="37"/>
      <c r="K6" s="37"/>
      <c r="L6" s="37"/>
      <c r="M6" s="37"/>
      <c r="N6" s="37"/>
      <c r="O6" s="37"/>
      <c r="P6" s="37"/>
    </row>
    <row r="7" s="38" customFormat="true" ht="18" x14ac:dyDescent="0.25">
      <c r="B7" s="2001" t="str">
        <f>B118</f>
        <v>National use of drinking water sources, 2000–2020</v>
      </c>
      <c r="C7" s="2001"/>
      <c r="D7" s="2001"/>
      <c r="E7" s="2001"/>
      <c r="F7" s="2001"/>
      <c r="G7" s="2001"/>
      <c r="H7" s="2001"/>
      <c r="I7" s="2001"/>
      <c r="J7" s="2001" t="str">
        <f>B218</f>
        <v>Urban use of drinking water sources,  2000–2020</v>
      </c>
      <c r="K7" s="2001"/>
      <c r="L7" s="2001"/>
      <c r="M7" s="2001"/>
      <c r="N7" s="2001"/>
      <c r="O7" s="2001"/>
      <c r="P7" s="2001"/>
      <c r="Q7" s="2001"/>
      <c r="R7" s="2001" t="str">
        <f>B318</f>
        <v>Rural use of drinking water sources, 2000–2020</v>
      </c>
      <c r="S7" s="2001"/>
      <c r="T7" s="2001"/>
      <c r="U7" s="2001"/>
      <c r="V7" s="2001"/>
      <c r="W7" s="2001"/>
      <c r="X7" s="2001"/>
      <c r="Y7" s="200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14" t="str">
        <f ca="true">IF(ISERROR(INDIRECT(CONCATENATE($B105,"!A2"))),"",INDIRECT(CONCATENATE($B105,"!A2")))</f>
        <v>Bolivia (Plurinational State of)</v>
      </c>
      <c r="C31" s="2015"/>
      <c r="D31" s="2015"/>
      <c r="E31" s="2016"/>
      <c r="F31" s="2006" t="s">
        <v>0</v>
      </c>
      <c r="G31" s="2006"/>
      <c r="H31" s="2006"/>
      <c r="I31" s="2007"/>
      <c r="J31" s="2005" t="s">
        <v>1</v>
      </c>
      <c r="K31" s="2006"/>
      <c r="L31" s="2006"/>
      <c r="M31" s="2007"/>
      <c r="N31" s="2005" t="s">
        <v>2</v>
      </c>
      <c r="O31" s="2006"/>
      <c r="P31" s="2006"/>
      <c r="Q31" s="2007"/>
      <c r="R31" s="2005" t="s">
        <v>3</v>
      </c>
      <c r="S31" s="2006"/>
      <c r="T31" s="2006"/>
      <c r="U31" s="2007"/>
      <c r="V31" s="2005" t="s">
        <v>4</v>
      </c>
      <c r="W31" s="2006"/>
      <c r="X31" s="2006"/>
      <c r="Y31" s="2007"/>
    </row>
    <row r="32" s="44" customFormat="true" ht="22.5" customHeight="true" x14ac:dyDescent="0.2">
      <c r="B32" s="2017"/>
      <c r="C32" s="2018"/>
      <c r="D32" s="2018"/>
      <c r="E32" s="2019"/>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008" t="s">
        <v>5</v>
      </c>
      <c r="C33" s="2009"/>
      <c r="D33" s="2012" t="s">
        <v>25</v>
      </c>
      <c r="E33" s="33">
        <f>C99</f>
        <v>2000</v>
      </c>
      <c r="F33" s="45">
        <f ca="true">E99</f>
        <v>42.778534042098165</v>
      </c>
      <c r="G33" s="46">
        <f t="shared" ref="G33:I34" ca="true" si="0">F99</f>
        <v>0.26051850974692353</v>
      </c>
      <c r="H33" s="47">
        <f t="shared" ca="true" si="0"/>
        <v>23.935993468234756</v>
      </c>
      <c r="I33" s="48">
        <f t="shared" ca="true" si="0"/>
        <v>33.024953979920156</v>
      </c>
      <c r="J33" s="45">
        <f ca="true">J99</f>
        <v>69.695166855093859</v>
      </c>
      <c r="K33" s="46">
        <f t="shared" ref="K33:M34" ca="true" si="1">K99</f>
        <v>0.11626502600513602</v>
      </c>
      <c r="L33" s="47">
        <f t="shared" ca="true" si="1"/>
        <v>19.287068974301746</v>
      </c>
      <c r="M33" s="48">
        <f t="shared" ca="true" si="1"/>
        <v>10.901499144599256</v>
      </c>
      <c r="N33" s="45">
        <f ca="true">O99</f>
        <v>91.500765649843856</v>
      </c>
      <c r="O33" s="46">
        <f t="shared" ref="O33:Q34" ca="true" si="2">P99</f>
        <v>4.0181114280594746E-2</v>
      </c>
      <c r="P33" s="47">
        <f t="shared" ca="true" si="2"/>
        <v>7.2637352149906746</v>
      </c>
      <c r="Q33" s="48">
        <f t="shared" ca="true" si="2"/>
        <v>1.1953180208848622</v>
      </c>
      <c r="R33" s="45">
        <f ca="true">T99</f>
        <v>96.863246811037911</v>
      </c>
      <c r="S33" s="46">
        <f t="shared" ref="S33:U34" ca="true" si="3">U99</f>
        <v>8.1383185490454812E-2</v>
      </c>
      <c r="T33" s="47">
        <f t="shared" ca="true" si="3"/>
        <v>2.7686066581412803</v>
      </c>
      <c r="U33" s="48">
        <f t="shared" ca="true" si="3"/>
        <v>0.28676334533035064</v>
      </c>
      <c r="V33" s="45">
        <f ca="true">Y99</f>
        <v>99.513865571163549</v>
      </c>
      <c r="W33" s="46">
        <f t="shared" ref="W33:Y34" ca="true" si="4">Z99</f>
        <v>9.4825525405571962E-3</v>
      </c>
      <c r="X33" s="47">
        <f t="shared" ca="true" si="4"/>
        <v>0.47665187629588956</v>
      </c>
      <c r="Y33" s="48">
        <f t="shared" ca="true" si="4"/>
        <v>0</v>
      </c>
    </row>
    <row r="34" x14ac:dyDescent="0.2">
      <c r="B34" s="2010"/>
      <c r="C34" s="2011"/>
      <c r="D34" s="2013"/>
      <c r="E34" s="34">
        <f>C100</f>
        <v>2020</v>
      </c>
      <c r="F34" s="50">
        <f ca="true">E100</f>
        <v>81.762016927366545</v>
      </c>
      <c r="G34" s="51">
        <f t="shared" ca="true" si="0"/>
        <v>0.49792540302710042</v>
      </c>
      <c r="H34" s="52">
        <f t="shared" ca="true" si="0"/>
        <v>5.9519898012654266</v>
      </c>
      <c r="I34" s="53">
        <f t="shared" ca="true" si="0"/>
        <v>11.788067868340931</v>
      </c>
      <c r="J34" s="50">
        <f ca="true">J100</f>
        <v>98.289018795433762</v>
      </c>
      <c r="K34" s="51">
        <f t="shared" ca="true" si="1"/>
        <v>0.16396510463960809</v>
      </c>
      <c r="L34" s="52">
        <f t="shared" ca="true" si="1"/>
        <v>0.64879848301417553</v>
      </c>
      <c r="M34" s="53">
        <f t="shared" ca="true" si="1"/>
        <v>0.89821761691246138</v>
      </c>
      <c r="N34" s="50">
        <f ca="true">O100</f>
        <v>98.59649415226751</v>
      </c>
      <c r="O34" s="51">
        <f t="shared" ca="true" si="2"/>
        <v>4.3297091243574892E-2</v>
      </c>
      <c r="P34" s="52">
        <f t="shared" ca="true" si="2"/>
        <v>0</v>
      </c>
      <c r="Q34" s="53">
        <f t="shared" ca="true" si="2"/>
        <v>1.3602087564889098</v>
      </c>
      <c r="R34" s="50">
        <f ca="true">T100</f>
        <v>99.667932132273549</v>
      </c>
      <c r="S34" s="51">
        <f t="shared" ca="true" si="3"/>
        <v>8.3739644036447569E-2</v>
      </c>
      <c r="T34" s="52">
        <f t="shared" ca="true" si="3"/>
        <v>0</v>
      </c>
      <c r="U34" s="53">
        <f t="shared" ca="true" si="3"/>
        <v>0.24832822369000412</v>
      </c>
      <c r="V34" s="50">
        <f ca="true">Y100</f>
        <v>99.891944866491897</v>
      </c>
      <c r="W34" s="51">
        <f t="shared" ca="true" si="4"/>
        <v>9.5185792466033411E-3</v>
      </c>
      <c r="X34" s="52">
        <f t="shared" ca="true" si="4"/>
        <v>0</v>
      </c>
      <c r="Y34" s="53">
        <f t="shared" ca="true" si="4"/>
        <v>9.8536554261494186E-2</v>
      </c>
    </row>
    <row r="35" x14ac:dyDescent="0.2">
      <c r="F35" s="36"/>
      <c r="H35" s="39"/>
    </row>
    <row r="36" x14ac:dyDescent="0.2">
      <c r="B36" s="2008" t="s">
        <v>6</v>
      </c>
      <c r="C36" s="2009"/>
      <c r="D36" s="2012" t="s">
        <v>25</v>
      </c>
      <c r="E36" s="33">
        <f>C199</f>
        <v>2000</v>
      </c>
      <c r="F36" s="45">
        <f ca="true">E199</f>
        <v>78.277236394982623</v>
      </c>
      <c r="G36" s="46">
        <f t="shared" ref="G36:I37" ca="true" si="5">F199</f>
        <v>0.1619243361618922</v>
      </c>
      <c r="H36" s="47">
        <f t="shared" ca="true" si="5"/>
        <v>18.647433012546173</v>
      </c>
      <c r="I36" s="48">
        <f t="shared" ca="true" si="5"/>
        <v>2.9134062563093153</v>
      </c>
      <c r="J36" s="45">
        <f ca="true">J199</f>
        <v>93.885938733221082</v>
      </c>
      <c r="K36" s="46">
        <f t="shared" ref="K36:M37" ca="true" si="6">K199</f>
        <v>3.1159290620984263E-2</v>
      </c>
      <c r="L36" s="47">
        <f t="shared" ca="true" si="6"/>
        <v>5.3248915098033933</v>
      </c>
      <c r="M36" s="48">
        <f t="shared" ca="true" si="6"/>
        <v>0.75801046635453417</v>
      </c>
      <c r="N36" s="45">
        <f ca="true">O199</f>
        <v>96.914964429160776</v>
      </c>
      <c r="O36" s="46">
        <f t="shared" ref="O36:Q37" ca="true" si="7">P199</f>
        <v>8.6830082448547063E-2</v>
      </c>
      <c r="P36" s="47">
        <f t="shared" ca="true" si="7"/>
        <v>2.4620797919705382</v>
      </c>
      <c r="Q36" s="48">
        <f t="shared" ca="true" si="7"/>
        <v>0.53612569642014307</v>
      </c>
      <c r="R36" s="45">
        <f ca="true">T199</f>
        <v>98.990033673046142</v>
      </c>
      <c r="S36" s="46">
        <f t="shared" ref="S36:U37" ca="true" si="8">U199</f>
        <v>8.9333143644115733E-3</v>
      </c>
      <c r="T36" s="47">
        <f t="shared" ca="true" si="8"/>
        <v>0.96814643178080928</v>
      </c>
      <c r="U36" s="48">
        <f t="shared" ca="true" si="8"/>
        <v>3.2886580808630494E-2</v>
      </c>
      <c r="V36" s="45">
        <f ca="true">Y199</f>
        <v>99.651434463486154</v>
      </c>
      <c r="W36" s="46">
        <f t="shared" ref="W36:Y37" ca="true" si="9">Z199</f>
        <v>1.3750849982185225E-2</v>
      </c>
      <c r="X36" s="47">
        <f t="shared" ca="true" si="9"/>
        <v>0.32969806525392187</v>
      </c>
      <c r="Y36" s="48">
        <f t="shared" ca="true" si="9"/>
        <v>5.1166212777307152E-3</v>
      </c>
    </row>
    <row r="37" x14ac:dyDescent="0.2">
      <c r="B37" s="2010"/>
      <c r="C37" s="2011"/>
      <c r="D37" s="2013"/>
      <c r="E37" s="34">
        <f>C200</f>
        <v>2020</v>
      </c>
      <c r="F37" s="50">
        <f ca="true">E200</f>
        <v>99.192304882315113</v>
      </c>
      <c r="G37" s="51">
        <f t="shared" ca="true" si="5"/>
        <v>0.20518925884647618</v>
      </c>
      <c r="H37" s="52">
        <f t="shared" ca="true" si="5"/>
        <v>0.60250585883841268</v>
      </c>
      <c r="I37" s="53">
        <f t="shared" ca="true" si="5"/>
        <v>0</v>
      </c>
      <c r="J37" s="50">
        <f ca="true">J200</f>
        <v>99.966822558110692</v>
      </c>
      <c r="K37" s="51">
        <f t="shared" ca="true" si="6"/>
        <v>3.3177441889307602E-2</v>
      </c>
      <c r="L37" s="52">
        <f t="shared" ca="true" si="6"/>
        <v>0</v>
      </c>
      <c r="M37" s="53">
        <f t="shared" ca="true" si="6"/>
        <v>0</v>
      </c>
      <c r="N37" s="50">
        <f ca="true">O200</f>
        <v>99.91048610710169</v>
      </c>
      <c r="O37" s="51">
        <f t="shared" ca="true" si="7"/>
        <v>8.9513892898295921E-2</v>
      </c>
      <c r="P37" s="52">
        <f t="shared" ca="true" si="7"/>
        <v>0</v>
      </c>
      <c r="Q37" s="53">
        <f t="shared" ca="true" si="7"/>
        <v>0</v>
      </c>
      <c r="R37" s="50">
        <f ca="true">T200</f>
        <v>99.984408383122897</v>
      </c>
      <c r="S37" s="51">
        <f t="shared" ca="true" si="8"/>
        <v>9.0230512960149736E-3</v>
      </c>
      <c r="T37" s="52">
        <f t="shared" ca="true" si="8"/>
        <v>0</v>
      </c>
      <c r="U37" s="53">
        <f t="shared" ca="true" si="8"/>
        <v>6.5685655810802934E-3</v>
      </c>
      <c r="V37" s="50">
        <f ca="true">Y200</f>
        <v>99.899420458765974</v>
      </c>
      <c r="W37" s="51">
        <f t="shared" ca="true" si="9"/>
        <v>1.3785069441615339E-2</v>
      </c>
      <c r="X37" s="52">
        <f t="shared" ca="true" si="9"/>
        <v>5.4927462344991795E-2</v>
      </c>
      <c r="Y37" s="53">
        <f t="shared" ca="true" si="9"/>
        <v>3.1867009447430483E-2</v>
      </c>
    </row>
    <row r="38" x14ac:dyDescent="0.2">
      <c r="F38" s="36"/>
      <c r="G38" s="36"/>
      <c r="H38" s="39"/>
      <c r="I38" s="39"/>
    </row>
    <row r="39" x14ac:dyDescent="0.2">
      <c r="B39" s="2008" t="s">
        <v>7</v>
      </c>
      <c r="C39" s="2009"/>
      <c r="D39" s="2012" t="s">
        <v>25</v>
      </c>
      <c r="E39" s="33">
        <f>C299</f>
        <v>2000</v>
      </c>
      <c r="F39" s="45">
        <f ca="true">E299</f>
        <v>37.404677701608314</v>
      </c>
      <c r="G39" s="46">
        <f t="shared" ref="G39:I40" ca="true" si="10">F299</f>
        <v>0.40111159051457052</v>
      </c>
      <c r="H39" s="47">
        <f t="shared" ca="true" si="10"/>
        <v>23.056604442669368</v>
      </c>
      <c r="I39" s="48">
        <f t="shared" ca="true" si="10"/>
        <v>39.137606265207751</v>
      </c>
      <c r="J39" s="45">
        <f ca="true">J299</f>
        <v>46.901072102493664</v>
      </c>
      <c r="K39" s="46">
        <f t="shared" ref="K39:M40" ca="true" si="11">K299</f>
        <v>0.36787599319236797</v>
      </c>
      <c r="L39" s="47">
        <f t="shared" ca="true" si="11"/>
        <v>23.752249537626312</v>
      </c>
      <c r="M39" s="48">
        <f t="shared" ca="true" si="11"/>
        <v>28.97880236668766</v>
      </c>
      <c r="N39" s="45">
        <f ca="true">O299</f>
        <v>56.427000927329388</v>
      </c>
      <c r="O39" s="46">
        <f t="shared" ref="O39:Q40" ca="true" si="12">P299</f>
        <v>8.9516109919438383E-2</v>
      </c>
      <c r="P39" s="47">
        <f t="shared" ca="true" si="12"/>
        <v>20.229984505057701</v>
      </c>
      <c r="Q39" s="48">
        <f t="shared" ca="true" si="12"/>
        <v>23.253498457693468</v>
      </c>
      <c r="R39" s="45">
        <f ca="true">T299</f>
        <v>68.990702606044266</v>
      </c>
      <c r="S39" s="46">
        <f t="shared" ref="S39:U40" ca="true" si="13">U299</f>
        <v>8.8101944243450664E-2</v>
      </c>
      <c r="T39" s="47">
        <f t="shared" ca="true" si="13"/>
        <v>17.260324231621325</v>
      </c>
      <c r="U39" s="48">
        <f t="shared" ca="true" si="13"/>
        <v>13.660871218090961</v>
      </c>
      <c r="V39" s="45">
        <f ca="true">Y299</f>
        <v>87.118990282926731</v>
      </c>
      <c r="W39" s="46">
        <f t="shared" ref="W39:Y40" ca="true" si="14">Z299</f>
        <v>7.9835645356478274E-2</v>
      </c>
      <c r="X39" s="47">
        <f t="shared" ca="true" si="14"/>
        <v>11.164914753416099</v>
      </c>
      <c r="Y39" s="48">
        <f t="shared" ca="true" si="14"/>
        <v>1.6362593183006879</v>
      </c>
    </row>
    <row r="40" x14ac:dyDescent="0.2">
      <c r="B40" s="2010"/>
      <c r="C40" s="2011"/>
      <c r="D40" s="2013"/>
      <c r="E40" s="34">
        <f>C300</f>
        <v>2020</v>
      </c>
      <c r="F40" s="50">
        <f ca="true">E300</f>
        <v>71.797905040578499</v>
      </c>
      <c r="G40" s="51">
        <f t="shared" ca="true" si="10"/>
        <v>0.76992968944101481</v>
      </c>
      <c r="H40" s="52">
        <f t="shared" ca="true" si="10"/>
        <v>5.3962724425448414</v>
      </c>
      <c r="I40" s="53">
        <f t="shared" ca="true" si="10"/>
        <v>22.035892827435646</v>
      </c>
      <c r="J40" s="50">
        <f ca="true">J300</f>
        <v>81.471687235481511</v>
      </c>
      <c r="K40" s="51">
        <f t="shared" ca="true" si="11"/>
        <v>0.63903609267851236</v>
      </c>
      <c r="L40" s="52">
        <f t="shared" ca="true" si="11"/>
        <v>5.2798329268634916</v>
      </c>
      <c r="M40" s="53">
        <f t="shared" ca="true" si="11"/>
        <v>12.609443744976488</v>
      </c>
      <c r="N40" s="50">
        <f ca="true">O300</f>
        <v>88.063855959339875</v>
      </c>
      <c r="O40" s="51">
        <f t="shared" ca="true" si="12"/>
        <v>0.13970499371636469</v>
      </c>
      <c r="P40" s="52">
        <f t="shared" ca="true" si="12"/>
        <v>5.7472684625724924</v>
      </c>
      <c r="Q40" s="53">
        <f t="shared" ca="true" si="12"/>
        <v>6.049170584371268</v>
      </c>
      <c r="R40" s="50">
        <f ca="true">T300</f>
        <v>94.44890292211818</v>
      </c>
      <c r="S40" s="51">
        <f t="shared" ca="true" si="13"/>
        <v>0.12061236753328161</v>
      </c>
      <c r="T40" s="52">
        <f t="shared" ca="true" si="13"/>
        <v>1.232571948671648</v>
      </c>
      <c r="U40" s="53">
        <f t="shared" ca="true" si="13"/>
        <v>4.1979127616768892</v>
      </c>
      <c r="V40" s="50">
        <f ca="true">Y300</f>
        <v>95.030270207266938</v>
      </c>
      <c r="W40" s="51">
        <f t="shared" ca="true" si="14"/>
        <v>8.7085524358797559E-2</v>
      </c>
      <c r="X40" s="52">
        <f t="shared" ca="true" si="14"/>
        <v>0</v>
      </c>
      <c r="Y40" s="53">
        <f t="shared" ca="true" si="14"/>
        <v>4.8826442683742819</v>
      </c>
    </row>
    <row r="97" s="40" customFormat="true" ht="16.5" customHeight="true" x14ac:dyDescent="0.2">
      <c r="A97" s="2023" t="s">
        <v>5</v>
      </c>
      <c r="B97" s="2023"/>
      <c r="C97" s="2023"/>
      <c r="D97" s="2020" t="s">
        <v>0</v>
      </c>
      <c r="E97" s="2021"/>
      <c r="F97" s="2021"/>
      <c r="G97" s="2021"/>
      <c r="H97" s="2022"/>
      <c r="I97" s="2020" t="s">
        <v>1</v>
      </c>
      <c r="J97" s="2021"/>
      <c r="K97" s="2021"/>
      <c r="L97" s="2021"/>
      <c r="M97" s="2022"/>
      <c r="N97" s="2020" t="s">
        <v>2</v>
      </c>
      <c r="O97" s="2021"/>
      <c r="P97" s="2021"/>
      <c r="Q97" s="2021"/>
      <c r="R97" s="2022"/>
      <c r="S97" s="2020" t="s">
        <v>3</v>
      </c>
      <c r="T97" s="2021"/>
      <c r="U97" s="2021"/>
      <c r="V97" s="2021"/>
      <c r="W97" s="2022"/>
      <c r="X97" s="2020" t="s">
        <v>4</v>
      </c>
      <c r="Y97" s="2021"/>
      <c r="Z97" s="2021"/>
      <c r="AA97" s="2021"/>
      <c r="AB97" s="2022"/>
    </row>
    <row r="98" s="44" customFormat="true" ht="22.5" customHeight="true" x14ac:dyDescent="0.2">
      <c r="A98" s="2024"/>
      <c r="B98" s="2024"/>
      <c r="C98" s="202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28" t="s">
        <v>10</v>
      </c>
      <c r="B99" s="2029"/>
      <c r="C99" s="209">
        <v>2000</v>
      </c>
      <c r="D99" s="56">
        <f ca="true">IF((D101+H101)&gt;100,D101*100/(D101+H101),D101)</f>
        <v>43.039052551845089</v>
      </c>
      <c r="E99" s="57">
        <f ca="true">D99*AVERAGEIF(E105:E116,"&gt;0")/100</f>
        <v>42.778534042098165</v>
      </c>
      <c r="F99" s="58">
        <f ca="true">D99*(100-AVERAGEIF(E105:E116,"&gt;0"))/100</f>
        <v>0.26051850974692353</v>
      </c>
      <c r="G99" s="59">
        <f ca="true">100-(E99+F99+H99)</f>
        <v>23.935993468234756</v>
      </c>
      <c r="H99" s="60">
        <f ca="true">IF((D101+H101)&gt;100,H101*100/(D101+H101),H101)</f>
        <v>33.024953979920156</v>
      </c>
      <c r="I99" s="56">
        <f ca="true">IF((I101+M101)&gt;100,I101*100/(I101+M101),I101)</f>
        <v>69.811431881098997</v>
      </c>
      <c r="J99" s="57">
        <f ca="true">I99*AVERAGEIF(J105:J116,"&gt;0")/100</f>
        <v>69.695166855093859</v>
      </c>
      <c r="K99" s="61">
        <f ca="true">I99*(100-AVERAGEIF(J105:J116,"&gt;0"))/100</f>
        <v>0.11626502600513602</v>
      </c>
      <c r="L99" s="62">
        <f ca="true">100-(J99+K99+M99)</f>
        <v>19.287068974301746</v>
      </c>
      <c r="M99" s="63">
        <f ca="true">IF((I101+M101)&gt;100,M101*100/(I101+M101),M101)</f>
        <v>10.901499144599256</v>
      </c>
      <c r="N99" s="56">
        <f ca="true">IF((N101+R101)&gt;100,N101*100/(N101+R101),N101)</f>
        <v>91.540946764124442</v>
      </c>
      <c r="O99" s="57">
        <f ca="true">N99*AVERAGEIF(O105:O116,"&gt;0")/100</f>
        <v>91.500765649843856</v>
      </c>
      <c r="P99" s="61">
        <f ca="true">N99*(100-AVERAGEIF(O105:O116,"&gt;0"))/100</f>
        <v>4.0181114280594746E-2</v>
      </c>
      <c r="Q99" s="62">
        <f ca="true">100-(O99+P99+R99)</f>
        <v>7.2637352149906746</v>
      </c>
      <c r="R99" s="63">
        <f ca="true">IF((N101+R101)&gt;100,R101*100/(N101+R101),R101)</f>
        <v>1.1953180208848622</v>
      </c>
      <c r="S99" s="56">
        <f ca="true">IF((S101+W101)&gt;100,S101*100/(S101+W101),S101)</f>
        <v>96.944629996528363</v>
      </c>
      <c r="T99" s="57">
        <f ca="true">S99*AVERAGEIF(T105:T116,"&gt;0")/100</f>
        <v>96.863246811037911</v>
      </c>
      <c r="U99" s="61">
        <f ca="true">S99*(100-AVERAGEIF(T105:T116,"&gt;0"))/100</f>
        <v>8.1383185490454812E-2</v>
      </c>
      <c r="V99" s="62">
        <f ca="true">100-(T99+U99+W99)</f>
        <v>2.7686066581412803</v>
      </c>
      <c r="W99" s="63">
        <f ca="true">IF((S101+W101)&gt;100,W101*100/(S101+W101),W101)</f>
        <v>0.28676334533035064</v>
      </c>
      <c r="X99" s="56">
        <f ca="true">IF((X101+AB101)&gt;100,X101*100/(X101+AB101),X101)</f>
        <v>99.52334812370411</v>
      </c>
      <c r="Y99" s="57">
        <f ca="true">X99*AVERAGEIF(Y105:Y116,"&gt;0")/100</f>
        <v>99.513865571163549</v>
      </c>
      <c r="Z99" s="61">
        <f ca="true">X99*(100-AVERAGEIF(Y105:Y116,"&gt;0"))/100</f>
        <v>9.4825525405571962E-3</v>
      </c>
      <c r="AA99" s="62">
        <f ca="true">100-(Y99+Z99+AB99)</f>
        <v>0.47665187629588956</v>
      </c>
      <c r="AB99" s="63">
        <f ca="true">IF((X101+AB101)&gt;100,AB101*100/(X101+AB101),AB101)</f>
        <v>0</v>
      </c>
    </row>
    <row r="100" s="64" customFormat="true" ht="15" customHeight="true" x14ac:dyDescent="0.2">
      <c r="A100" s="2030"/>
      <c r="B100" s="2031"/>
      <c r="C100" s="210">
        <v>2020</v>
      </c>
      <c r="D100" s="65">
        <f ca="true">IF((D102+H102)&gt;100,D102*100/(D102+H102),D102)</f>
        <v>82.259942330393642</v>
      </c>
      <c r="E100" s="66">
        <f ca="true">D100*AVERAGEIF(E105:E116,"&gt;0")/100</f>
        <v>81.762016927366545</v>
      </c>
      <c r="F100" s="67">
        <f ca="true">D100*(100-AVERAGEIF(E105:E116,"&gt;0"))/100</f>
        <v>0.49792540302710042</v>
      </c>
      <c r="G100" s="68">
        <f ca="true">100-(E100+F100+H100)</f>
        <v>5.9519898012654266</v>
      </c>
      <c r="H100" s="69">
        <f ca="true">IF((D102+H102)&gt;100,H102*100/(D102+H102),H102)</f>
        <v>11.788067868340931</v>
      </c>
      <c r="I100" s="65">
        <f ca="true">IF((I102+M102)&gt;100,I102*100/(I102+M102),I102)</f>
        <v>98.452983900073377</v>
      </c>
      <c r="J100" s="66">
        <f ca="true">I100*AVERAGEIF(J105:J116,"&gt;0")/100</f>
        <v>98.289018795433762</v>
      </c>
      <c r="K100" s="67">
        <f ca="true">I100*(100-AVERAGEIF(J105:J116,"&gt;0"))/100</f>
        <v>0.16396510463960809</v>
      </c>
      <c r="L100" s="68">
        <f ca="true">100-(J100+K100+M100)</f>
        <v>0.64879848301417553</v>
      </c>
      <c r="M100" s="69">
        <f ca="true">IF((I102+M102)&gt;100,M102*100/(I102+M102),M102)</f>
        <v>0.89821761691246138</v>
      </c>
      <c r="N100" s="65">
        <f ca="true">IF((N102+R102)&gt;100,N102*100/(N102+R102),N102)</f>
        <v>98.639791243511098</v>
      </c>
      <c r="O100" s="66">
        <f ca="true">N100*AVERAGEIF(O105:O116,"&gt;0")/100</f>
        <v>98.59649415226751</v>
      </c>
      <c r="P100" s="67">
        <f ca="true">N100*(100-AVERAGEIF(O105:O116,"&gt;0"))/100</f>
        <v>4.3297091243574892E-2</v>
      </c>
      <c r="Q100" s="68">
        <f ca="true">100-(O100+P100+R100)</f>
        <v>0</v>
      </c>
      <c r="R100" s="69">
        <f ca="true">IF((N102+R102)&gt;100,R102*100/(N102+R102),R102)</f>
        <v>1.3602087564889098</v>
      </c>
      <c r="S100" s="65">
        <f ca="true">IF((S102+W102)&gt;100,S102*100/(S102+W102),S102)</f>
        <v>99.75167177630999</v>
      </c>
      <c r="T100" s="66">
        <f ca="true">S100*AVERAGEIF(T105:T116,"&gt;0")/100</f>
        <v>99.667932132273549</v>
      </c>
      <c r="U100" s="67">
        <f ca="true">S100*(100-AVERAGEIF(T105:T116,"&gt;0"))/100</f>
        <v>8.3739644036447569E-2</v>
      </c>
      <c r="V100" s="68">
        <f ca="true">100-(T100+U100+W100)</f>
        <v>0</v>
      </c>
      <c r="W100" s="69">
        <f ca="true">IF((S102+W102)&gt;100,W102*100/(S102+W102),W102)</f>
        <v>0.24832822369000412</v>
      </c>
      <c r="X100" s="65">
        <f ca="true">IF((X102+AB102)&gt;100,X102*100/(X102+AB102),X102)</f>
        <v>99.901463445738514</v>
      </c>
      <c r="Y100" s="66">
        <f ca="true">X100*AVERAGEIF(Y105:Y116,"&gt;0")/100</f>
        <v>99.891944866491897</v>
      </c>
      <c r="Z100" s="67">
        <f ca="true">X100*(100-AVERAGEIF(Y105:Y116,"&gt;0"))/100</f>
        <v>9.5185792466033411E-3</v>
      </c>
      <c r="AA100" s="68">
        <f ca="true">100-(Y100+Z100+AB100)</f>
        <v>0</v>
      </c>
      <c r="AB100" s="69">
        <f ca="true">IF((X102+AB102)&gt;100,AB102*100/(X102+AB102),AB102)</f>
        <v>9.8536554261494186E-2</v>
      </c>
    </row>
    <row r="101" hidden="true" x14ac:dyDescent="0.2">
      <c r="A101" s="2032" t="s">
        <v>12</v>
      </c>
      <c r="B101" s="2033"/>
      <c r="C101" s="70">
        <f>MinRegYear(C99,C105:C116)</f>
        <v>2001</v>
      </c>
      <c r="D101" s="71">
        <f ca="true">IF(MAX(C105:C116)-MIN(C105:C116)&lt;5,AVERAGEIF(C105:C116,"&gt;0",D105:D116),
IF(FORECAST($C101,D$105:D$116,$C$105:$C$116)&lt;0,0,
IF(FORECAST($C101,D$105:D$116,$C$105:$C$116)&gt;100,100,
FORECAST($C101,D$105:D$116,$C$105:$C$116))))</f>
        <v>43.039052551845089</v>
      </c>
      <c r="E101" s="72"/>
      <c r="F101" s="73"/>
      <c r="G101" s="73"/>
      <c r="H101" s="74">
        <f ca="true">IF(MAX(C105:C116)-MIN(C105:C116)&lt;5,AVERAGEIF(C105:C116,"&gt;0",H105:H116),
IF(FORECAST($C101,H$105:H$116,$C$105:$C$116)&lt;0,0,
IF(FORECAST($C101,H$105:H$116,$C$105:$C$116)&gt;100,100,
FORECAST($C101,H$105:H$116,$C$105:$C$116))))</f>
        <v>33.024953979920156</v>
      </c>
      <c r="I101" s="71">
        <f ca="true">IF(MAX(C105:C116)-MIN(C105:C116)&lt;5,AVERAGEIF(C105:C116,"&gt;0",I105:I116),
IF(FORECAST($C101,I$105:I$116,$C$105:$C$116)&lt;0,0,
IF(FORECAST($C101,I$105:I$116,$C$105:$C$116)&gt;100,100,
FORECAST($C101,I$105:I$116,$C$105:$C$116))))</f>
        <v>69.811431881098997</v>
      </c>
      <c r="J101" s="72"/>
      <c r="K101" s="73"/>
      <c r="L101" s="73"/>
      <c r="M101" s="74">
        <f ca="true">IF(MAX(C105:C116)-MIN(C105:C116)&lt;5,AVERAGEIF(C105:C116,"&gt;0",M105:M116),
IF(FORECAST($C101,M$105:M$116,$C$105:$C$116)&lt;0,0,
IF(FORECAST($C101,M$105:M$116,$C$105:$C$116)&gt;100,100,
FORECAST($C101,M$105:M$116,$C$105:$C$116))))</f>
        <v>10.901499144599256</v>
      </c>
      <c r="N101" s="71">
        <f ca="true">IF(MAX(C105:C116)-MIN(C105:C116)&lt;5,AVERAGEIF(C105:C116,"&gt;0",N105:N116),
IF(FORECAST($C101,N$105:N$116,$C$105:$C$116)&lt;0,0,
IF(FORECAST($C101,N$105:N$116,$C$105:$C$116)&gt;100,100,
FORECAST($C101,N$105:N$116,$C$105:$C$116))))</f>
        <v>91.540946764124442</v>
      </c>
      <c r="O101" s="72"/>
      <c r="P101" s="73"/>
      <c r="Q101" s="73"/>
      <c r="R101" s="74">
        <f ca="true">IF(MAX(C105:C116)-MIN(C105:C116)&lt;5,AVERAGEIF(C105:C116,"&gt;0",R105:R116),
IF(FORECAST($C101,R$105:R$116,$C$105:$C$116)&lt;0,0,
IF(FORECAST($C101,R$105:R$116,$C$105:$C$116)&gt;100,100,
FORECAST($C101,R$105:R$116,$C$105:$C$116))))</f>
        <v>1.1953180208848622</v>
      </c>
      <c r="S101" s="71">
        <f ca="true">IF(MAX(C105:C116)-MIN(C105:C116)&lt;5,AVERAGEIF(C105:C116,"&gt;0",S105:S116),
IF(FORECAST($C101,S$105:S$116,$C$105:$C$116)&lt;0,0,
IF(FORECAST($C101,S$105:S$116,$C$105:$C$116)&gt;100,100,
FORECAST($C101,S$105:S$116,$C$105:$C$116))))</f>
        <v>96.944629996528363</v>
      </c>
      <c r="T101" s="72"/>
      <c r="U101" s="73"/>
      <c r="V101" s="73"/>
      <c r="W101" s="74">
        <f ca="true">IF(MAX(C105:C116)-MIN(C105:C116)&lt;5,AVERAGEIF(C105:C116,"&gt;0",W105:W116),
IF(FORECAST($C101,W$105:W$116,$C$105:$C$116)&lt;0,0,
IF(FORECAST($C101,W$105:W$116,$C$105:$C$116)&gt;100,100,
FORECAST($C101,W$105:W$116,$C$105:$C$116))))</f>
        <v>0.28676334533035064</v>
      </c>
      <c r="X101" s="71">
        <f ca="true">IF(MAX(C105:C116)-MIN(C105:C116)&lt;5,AVERAGEIF(C105:C116,"&gt;0",X105:X116),
IF(FORECAST($C101,X$105:X$116,$C$105:$C$116)&lt;0,0,
IF(FORECAST($C101,X$105:X$116,$C$105:$C$116)&gt;100,100,
FORECAST($C101,X$105:X$116,$C$105:$C$116))))</f>
        <v>99.52334812370411</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34"/>
      <c r="B102" s="2035"/>
      <c r="C102" s="49">
        <f>MaxRegYear(C100,C105:C116)</f>
        <v>2018</v>
      </c>
      <c r="D102" s="75">
        <f ca="true">IF(MAX(C105:C116)-MIN(C105:C116)&lt;5,AVERAGEIF(C105:C116,"&gt;0",D105:D116),
IF(FORECAST($C102,D$105:D$116,$C$105:$C$116)&lt;0,0,
IF(FORECAST($C102,D$105:D$116,$C$105:$C$116)&gt;100,100,
FORECAST($C102,D$105:D$116,$C$105:$C$116))))</f>
        <v>82.259942330393642</v>
      </c>
      <c r="E102" s="76"/>
      <c r="F102" s="77"/>
      <c r="G102" s="77"/>
      <c r="H102" s="78">
        <f ca="true">IF(MAX(C105:C116)-MIN(C105:C116)&lt;5,AVERAGEIF(C105:C116,"&gt;0",H105:H116),
IF(FORECAST($C102,H$105:H$116,$C$105:$C$116)&lt;0,0,
IF(FORECAST($C102,H$105:H$116,$C$105:$C$116)&gt;100,100,
FORECAST($C102,H$105:H$116,$C$105:$C$116))))</f>
        <v>11.788067868340931</v>
      </c>
      <c r="I102" s="75">
        <f ca="true">IF(MAX(C105:C116)-MIN(C105:C116)&lt;5,AVERAGEIF(C105:C116,"&gt;0",I105:I116),
IF(FORECAST($C102,I$105:I$116,$C$105:$C$116)&lt;0,0,
IF(FORECAST($C102,I$105:I$116,$C$105:$C$116)&gt;100,100,
FORECAST($C102,I$105:I$116,$C$105:$C$116))))</f>
        <v>98.452983900073377</v>
      </c>
      <c r="J102" s="76"/>
      <c r="K102" s="77"/>
      <c r="L102" s="77"/>
      <c r="M102" s="78">
        <f ca="true">IF(MAX(C105:C116)-MIN(C105:C116)&lt;5,AVERAGEIF(C105:C116,"&gt;0",M105:M116),
IF(FORECAST($C102,M$105:M$116,$C$105:$C$116)&lt;0,0,
IF(FORECAST($C102,M$105:M$116,$C$105:$C$116)&gt;100,100,
FORECAST($C102,M$105:M$116,$C$105:$C$116))))</f>
        <v>0.89821761691246138</v>
      </c>
      <c r="N102" s="75">
        <f ca="true">IF(MAX(C105:C116)-MIN(C105:C116)&lt;5,AVERAGEIF(C105:C116,"&gt;0",N105:N116),
IF(FORECAST($C102,N$105:N$116,$C$105:$C$116)&lt;0,0,
IF(FORECAST($C102,N$105:N$116,$C$105:$C$116)&gt;100,100,
FORECAST($C102,N$105:N$116,$C$105:$C$116))))</f>
        <v>98.862478631600879</v>
      </c>
      <c r="O102" s="76"/>
      <c r="P102" s="77"/>
      <c r="Q102" s="77"/>
      <c r="R102" s="78">
        <f ca="true">IF(MAX(C105:C116)-MIN(C105:C116)&lt;5,AVERAGEIF(C105:C116,"&gt;0",R105:R116),
IF(FORECAST($C102,R$105:R$116,$C$105:$C$116)&lt;0,0,
IF(FORECAST($C102,R$105:R$116,$C$105:$C$116)&gt;100,100,
FORECAST($C102,R$105:R$116,$C$105:$C$116))))</f>
        <v>1.3632795388924492</v>
      </c>
      <c r="S102" s="75">
        <f ca="true">IF(MAX(C105:C116)-MIN(C105:C116)&lt;5,AVERAGEIF(C105:C116,"&gt;0",S105:S116),
IF(FORECAST($C102,S$105:S$116,$C$105:$C$116)&lt;0,0,
IF(FORECAST($C102,S$105:S$116,$C$105:$C$116)&gt;100,100,
FORECAST($C102,S$105:S$116,$C$105:$C$116))))</f>
        <v>99.929745768303519</v>
      </c>
      <c r="T102" s="76"/>
      <c r="U102" s="77"/>
      <c r="V102" s="77"/>
      <c r="W102" s="78">
        <f ca="true">IF(MAX(C105:C116)-MIN(C105:C116)&lt;5,AVERAGEIF(C105:C116,"&gt;0",W105:W116),
IF(FORECAST($C102,W$105:W$116,$C$105:$C$116)&lt;0,0,
IF(FORECAST($C102,W$105:W$116,$C$105:$C$116)&gt;100,100,
FORECAST($C102,W$105:W$116,$C$105:$C$116))))</f>
        <v>0.24877153253214868</v>
      </c>
      <c r="X102" s="75">
        <f ca="true">IF(MAX(C105:C116)-MIN(C105:C116)&lt;5,AVERAGEIF(C105:C116,"&gt;0",X105:X116),
IF(FORECAST($C102,X$105:X$116,$C$105:$C$116)&lt;0,0,
IF(FORECAST($C102,X$105:X$116,$C$105:$C$116)&gt;100,100,
FORECAST($C102,X$105:X$116,$C$105:$C$116))))</f>
        <v>99.906097895753476</v>
      </c>
      <c r="Y102" s="76"/>
      <c r="Z102" s="77"/>
      <c r="AA102" s="77"/>
      <c r="AB102" s="78">
        <f ca="true">IF(MAX(C105:C116)-MIN(C105:C116)&lt;5,AVERAGEIF(C105:C116,"&gt;0",AB105:AB116),
IF(FORECAST($C102,AB$105:AB$116,$C$105:$C$116)&lt;0,0,
IF(FORECAST($C102,AB$105:AB$116,$C$105:$C$116)&gt;100,100,
FORECAST($C102,AB$105:AB$116,$C$105:$C$116))))</f>
        <v>9.8541125393083462E-2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91" t="s">
        <v>363</v>
      </c>
      <c r="F104" s="219"/>
      <c r="G104" s="219"/>
      <c r="H104" s="85" t="s">
        <v>17</v>
      </c>
      <c r="I104" s="82" t="s">
        <v>14</v>
      </c>
      <c r="J104" s="1991" t="s">
        <v>363</v>
      </c>
      <c r="K104" s="219"/>
      <c r="L104" s="219"/>
      <c r="M104" s="85" t="s">
        <v>17</v>
      </c>
      <c r="N104" s="83" t="s">
        <v>14</v>
      </c>
      <c r="O104" s="1991" t="s">
        <v>363</v>
      </c>
      <c r="P104" s="219"/>
      <c r="Q104" s="219"/>
      <c r="R104" s="85" t="s">
        <v>17</v>
      </c>
      <c r="S104" s="83" t="s">
        <v>14</v>
      </c>
      <c r="T104" s="1991" t="s">
        <v>363</v>
      </c>
      <c r="U104" s="219"/>
      <c r="V104" s="219"/>
      <c r="W104" s="85" t="s">
        <v>17</v>
      </c>
      <c r="X104" s="83" t="s">
        <v>14</v>
      </c>
      <c r="Y104" s="1991" t="s">
        <v>363</v>
      </c>
      <c r="Z104" s="219"/>
      <c r="AA104" s="219"/>
      <c r="AB104" s="85" t="s">
        <v>17</v>
      </c>
      <c r="AD104" s="220"/>
    </row>
    <row r="105" x14ac:dyDescent="0.2">
      <c r="A105" s="87"/>
      <c r="B105" s="444" t="s">
        <v>177</v>
      </c>
      <c r="C105" s="445">
        <v>2003</v>
      </c>
      <c r="D105" s="1">
        <f t="shared" ref="D105:D116" ca="true" si="15">IF(ISERROR(INDIRECT(CONCATENATE($B105,"!C16"))),"",INDIRECT(CONCATENATE($B105,"!C16")))</f>
        <v>47.32518094956319</v>
      </c>
      <c r="E105" s="88" t="str">
        <f t="shared" ref="E105:E116" ca="true" si="16">IF(ISERROR(INDIRECT(CONCATENATE($B105,"!C23"))),"",INDIRECT(CONCATENATE($B105,"!C23")))</f>
        <v>N/A</v>
      </c>
      <c r="F105" s="89"/>
      <c r="G105" s="89"/>
      <c r="H105" s="90">
        <f t="shared" ref="H105:H116" ca="true" si="17">IF(ISERROR(INDIRECT(CONCATENATE($B105,"!C21"))),"",INDIRECT(CONCATENATE($B105,"!C21")))</f>
        <v>33.080020104841942</v>
      </c>
      <c r="I105" s="1">
        <f t="shared" ref="I105:I116" ca="true" si="18">IF(ISERROR(INDIRECT(CONCATENATE($B105,"!D16"))),"",INDIRECT(CONCATENATE($B105,"!D16")))</f>
        <v>73.010652416466357</v>
      </c>
      <c r="J105" s="88" t="str">
        <f t="shared" ref="J105:J116" ca="true" si="19">IF(ISERROR(INDIRECT(CONCATENATE($B105,"!D23"))),"",INDIRECT(CONCATENATE($B105,"!D23")))</f>
        <v>N/A</v>
      </c>
      <c r="K105" s="89"/>
      <c r="L105" s="89"/>
      <c r="M105" s="90">
        <f t="shared" ref="M105:M116" ca="true" si="20">IF(ISERROR(INDIRECT(CONCATENATE($B105,"!D21"))),"",INDIRECT(CONCATENATE($B105,"!D21")))</f>
        <v>10.958061420343093</v>
      </c>
      <c r="N105" s="1">
        <f t="shared" ref="N105:N116" ca="true" si="21">IF(ISERROR(INDIRECT(CONCATENATE($B105,"!E16"))),"",INDIRECT(CONCATENATE($B105,"!E16")))</f>
        <v>91.597231389219061</v>
      </c>
      <c r="O105" s="88" t="str">
        <f t="shared" ref="O105:O116" ca="true" si="22">IF(ISERROR(INDIRECT(CONCATENATE($B105,"!E23"))),"",INDIRECT(CONCATENATE($B105,"!E23")))</f>
        <v>N/A</v>
      </c>
      <c r="P105" s="89"/>
      <c r="Q105" s="89"/>
      <c r="R105" s="90">
        <f t="shared" ref="R105:R116" ca="true" si="23">IF(ISERROR(INDIRECT(CONCATENATE($B105,"!E21"))),"",INDIRECT(CONCATENATE($B105,"!E21")))</f>
        <v>1.6531407156869922</v>
      </c>
      <c r="S105" s="1">
        <f t="shared" ref="S105:S116" ca="true" si="24">IF(ISERROR(INDIRECT(CONCATENATE($B105,"!F16"))),"",INDIRECT(CONCATENATE($B105,"!F16")))</f>
        <v>96.827162890674344</v>
      </c>
      <c r="T105" s="88" t="str">
        <f t="shared" ref="T105:T116" ca="true" si="25">IF(ISERROR(INDIRECT(CONCATENATE($B105,"!F23"))),"",INDIRECT(CONCATENATE($B105,"!F23")))</f>
        <v>N/A</v>
      </c>
      <c r="U105" s="89"/>
      <c r="V105" s="89"/>
      <c r="W105" s="90">
        <f t="shared" ref="W105:W116" ca="true" si="26">IF(ISERROR(INDIRECT(CONCATENATE($B105,"!F21"))),"",INDIRECT(CONCATENATE($B105,"!F21")))</f>
        <v>0.39372342620812589</v>
      </c>
      <c r="X105" s="1">
        <f t="shared" ref="X105:X116" ca="true" si="27">IF(ISERROR(INDIRECT(CONCATENATE($B105,"!G16"))),"",INDIRECT(CONCATENATE($B105,"!G16")))</f>
        <v>99.648390356642906</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46" t="s">
        <v>147</v>
      </c>
      <c r="C106" s="447">
        <v>2008</v>
      </c>
      <c r="D106" s="2">
        <f t="shared" ca="true" si="15"/>
        <v>59.721983330854677</v>
      </c>
      <c r="E106" s="91">
        <f t="shared" ca="true" si="16"/>
        <v>99.825985938756148</v>
      </c>
      <c r="F106" s="89"/>
      <c r="G106" s="89"/>
      <c r="H106" s="92">
        <f t="shared" ca="true" si="17"/>
        <v>20.130878430234837</v>
      </c>
      <c r="I106" s="2">
        <f t="shared" ca="true" si="18"/>
        <v>81.881869581391356</v>
      </c>
      <c r="J106" s="91">
        <f t="shared" ca="true" si="19"/>
        <v>99.966488423692184</v>
      </c>
      <c r="K106" s="89"/>
      <c r="L106" s="89"/>
      <c r="M106" s="92">
        <f t="shared" ca="true" si="20"/>
        <v>4.7781951136453955</v>
      </c>
      <c r="N106" s="2">
        <f t="shared" ca="true" si="21"/>
        <v>95.863937286089111</v>
      </c>
      <c r="O106" s="91">
        <f t="shared" ca="true" si="22"/>
        <v>100</v>
      </c>
      <c r="P106" s="89"/>
      <c r="Q106" s="89"/>
      <c r="R106" s="92">
        <f t="shared" ca="true" si="23"/>
        <v>0.55262705710067517</v>
      </c>
      <c r="S106" s="2">
        <f t="shared" ca="true" si="24"/>
        <v>98.935363258876151</v>
      </c>
      <c r="T106" s="91">
        <f t="shared" ca="true" si="25"/>
        <v>99.908095364398193</v>
      </c>
      <c r="U106" s="89"/>
      <c r="V106" s="89"/>
      <c r="W106" s="92">
        <f t="shared" ca="true" si="26"/>
        <v>9.0046385599165932E-2</v>
      </c>
      <c r="X106" s="2">
        <f t="shared" ca="true" si="27"/>
        <v>99.550930093031866</v>
      </c>
      <c r="Y106" s="91">
        <f t="shared" ca="true" si="28"/>
        <v>100</v>
      </c>
      <c r="Z106" s="89"/>
      <c r="AA106" s="89"/>
      <c r="AB106" s="92">
        <f t="shared" ca="true" si="29"/>
        <v>4.5448828033315333E-2</v>
      </c>
    </row>
    <row r="107" x14ac:dyDescent="0.2">
      <c r="A107" s="87"/>
      <c r="B107" s="446" t="s">
        <v>317</v>
      </c>
      <c r="C107" s="447">
        <v>2016</v>
      </c>
      <c r="D107" s="2">
        <f t="shared" ca="true" si="15"/>
        <v>77.44066129777471</v>
      </c>
      <c r="E107" s="91">
        <f t="shared" ca="true" si="16"/>
        <v>98.963399541172336</v>
      </c>
      <c r="F107" s="89"/>
      <c r="G107" s="89"/>
      <c r="H107" s="92">
        <f t="shared" ca="true" si="17"/>
        <v>15.882477129513193</v>
      </c>
      <c r="I107" s="2">
        <f t="shared" ca="true" si="18"/>
        <v>94.976905907521186</v>
      </c>
      <c r="J107" s="91">
        <f t="shared" ca="true" si="19"/>
        <v>99.700428518498157</v>
      </c>
      <c r="K107" s="89"/>
      <c r="L107" s="89"/>
      <c r="M107" s="92">
        <f t="shared" ca="true" si="20"/>
        <v>2.8459610960161021</v>
      </c>
      <c r="N107" s="2">
        <f t="shared" ca="true" si="21"/>
        <v>97.497951900561645</v>
      </c>
      <c r="O107" s="91">
        <f t="shared" ca="true" si="22"/>
        <v>99.912211713553432</v>
      </c>
      <c r="P107" s="89"/>
      <c r="Q107" s="89"/>
      <c r="R107" s="92">
        <f t="shared" ca="true" si="23"/>
        <v>1.6173084329364464</v>
      </c>
      <c r="S107" s="2">
        <f t="shared" ca="true" si="24"/>
        <v>99.285644929599471</v>
      </c>
      <c r="T107" s="91">
        <f t="shared" ca="true" si="25"/>
        <v>99.924008413823728</v>
      </c>
      <c r="U107" s="89"/>
      <c r="V107" s="89"/>
      <c r="W107" s="92">
        <f t="shared" ca="true" si="26"/>
        <v>0.32288472376276744</v>
      </c>
      <c r="X107" s="2">
        <f t="shared" ca="true" si="27"/>
        <v>99.911076540801375</v>
      </c>
      <c r="Y107" s="91">
        <f t="shared" ca="true" si="28"/>
        <v>99.980944064444515</v>
      </c>
      <c r="Z107" s="89"/>
      <c r="AA107" s="89"/>
      <c r="AB107" s="92">
        <f t="shared" ca="true" si="29"/>
        <v>8.2698652717998616E-2</v>
      </c>
      <c r="AD107" s="93"/>
    </row>
    <row r="108" x14ac:dyDescent="0.2">
      <c r="A108" s="87"/>
      <c r="B108" s="446"/>
      <c r="C108" s="447"/>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6"/>
      <c r="C109" s="447"/>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6"/>
      <c r="C110" s="447"/>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6"/>
      <c r="C111" s="447"/>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6"/>
      <c r="C112" s="447"/>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6"/>
      <c r="C113" s="447"/>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6"/>
      <c r="C114" s="447"/>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6"/>
      <c r="C115" s="447"/>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8"/>
      <c r="C116" s="449"/>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01" t="str">
        <f>CONCATENATE("National use of drinking water sources, ",C99,"–",C100)</f>
        <v>National use of drinking water sources, 2000–2020</v>
      </c>
      <c r="C118" s="2002"/>
      <c r="D118" s="2002"/>
      <c r="E118" s="2002"/>
      <c r="F118" s="2002"/>
      <c r="G118" s="2002"/>
      <c r="H118" s="2002"/>
      <c r="I118" s="2002"/>
      <c r="J118" s="2002"/>
      <c r="K118" s="2002"/>
      <c r="L118" s="2002"/>
      <c r="N118" s="98"/>
      <c r="O118" s="98"/>
      <c r="P118" s="98"/>
      <c r="Q118" s="98"/>
      <c r="R118" s="98"/>
      <c r="S118" s="2025" t="s">
        <v>11</v>
      </c>
      <c r="T118" s="2026"/>
      <c r="U118" s="2026"/>
      <c r="V118" s="2026"/>
      <c r="W118" s="202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023" t="s">
        <v>6</v>
      </c>
      <c r="B197" s="2023"/>
      <c r="C197" s="2023"/>
      <c r="D197" s="2020" t="s">
        <v>0</v>
      </c>
      <c r="E197" s="2021"/>
      <c r="F197" s="2021"/>
      <c r="G197" s="2021"/>
      <c r="H197" s="2022"/>
      <c r="I197" s="2020" t="s">
        <v>1</v>
      </c>
      <c r="J197" s="2021"/>
      <c r="K197" s="2021"/>
      <c r="L197" s="2021"/>
      <c r="M197" s="2022"/>
      <c r="N197" s="2020" t="s">
        <v>2</v>
      </c>
      <c r="O197" s="2021"/>
      <c r="P197" s="2021"/>
      <c r="Q197" s="2021"/>
      <c r="R197" s="2022"/>
      <c r="S197" s="2020" t="s">
        <v>3</v>
      </c>
      <c r="T197" s="2021"/>
      <c r="U197" s="2021"/>
      <c r="V197" s="2021"/>
      <c r="W197" s="2022"/>
      <c r="X197" s="2020" t="s">
        <v>4</v>
      </c>
      <c r="Y197" s="2021"/>
      <c r="Z197" s="2021"/>
      <c r="AA197" s="2021"/>
      <c r="AB197" s="2022"/>
    </row>
    <row r="198" s="44" customFormat="true" ht="22.5" customHeight="true" x14ac:dyDescent="0.2">
      <c r="A198" s="2036"/>
      <c r="B198" s="2036"/>
      <c r="C198" s="2036"/>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28" t="s">
        <v>10</v>
      </c>
      <c r="B199" s="2029"/>
      <c r="C199" s="209">
        <v>2000</v>
      </c>
      <c r="D199" s="56">
        <f ca="true">IF((D201+H201)&gt;100,D201*100/(D201+H201),D201)</f>
        <v>78.439160731144511</v>
      </c>
      <c r="E199" s="57">
        <f ca="true">D199*AVERAGEIF(E205:E216,"&gt;0")/100</f>
        <v>78.277236394982623</v>
      </c>
      <c r="F199" s="58">
        <f ca="true">D199*(100-AVERAGEIF(E205:E216,"&gt;0"))/100</f>
        <v>0.1619243361618922</v>
      </c>
      <c r="G199" s="59">
        <f ca="true">100-(E199+F199+H199)</f>
        <v>18.647433012546173</v>
      </c>
      <c r="H199" s="60">
        <f ca="true">IF((D201+H201)&gt;100,H201*100/(D201+H201),H201)</f>
        <v>2.9134062563093153</v>
      </c>
      <c r="I199" s="56">
        <f ca="true">IF((I201+M201)&gt;100,I201*100/(I201+M201),I201)</f>
        <v>93.917098023842073</v>
      </c>
      <c r="J199" s="57">
        <f ca="true">I199*AVERAGEIF(J205:J216,"&gt;0")/100</f>
        <v>93.885938733221082</v>
      </c>
      <c r="K199" s="61">
        <f ca="true">I199*(100-AVERAGEIF(J205:J216,"&gt;0"))/100</f>
        <v>3.1159290620984263E-2</v>
      </c>
      <c r="L199" s="62">
        <f ca="true">100-(J199+K199+M199)</f>
        <v>5.3248915098033933</v>
      </c>
      <c r="M199" s="63">
        <f ca="true">IF((I201+M201)&gt;100,M201*100/(I201+M201),M201)</f>
        <v>0.75801046635453417</v>
      </c>
      <c r="N199" s="56">
        <f ca="true">IF((N201+R201)&gt;100,N201*100/(N201+R201),N201)</f>
        <v>97.001794511609319</v>
      </c>
      <c r="O199" s="57">
        <f ca="true">N199*AVERAGEIF(O205:O216,"&gt;0")/100</f>
        <v>96.914964429160776</v>
      </c>
      <c r="P199" s="61">
        <f ca="true">N199*(100-AVERAGEIF(O205:O216,"&gt;0"))/100</f>
        <v>8.6830082448547063E-2</v>
      </c>
      <c r="Q199" s="62">
        <f ca="true">100-(O199+P199+R199)</f>
        <v>2.4620797919705382</v>
      </c>
      <c r="R199" s="63">
        <f ca="true">IF((N201+R201)&gt;100,R201*100/(N201+R201),R201)</f>
        <v>0.53612569642014307</v>
      </c>
      <c r="S199" s="56">
        <f ca="true">IF((S201+W201)&gt;100,S201*100/(S201+W201),S201)</f>
        <v>98.998966987410554</v>
      </c>
      <c r="T199" s="57">
        <f ca="true">S199*AVERAGEIF(T205:T216,"&gt;0")/100</f>
        <v>98.990033673046142</v>
      </c>
      <c r="U199" s="61">
        <f ca="true">S199*(100-AVERAGEIF(T205:T216,"&gt;0"))/100</f>
        <v>8.9333143644115733E-3</v>
      </c>
      <c r="V199" s="62">
        <f ca="true">100-(T199+U199+W199)</f>
        <v>0.96814643178080928</v>
      </c>
      <c r="W199" s="63">
        <f ca="true">IF((S201+W201)&gt;100,W201*100/(S201+W201),W201)</f>
        <v>3.2886580808630494E-2</v>
      </c>
      <c r="X199" s="56">
        <f ca="true">IF((X201+AB201)&gt;100,X201*100/(X201+AB201),X201)</f>
        <v>99.665185313468328</v>
      </c>
      <c r="Y199" s="57">
        <f ca="true">X199*AVERAGEIF(Y205:Y216,"&gt;0")/100</f>
        <v>99.651434463486154</v>
      </c>
      <c r="Z199" s="61">
        <f ca="true">X199*(100-AVERAGEIF(Y205:Y216,"&gt;0"))/100</f>
        <v>1.3750849982185225E-2</v>
      </c>
      <c r="AA199" s="62">
        <f ca="true">100-(Y199+Z199+AB199)</f>
        <v>0.32969806525392187</v>
      </c>
      <c r="AB199" s="63">
        <f ca="true">IF((X201+AB201)&gt;100,AB201*100/(X201+AB201),AB201)</f>
        <v>5.1166212777307152E-3</v>
      </c>
    </row>
    <row r="200" s="64" customFormat="true" ht="15" customHeight="true" x14ac:dyDescent="0.2">
      <c r="A200" s="2030"/>
      <c r="B200" s="2031"/>
      <c r="C200" s="210">
        <v>2020</v>
      </c>
      <c r="D200" s="65">
        <f ca="true">IF((D202+H202)&gt;100,D202*100/(D202+H202),D202)</f>
        <v>99.397494141161587</v>
      </c>
      <c r="E200" s="66">
        <f ca="true">D200*AVERAGEIF(E205:E216,"&gt;0")/100</f>
        <v>99.192304882315113</v>
      </c>
      <c r="F200" s="67">
        <f ca="true">D200*(100-AVERAGEIF(E205:E216,"&gt;0"))/100</f>
        <v>0.20518925884647618</v>
      </c>
      <c r="G200" s="68">
        <f ca="true">100-(E200+F200+H200)</f>
        <v>0.60250585883841268</v>
      </c>
      <c r="H200" s="69">
        <f ca="true">IF((D202+H202)&gt;100,H202*100/(D202+H202),H202)</f>
        <v>0</v>
      </c>
      <c r="I200" s="65">
        <f ca="true">IF((I202+M202)&gt;100,I202*100/(I202+M202),I202)</f>
        <v>100</v>
      </c>
      <c r="J200" s="66">
        <f ca="true">I200*AVERAGEIF(J205:J216,"&gt;0")/100</f>
        <v>99.966822558110692</v>
      </c>
      <c r="K200" s="67">
        <f ca="true">I200*(100-AVERAGEIF(J205:J216,"&gt;0"))/100</f>
        <v>3.3177441889307602E-2</v>
      </c>
      <c r="L200" s="68">
        <f ca="true">100-(J200+K200+M200)</f>
        <v>0</v>
      </c>
      <c r="M200" s="69">
        <f ca="true">IF((I202+M202)&gt;100,M202*100/(I202+M202),M202)</f>
        <v>0</v>
      </c>
      <c r="N200" s="65">
        <f ca="true">IF((N202+R202)&gt;100,N202*100/(N202+R202),N202)</f>
        <v>100</v>
      </c>
      <c r="O200" s="66">
        <f ca="true">N200*AVERAGEIF(O205:O216,"&gt;0")/100</f>
        <v>99.91048610710169</v>
      </c>
      <c r="P200" s="67">
        <f ca="true">N200*(100-AVERAGEIF(O205:O216,"&gt;0"))/100</f>
        <v>8.9513892898295921E-2</v>
      </c>
      <c r="Q200" s="68">
        <f ca="true">100-(O200+P200+R200)</f>
        <v>0</v>
      </c>
      <c r="R200" s="69">
        <f ca="true">IF((N202+R202)&gt;100,R202*100/(N202+R202),R202)</f>
        <v>0</v>
      </c>
      <c r="S200" s="65">
        <f ca="true">IF((S202+W202)&gt;100,S202*100/(S202+W202),S202)</f>
        <v>99.993431434418923</v>
      </c>
      <c r="T200" s="66">
        <f ca="true">S200*AVERAGEIF(T205:T216,"&gt;0")/100</f>
        <v>99.984408383122897</v>
      </c>
      <c r="U200" s="67">
        <f ca="true">S200*(100-AVERAGEIF(T205:T216,"&gt;0"))/100</f>
        <v>9.0230512960149736E-3</v>
      </c>
      <c r="V200" s="68">
        <f ca="true">100-(T200+U200+W200)</f>
        <v>0</v>
      </c>
      <c r="W200" s="69">
        <f ca="true">IF((S202+W202)&gt;100,W202*100/(S202+W202),W202)</f>
        <v>6.5685655810802934E-3</v>
      </c>
      <c r="X200" s="65">
        <f ca="true">IF((X202+AB202)&gt;100,X202*100/(X202+AB202),X202)</f>
        <v>99.913205528207598</v>
      </c>
      <c r="Y200" s="66">
        <f ca="true">X200*AVERAGEIF(Y205:Y216,"&gt;0")/100</f>
        <v>99.899420458765974</v>
      </c>
      <c r="Z200" s="67">
        <f ca="true">X200*(100-AVERAGEIF(Y205:Y216,"&gt;0"))/100</f>
        <v>1.3785069441615339E-2</v>
      </c>
      <c r="AA200" s="68">
        <f ca="true">100-(Y200+Z200+AB200)</f>
        <v>5.4927462344991795E-2</v>
      </c>
      <c r="AB200" s="69">
        <f ca="true">IF((X202+AB202)&gt;100,AB202*100/(X202+AB202),AB202)</f>
        <v>3.1867009447430483E-2</v>
      </c>
    </row>
    <row r="201" hidden="true" x14ac:dyDescent="0.2">
      <c r="A201" s="2032" t="s">
        <v>12</v>
      </c>
      <c r="B201" s="2033"/>
      <c r="C201" s="70">
        <f>MinRegYear(C199,C205:C216)</f>
        <v>2001</v>
      </c>
      <c r="D201" s="71">
        <f ca="true">IF(MAX(C205:C216)-MIN(C205:C216)&lt;5,AVERAGEIF(C205:C216,"&gt;0",D205:D216),
IF(FORECAST($C201,D$205:D$216,$C$205:$C$216)&lt;0,0,
IF(FORECAST($C201,D$205:D$216,$C$205:$C$216)&gt;100,100,
FORECAST($C201,D$205:D$216,$C$205:$C$216))))</f>
        <v>78.439160731144511</v>
      </c>
      <c r="E201" s="72"/>
      <c r="F201" s="73"/>
      <c r="G201" s="73"/>
      <c r="H201" s="74">
        <f ca="true">IF(MAX(C205:C216)-MIN(C205:C216)&lt;5,AVERAGEIF(C205:C216,"&gt;0",H205:H216),
IF(FORECAST($C201,H$205:H$216,$C$205:$C$216)&lt;0,0,
IF(FORECAST($C201,H$205:H$216,$C$205:$C$216)&gt;100,100,
FORECAST($C201,H$205:H$216,$C$205:$C$216))))</f>
        <v>2.9134062563093153</v>
      </c>
      <c r="I201" s="71">
        <f ca="true">IF(MAX(C205:C216)-MIN(C205:C216)&lt;5,AVERAGEIF(C205:C216,"&gt;0",I205:I216),
IF(FORECAST($C201,I$205:I$216,$C$205:$C$216)&lt;0,0,
IF(FORECAST($C201,I$205:I$216,$C$205:$C$216)&gt;100,100,
FORECAST($C201,I$205:I$216,$C$205:$C$216))))</f>
        <v>93.917098023842073</v>
      </c>
      <c r="J201" s="72"/>
      <c r="K201" s="73"/>
      <c r="L201" s="73"/>
      <c r="M201" s="74">
        <f ca="true">IF(MAX(C205:C216)-MIN(C205:C216)&lt;5,AVERAGEIF(C205:C216,"&gt;0",M205:M216),
IF(FORECAST($C201,M$205:M$216,$C$205:$C$216)&lt;0,0,
IF(FORECAST($C201,M$205:M$216,$C$205:$C$216)&gt;100,100,
FORECAST($C201,M$205:M$216,$C$205:$C$216))))</f>
        <v>0.75801046635453417</v>
      </c>
      <c r="N201" s="71">
        <f ca="true">IF(MAX(C205:C216)-MIN(C205:C216)&lt;5,AVERAGEIF(C205:C216,"&gt;0",N205:N216),
IF(FORECAST($C201,N$205:N$216,$C$205:$C$216)&lt;0,0,
IF(FORECAST($C201,N$205:N$216,$C$205:$C$216)&gt;100,100,
FORECAST($C201,N$205:N$216,$C$205:$C$216))))</f>
        <v>97.001794511609319</v>
      </c>
      <c r="O201" s="72"/>
      <c r="P201" s="73"/>
      <c r="Q201" s="73"/>
      <c r="R201" s="74">
        <f ca="true">IF(MAX(C205:C216)-MIN(C205:C216)&lt;5,AVERAGEIF(C205:C216,"&gt;0",R205:R216),
IF(FORECAST($C201,R$205:R$216,$C$205:$C$216)&lt;0,0,
IF(FORECAST($C201,R$205:R$216,$C$205:$C$216)&gt;100,100,
FORECAST($C201,R$205:R$216,$C$205:$C$216))))</f>
        <v>0.53612569642014307</v>
      </c>
      <c r="S201" s="71">
        <f ca="true">IF(MAX(C205:C216)-MIN(C205:C216)&lt;5,AVERAGEIF(C205:C216,"&gt;0",S205:S216),
IF(FORECAST($C201,S$205:S$216,$C$205:$C$216)&lt;0,0,
IF(FORECAST($C201,S$205:S$216,$C$205:$C$216)&gt;100,100,
FORECAST($C201,S$205:S$216,$C$205:$C$216))))</f>
        <v>98.998966987410554</v>
      </c>
      <c r="T201" s="72"/>
      <c r="U201" s="73"/>
      <c r="V201" s="73"/>
      <c r="W201" s="74">
        <f ca="true">IF(MAX(C205:C216)-MIN(C205:C216)&lt;5,AVERAGEIF(C205:C216,"&gt;0",W205:W216),
IF(FORECAST($C201,W$205:W$216,$C$205:$C$216)&lt;0,0,
IF(FORECAST($C201,W$205:W$216,$C$205:$C$216)&gt;100,100,
FORECAST($C201,W$205:W$216,$C$205:$C$216))))</f>
        <v>3.2886580808630494E-2</v>
      </c>
      <c r="X201" s="71">
        <f ca="true">IF(MAX(C205:C216)-MIN(C205:C216)&lt;5,AVERAGEIF(C205:C216,"&gt;0",X205:X216),
IF(FORECAST($C201,X$205:X$216,$C$205:$C$216)&lt;0,0,
IF(FORECAST($C201,X$205:X$216,$C$205:$C$216)&gt;100,100,
FORECAST($C201,X$205:X$216,$C$205:$C$216))))</f>
        <v>99.665185313468328</v>
      </c>
      <c r="Y201" s="72"/>
      <c r="Z201" s="73"/>
      <c r="AA201" s="73"/>
      <c r="AB201" s="74">
        <f ca="true">IF(MAX(C205:C216)-MIN(C205:C216)&lt;5,AVERAGEIF(C205:C216,"&gt;0",AB205:AB216),
IF(FORECAST($C201,AB$205:AB$216,$C$205:$C$216)&lt;0,0,
IF(FORECAST($C201,AB$205:AB$216,$C$205:$C$216)&gt;100,100,
FORECAST($C201,AB$205:AB$216,$C$205:$C$216))))</f>
        <v>5.1166212777307152E-3</v>
      </c>
    </row>
    <row r="202" hidden="true" x14ac:dyDescent="0.2">
      <c r="A202" s="2034"/>
      <c r="B202" s="2035"/>
      <c r="C202" s="49">
        <f>MaxRegYear(C200,C205:C216)</f>
        <v>2018</v>
      </c>
      <c r="D202" s="75">
        <f ca="true">IF(MAX(C205:C216)-MIN(C205:C216)&lt;5,AVERAGEIF(C205:C216,"&gt;0",D205:D216),
IF(FORECAST($C202,D$205:D$216,$C$205:$C$216)&lt;0,0,
IF(FORECAST($C202,D$205:D$216,$C$205:$C$216)&gt;100,100,
FORECAST($C202,D$205:D$216,$C$205:$C$216))))</f>
        <v>99.397494141161587</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99.999304637180771</v>
      </c>
      <c r="T202" s="76"/>
      <c r="U202" s="77"/>
      <c r="V202" s="77"/>
      <c r="W202" s="78">
        <f ca="true">IF(MAX(C205:C216)-MIN(C205:C216)&lt;5,AVERAGEIF(C205:C216,"&gt;0",W205:W216),
IF(FORECAST($C202,W$205:W$216,$C$205:$C$216)&lt;0,0,
IF(FORECAST($C202,W$205:W$216,$C$205:$C$216)&gt;100,100,
FORECAST($C202,W$205:W$216,$C$205:$C$216))))</f>
        <v>6.5689513915976327E-3</v>
      </c>
      <c r="X202" s="75">
        <f ca="true">IF(MAX(C205:C216)-MIN(C205:C216)&lt;5,AVERAGEIF(C205:C216,"&gt;0",X205:X216),
IF(FORECAST($C202,X$205:X$216,$C$205:$C$216)&lt;0,0,
IF(FORECAST($C202,X$205:X$216,$C$205:$C$216)&gt;100,100,
FORECAST($C202,X$205:X$216,$C$205:$C$216))))</f>
        <v>99.913205528207598</v>
      </c>
      <c r="Y202" s="76"/>
      <c r="Z202" s="77"/>
      <c r="AA202" s="77"/>
      <c r="AB202" s="78">
        <f ca="true">IF(MAX(C205:C216)-MIN(C205:C216)&lt;5,AVERAGEIF(C205:C216,"&gt;0",AB205:AB216),
IF(FORECAST($C202,AB$205:AB$216,$C$205:$C$216)&lt;0,0,
IF(FORECAST($C202,AB$205:AB$216,$C$205:$C$216)&gt;100,100,
FORECAST($C202,AB$205:AB$216,$C$205:$C$216))))</f>
        <v>3.1867009447430483E-2</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91" t="s">
        <v>363</v>
      </c>
      <c r="F204" s="219"/>
      <c r="G204" s="219"/>
      <c r="H204" s="85" t="s">
        <v>17</v>
      </c>
      <c r="I204" s="83" t="s">
        <v>14</v>
      </c>
      <c r="J204" s="1991" t="s">
        <v>363</v>
      </c>
      <c r="K204" s="219"/>
      <c r="L204" s="219"/>
      <c r="M204" s="85" t="s">
        <v>17</v>
      </c>
      <c r="N204" s="83" t="s">
        <v>14</v>
      </c>
      <c r="O204" s="1991" t="s">
        <v>363</v>
      </c>
      <c r="P204" s="219"/>
      <c r="Q204" s="219"/>
      <c r="R204" s="85" t="s">
        <v>17</v>
      </c>
      <c r="S204" s="83" t="s">
        <v>14</v>
      </c>
      <c r="T204" s="1991" t="s">
        <v>363</v>
      </c>
      <c r="U204" s="219"/>
      <c r="V204" s="219"/>
      <c r="W204" s="85" t="s">
        <v>17</v>
      </c>
      <c r="X204" s="83" t="s">
        <v>14</v>
      </c>
      <c r="Y204" s="1991" t="s">
        <v>363</v>
      </c>
      <c r="Z204" s="219"/>
      <c r="AA204" s="219"/>
      <c r="AB204" s="85" t="s">
        <v>17</v>
      </c>
      <c r="AD204" s="220"/>
    </row>
    <row r="205" x14ac:dyDescent="0.2">
      <c r="A205" s="87"/>
      <c r="B205" s="444" t="s">
        <v>177</v>
      </c>
      <c r="C205" s="445">
        <v>2003</v>
      </c>
      <c r="D205" s="1">
        <f t="shared" ref="D205:D216" ca="true" si="50">IF(ISERROR(INDIRECT(CONCATENATE($B205,"!H16"))),"",INDIRECT(CONCATENATE($B205,"!H16")))</f>
        <v>80.111406074294109</v>
      </c>
      <c r="E205" s="91" t="str">
        <f t="shared" ref="E205:E216" ca="true" si="51">IF(ISERROR(INDIRECT(CONCATENATE($B205,"!H23"))),"",INDIRECT(CONCATENATE($B205,"!H23")))</f>
        <v>N/A</v>
      </c>
      <c r="F205" s="89"/>
      <c r="G205" s="89"/>
      <c r="H205" s="90">
        <f t="shared" ref="H205:H216" ca="true" si="52">IF(ISERROR(INDIRECT(CONCATENATE($B205,"!H21"))),"",INDIRECT(CONCATENATE($B205,"!H21")))</f>
        <v>3.0449199019053457</v>
      </c>
      <c r="I205" s="1">
        <f t="shared" ref="I205:I216" ca="true" si="53">IF(ISERROR(INDIRECT(CONCATENATE($B205,"!I16"))),"",INDIRECT(CONCATENATE($B205,"!I16")))</f>
        <v>93.97828433398405</v>
      </c>
      <c r="J205" s="91" t="str">
        <f t="shared" ref="J205:J216" ca="true" si="54">IF(ISERROR(INDIRECT(CONCATENATE($B205,"!I23"))),"",INDIRECT(CONCATENATE($B205,"!I23")))</f>
        <v>N/A</v>
      </c>
      <c r="K205" s="89"/>
      <c r="L205" s="89"/>
      <c r="M205" s="90">
        <f t="shared" ref="M205:M216" ca="true" si="55">IF(ISERROR(INDIRECT(CONCATENATE($B205,"!I21"))),"",INDIRECT(CONCATENATE($B205,"!I21")))</f>
        <v>0.65692802594696664</v>
      </c>
      <c r="N205" s="1">
        <f t="shared" ref="N205:N216" ca="true" si="56">IF(ISERROR(INDIRECT(CONCATENATE($B205,"!J16"))),"",INDIRECT(CONCATENATE($B205,"!J16")))</f>
        <v>96.909993659721152</v>
      </c>
      <c r="O205" s="91" t="str">
        <f t="shared" ref="O205:O216" ca="true" si="57">IF(ISERROR(INDIRECT(CONCATENATE($B205,"!J23"))),"",INDIRECT(CONCATENATE($B205,"!J23")))</f>
        <v>N/A</v>
      </c>
      <c r="P205" s="89"/>
      <c r="Q205" s="89"/>
      <c r="R205" s="90">
        <f t="shared" ref="R205:R216" ca="true" si="58">IF(ISERROR(INDIRECT(CONCATENATE($B205,"!J21"))),"",INDIRECT(CONCATENATE($B205,"!J21")))</f>
        <v>0.5398917264259574</v>
      </c>
      <c r="S205" s="1">
        <f t="shared" ref="S205:S216" ca="true" si="59">IF(ISERROR(INDIRECT(CONCATENATE($B205,"!K16"))),"",INDIRECT(CONCATENATE($B205,"!K16")))</f>
        <v>99.044891826962413</v>
      </c>
      <c r="T205" s="91" t="str">
        <f t="shared" ref="T205:T216" ca="true" si="60">IF(ISERROR(INDIRECT(CONCATENATE($B205,"!K23"))),"",INDIRECT(CONCATENATE($B205,"!K23")))</f>
        <v>N/A</v>
      </c>
      <c r="U205" s="89"/>
      <c r="V205" s="89"/>
      <c r="W205" s="90">
        <f t="shared" ref="W205:W216" ca="true" si="61">IF(ISERROR(INDIRECT(CONCATENATE($B205,"!K21"))),"",INDIRECT(CONCATENATE($B205,"!K21")))</f>
        <v>1.4326160172158217E-2</v>
      </c>
      <c r="X205" s="1">
        <f t="shared" ref="X205:X216" ca="true" si="62">IF(ISERROR(INDIRECT(CONCATENATE($B205,"!L16"))),"",INDIRECT(CONCATENATE($B205,"!L16")))</f>
        <v>99.842412216600636</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46" t="s">
        <v>147</v>
      </c>
      <c r="C206" s="447">
        <v>2008</v>
      </c>
      <c r="D206" s="2">
        <f t="shared" ca="true" si="50"/>
        <v>88.358404251625316</v>
      </c>
      <c r="E206" s="91">
        <f t="shared" ca="true" si="51"/>
        <v>99.919304606249554</v>
      </c>
      <c r="F206" s="89"/>
      <c r="G206" s="89"/>
      <c r="H206" s="92">
        <f t="shared" ca="true" si="52"/>
        <v>0.7959582667538897</v>
      </c>
      <c r="I206" s="2">
        <f t="shared" ca="true" si="53"/>
        <v>97.869508782749861</v>
      </c>
      <c r="J206" s="91">
        <f t="shared" ca="true" si="54"/>
        <v>100</v>
      </c>
      <c r="K206" s="89"/>
      <c r="L206" s="89"/>
      <c r="M206" s="92">
        <f t="shared" ca="true" si="55"/>
        <v>0.42650247754854942</v>
      </c>
      <c r="N206" s="2">
        <f t="shared" ca="true" si="56"/>
        <v>98.996265833872414</v>
      </c>
      <c r="O206" s="91">
        <f t="shared" ca="true" si="57"/>
        <v>99.844705227799466</v>
      </c>
      <c r="P206" s="89"/>
      <c r="Q206" s="89"/>
      <c r="R206" s="92">
        <f t="shared" ca="true" si="58"/>
        <v>0.12859393271295988</v>
      </c>
      <c r="S206" s="2">
        <f t="shared" ca="true" si="59"/>
        <v>99.527483882559039</v>
      </c>
      <c r="T206" s="91">
        <f t="shared" ca="true" si="60"/>
        <v>100</v>
      </c>
      <c r="U206" s="89"/>
      <c r="V206" s="89"/>
      <c r="W206" s="92">
        <f t="shared" ca="true" si="61"/>
        <v>4.7179281900275448E-2</v>
      </c>
      <c r="X206" s="2">
        <f t="shared" ca="true" si="62"/>
        <v>99.526733195941745</v>
      </c>
      <c r="Y206" s="91">
        <f t="shared" ca="true" si="63"/>
        <v>100</v>
      </c>
      <c r="Z206" s="89"/>
      <c r="AA206" s="89"/>
      <c r="AB206" s="92">
        <f t="shared" ca="true" si="64"/>
        <v>2.9560041368127041E-2</v>
      </c>
    </row>
    <row r="207" x14ac:dyDescent="0.2">
      <c r="A207" s="87"/>
      <c r="B207" s="446" t="s">
        <v>317</v>
      </c>
      <c r="C207" s="447">
        <v>2016</v>
      </c>
      <c r="D207" s="2">
        <f t="shared" ca="true" si="50"/>
        <v>96.435907269891771</v>
      </c>
      <c r="E207" s="91">
        <f t="shared" ca="true" si="51"/>
        <v>99.667829333857483</v>
      </c>
      <c r="F207" s="89"/>
      <c r="G207" s="89"/>
      <c r="H207" s="92">
        <f t="shared" ca="true" si="52"/>
        <v>0.4418069835775823</v>
      </c>
      <c r="I207" s="2">
        <f t="shared" ca="true" si="53"/>
        <v>99.390732594726217</v>
      </c>
      <c r="J207" s="91">
        <f t="shared" ca="true" si="54"/>
        <v>99.933645116221399</v>
      </c>
      <c r="K207" s="89"/>
      <c r="L207" s="89"/>
      <c r="M207" s="92">
        <f t="shared" ca="true" si="55"/>
        <v>2.9780709495981179E-2</v>
      </c>
      <c r="N207" s="2">
        <f t="shared" ca="true" si="56"/>
        <v>99.419814627641813</v>
      </c>
      <c r="O207" s="91">
        <f t="shared" ca="true" si="57"/>
        <v>99.976266986403942</v>
      </c>
      <c r="P207" s="89"/>
      <c r="Q207" s="89"/>
      <c r="R207" s="92">
        <f t="shared" ca="true" si="58"/>
        <v>0</v>
      </c>
      <c r="S207" s="2">
        <f t="shared" ca="true" si="59"/>
        <v>99.836766640621079</v>
      </c>
      <c r="T207" s="91">
        <f t="shared" ca="true" si="60"/>
        <v>99.98195271196002</v>
      </c>
      <c r="U207" s="89"/>
      <c r="V207" s="89"/>
      <c r="W207" s="92">
        <f t="shared" ca="true" si="61"/>
        <v>0</v>
      </c>
      <c r="X207" s="2">
        <f t="shared" ca="true" si="62"/>
        <v>99.976556713376908</v>
      </c>
      <c r="Y207" s="91">
        <f t="shared" ca="true" si="63"/>
        <v>99.972405910972952</v>
      </c>
      <c r="Z207" s="89"/>
      <c r="AA207" s="89"/>
      <c r="AB207" s="92">
        <f t="shared" ca="true" si="64"/>
        <v>2.3555076351700222E-2</v>
      </c>
      <c r="AD207" s="93"/>
    </row>
    <row r="208" x14ac:dyDescent="0.2">
      <c r="A208" s="87"/>
      <c r="B208" s="446"/>
      <c r="C208" s="447"/>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6"/>
      <c r="C209" s="447"/>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6"/>
      <c r="C210" s="447"/>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6"/>
      <c r="C211" s="447"/>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6"/>
      <c r="C212" s="447"/>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6"/>
      <c r="C213" s="447"/>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6"/>
      <c r="C214" s="447"/>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6"/>
      <c r="C215" s="447"/>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48"/>
      <c r="C216" s="449"/>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001" t="str">
        <f>CONCATENATE("Urban use of drinking water sources,  ",C199,"–",C200)</f>
        <v>Urban use of drinking water sources,  2000–2020</v>
      </c>
      <c r="C218" s="2002"/>
      <c r="D218" s="2002"/>
      <c r="E218" s="2002"/>
      <c r="F218" s="2002"/>
      <c r="G218" s="2002"/>
      <c r="H218" s="2002"/>
      <c r="I218" s="2002"/>
      <c r="J218" s="2002"/>
      <c r="K218" s="2002"/>
      <c r="L218" s="2002"/>
      <c r="N218" s="98"/>
      <c r="O218" s="98"/>
      <c r="P218" s="98"/>
      <c r="Q218" s="98"/>
      <c r="R218" s="98"/>
      <c r="S218" s="2025" t="s">
        <v>11</v>
      </c>
      <c r="T218" s="2026"/>
      <c r="U218" s="2026"/>
      <c r="V218" s="2026"/>
      <c r="W218" s="202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023" t="s">
        <v>7</v>
      </c>
      <c r="B297" s="2023"/>
      <c r="C297" s="2023"/>
      <c r="D297" s="2020" t="s">
        <v>0</v>
      </c>
      <c r="E297" s="2021"/>
      <c r="F297" s="2021"/>
      <c r="G297" s="2021"/>
      <c r="H297" s="2022"/>
      <c r="I297" s="2020" t="s">
        <v>1</v>
      </c>
      <c r="J297" s="2021"/>
      <c r="K297" s="2021"/>
      <c r="L297" s="2021"/>
      <c r="M297" s="2022"/>
      <c r="N297" s="2020" t="s">
        <v>2</v>
      </c>
      <c r="O297" s="2021"/>
      <c r="P297" s="2021"/>
      <c r="Q297" s="2021"/>
      <c r="R297" s="2022"/>
      <c r="S297" s="2020" t="s">
        <v>3</v>
      </c>
      <c r="T297" s="2021"/>
      <c r="U297" s="2021"/>
      <c r="V297" s="2021"/>
      <c r="W297" s="2022"/>
      <c r="X297" s="2020" t="s">
        <v>4</v>
      </c>
      <c r="Y297" s="2021"/>
      <c r="Z297" s="2021"/>
      <c r="AA297" s="2021"/>
      <c r="AB297" s="2022"/>
    </row>
    <row r="298" s="44" customFormat="true" ht="22.5" customHeight="true" x14ac:dyDescent="0.2">
      <c r="A298" s="2024"/>
      <c r="B298" s="2024"/>
      <c r="C298" s="202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28" t="s">
        <v>10</v>
      </c>
      <c r="B299" s="2029"/>
      <c r="C299" s="209">
        <v>2000</v>
      </c>
      <c r="D299" s="56">
        <f ca="true">IF((D301+H301)&gt;100,D301*100/(D301+H301),D301)</f>
        <v>37.805789292122881</v>
      </c>
      <c r="E299" s="57">
        <f ca="true">D299*AVERAGEIF(E305:E316,"&gt;0")/100</f>
        <v>37.404677701608314</v>
      </c>
      <c r="F299" s="58">
        <f ca="true">D299*(100-AVERAGEIF(E305:E316,"&gt;0"))/100</f>
        <v>0.40111159051457052</v>
      </c>
      <c r="G299" s="59">
        <f ca="true">100-(E299+F299+H299)</f>
        <v>23.056604442669368</v>
      </c>
      <c r="H299" s="60">
        <f ca="true">IF((D301+H301)&gt;100,H301*100/(D301+H301),H301)</f>
        <v>39.137606265207751</v>
      </c>
      <c r="I299" s="56">
        <f ca="true">IF((I301+M301)&gt;100,I301*100/(I301+M301),I301)</f>
        <v>47.268948095686028</v>
      </c>
      <c r="J299" s="57">
        <f ca="true">I299*AVERAGEIF(J305:J316,"&gt;0")/100</f>
        <v>46.901072102493664</v>
      </c>
      <c r="K299" s="61">
        <f ca="true">I299*(100-AVERAGEIF(J305:J316,"&gt;0"))/100</f>
        <v>0.36787599319236797</v>
      </c>
      <c r="L299" s="62">
        <f ca="true">100-(J299+K299+M299)</f>
        <v>23.752249537626312</v>
      </c>
      <c r="M299" s="63">
        <f ca="true">IF((I301+M301)&gt;100,M301*100/(I301+M301),M301)</f>
        <v>28.97880236668766</v>
      </c>
      <c r="N299" s="56">
        <f ca="true">IF((N301+R301)&gt;100,N301*100/(N301+R301),N301)</f>
        <v>56.516517037248832</v>
      </c>
      <c r="O299" s="57">
        <f ca="true">N299*AVERAGEIF(O305:O316,"&gt;0")/100</f>
        <v>56.427000927329388</v>
      </c>
      <c r="P299" s="61">
        <f ca="true">N299*(100-AVERAGEIF(O305:O316,"&gt;0"))/100</f>
        <v>8.9516109919438383E-2</v>
      </c>
      <c r="Q299" s="62">
        <f ca="true">100-(O299+P299+R299)</f>
        <v>20.229984505057701</v>
      </c>
      <c r="R299" s="63">
        <f ca="true">IF((N301+R301)&gt;100,R301*100/(N301+R301),R301)</f>
        <v>23.253498457693468</v>
      </c>
      <c r="S299" s="56">
        <f ca="true">IF((S301+W301)&gt;100,S301*100/(S301+W301),S301)</f>
        <v>69.078804550287714</v>
      </c>
      <c r="T299" s="57">
        <f ca="true">S299*AVERAGEIF(T305:T316,"&gt;0")/100</f>
        <v>68.990702606044266</v>
      </c>
      <c r="U299" s="61">
        <f ca="true">S299*(100-AVERAGEIF(T305:T316,"&gt;0"))/100</f>
        <v>8.8101944243450664E-2</v>
      </c>
      <c r="V299" s="62">
        <f ca="true">100-(T299+U299+W299)</f>
        <v>17.260324231621325</v>
      </c>
      <c r="W299" s="63">
        <f ca="true">IF((S301+W301)&gt;100,W301*100/(S301+W301),W301)</f>
        <v>13.660871218090961</v>
      </c>
      <c r="X299" s="56">
        <f ca="true">IF((X301+AB301)&gt;100,X301*100/(X301+AB301),X301)</f>
        <v>87.198825928283213</v>
      </c>
      <c r="Y299" s="57">
        <f ca="true">X299*AVERAGEIF(Y305:Y316,"&gt;0")/100</f>
        <v>87.118990282926731</v>
      </c>
      <c r="Z299" s="61">
        <f ca="true">X299*(100-AVERAGEIF(Y305:Y316,"&gt;0"))/100</f>
        <v>7.9835645356478274E-2</v>
      </c>
      <c r="AA299" s="62">
        <f ca="true">100-(Y299+Z299+AB299)</f>
        <v>11.164914753416099</v>
      </c>
      <c r="AB299" s="63">
        <f ca="true">IF((X301+AB301)&gt;100,AB301*100/(X301+AB301),AB301)</f>
        <v>1.6362593183006879</v>
      </c>
    </row>
    <row r="300" s="64" customFormat="true" ht="15" customHeight="true" x14ac:dyDescent="0.2">
      <c r="A300" s="2030"/>
      <c r="B300" s="2031"/>
      <c r="C300" s="210">
        <v>2020</v>
      </c>
      <c r="D300" s="65">
        <f ca="true">IF((D302+H302)&gt;100,D302*100/(D302+H302),D302)</f>
        <v>72.567834730019513</v>
      </c>
      <c r="E300" s="66">
        <f ca="true">D300*AVERAGEIF(E305:E316,"&gt;0")/100</f>
        <v>71.797905040578499</v>
      </c>
      <c r="F300" s="67">
        <f ca="true">D300*(100-AVERAGEIF(E305:E316,"&gt;0"))/100</f>
        <v>0.76992968944101481</v>
      </c>
      <c r="G300" s="68">
        <f ca="true">100-(E300+F300+H300)</f>
        <v>5.3962724425448414</v>
      </c>
      <c r="H300" s="69">
        <f ca="true">IF((D302+H302)&gt;100,H302*100/(D302+H302),H302)</f>
        <v>22.035892827435646</v>
      </c>
      <c r="I300" s="65">
        <f ca="true">IF((I302+M302)&gt;100,I302*100/(I302+M302),I302)</f>
        <v>82.11072332816002</v>
      </c>
      <c r="J300" s="66">
        <f ca="true">I300*AVERAGEIF(J305:J316,"&gt;0")/100</f>
        <v>81.471687235481511</v>
      </c>
      <c r="K300" s="67">
        <f ca="true">I300*(100-AVERAGEIF(J305:J316,"&gt;0"))/100</f>
        <v>0.63903609267851236</v>
      </c>
      <c r="L300" s="68">
        <f ca="true">100-(J300+K300+M300)</f>
        <v>5.2798329268634916</v>
      </c>
      <c r="M300" s="69">
        <f ca="true">IF((I302+M302)&gt;100,M302*100/(I302+M302),M302)</f>
        <v>12.609443744976488</v>
      </c>
      <c r="N300" s="65">
        <f ca="true">IF((N302+R302)&gt;100,N302*100/(N302+R302),N302)</f>
        <v>88.20356095305624</v>
      </c>
      <c r="O300" s="66">
        <f ca="true">N300*AVERAGEIF(O305:O316,"&gt;0")/100</f>
        <v>88.063855959339875</v>
      </c>
      <c r="P300" s="67">
        <f ca="true">N300*(100-AVERAGEIF(O305:O316,"&gt;0"))/100</f>
        <v>0.13970499371636469</v>
      </c>
      <c r="Q300" s="68">
        <f ca="true">100-(O300+P300+R300)</f>
        <v>5.7472684625724924</v>
      </c>
      <c r="R300" s="69">
        <f ca="true">IF((N302+R302)&gt;100,R302*100/(N302+R302),R302)</f>
        <v>6.049170584371268</v>
      </c>
      <c r="S300" s="65">
        <f ca="true">IF((S302+W302)&gt;100,S302*100/(S302+W302),S302)</f>
        <v>94.569515289651463</v>
      </c>
      <c r="T300" s="66">
        <f ca="true">S300*AVERAGEIF(T305:T316,"&gt;0")/100</f>
        <v>94.44890292211818</v>
      </c>
      <c r="U300" s="67">
        <f ca="true">S300*(100-AVERAGEIF(T305:T316,"&gt;0"))/100</f>
        <v>0.12061236753328161</v>
      </c>
      <c r="V300" s="68">
        <f ca="true">100-(T300+U300+W300)</f>
        <v>1.232571948671648</v>
      </c>
      <c r="W300" s="69">
        <f ca="true">IF((S302+W302)&gt;100,W302*100/(S302+W302),W302)</f>
        <v>4.1979127616768892</v>
      </c>
      <c r="X300" s="65">
        <f ca="true">IF((X302+AB302)&gt;100,X302*100/(X302+AB302),X302)</f>
        <v>95.117355731625722</v>
      </c>
      <c r="Y300" s="66">
        <f ca="true">X300*AVERAGEIF(Y305:Y316,"&gt;0")/100</f>
        <v>95.030270207266938</v>
      </c>
      <c r="Z300" s="67">
        <f ca="true">X300*(100-AVERAGEIF(Y305:Y316,"&gt;0"))/100</f>
        <v>8.7085524358797559E-2</v>
      </c>
      <c r="AA300" s="68">
        <f ca="true">100-(Y300+Z300+AB300)</f>
        <v>0</v>
      </c>
      <c r="AB300" s="69">
        <f ca="true">IF((X302+AB302)&gt;100,AB302*100/(X302+AB302),AB302)</f>
        <v>4.8826442683742819</v>
      </c>
    </row>
    <row r="301" hidden="true" x14ac:dyDescent="0.2">
      <c r="A301" s="2032" t="s">
        <v>12</v>
      </c>
      <c r="B301" s="2033"/>
      <c r="C301" s="70">
        <f>MinRegYear(C299,C305:C316)</f>
        <v>2001</v>
      </c>
      <c r="D301" s="71">
        <f ca="true">IF(MAX(C305:C316)-MIN(C305:C316)&lt;5,AVERAGEIF(C305:C316,"&gt;0",D305:D316),
IF(FORECAST($C301,D$305:D$316,$C$305:$C$316)&lt;0,0,
IF(FORECAST($C301,D$305:D$316,$C$305:$C$316)&gt;100,100,
FORECAST($C301,D$305:D$316,$C$305:$C$316))))</f>
        <v>37.805789292122881</v>
      </c>
      <c r="E301" s="72"/>
      <c r="F301" s="73"/>
      <c r="G301" s="73"/>
      <c r="H301" s="74">
        <f ca="true">IF(MAX(C305:C316)-MIN(C305:C316)&lt;5,AVERAGEIF(C305:C316,"&gt;0",H305:H316),
IF(FORECAST($C301,H$305:H$316,$C$305:$C$316)&lt;0,0,
IF(FORECAST($C301,H$305:H$316,$C$305:$C$316)&gt;100,100,
FORECAST($C301,H$305:H$316,$C$305:$C$316))))</f>
        <v>39.137606265207751</v>
      </c>
      <c r="I301" s="71">
        <f ca="true">IF(MAX(C305:C316)-MIN(C305:C316)&lt;5,AVERAGEIF(C305:C316,"&gt;0",I305:I316),
IF(FORECAST($C301,I$305:I$316,$C$305:$C$316)&lt;0,0,
IF(FORECAST($C301,I$305:I$316,$C$305:$C$316)&gt;100,100,
FORECAST($C301,I$305:I$316,$C$305:$C$316))))</f>
        <v>47.268948095686028</v>
      </c>
      <c r="J301" s="72"/>
      <c r="K301" s="73"/>
      <c r="L301" s="73"/>
      <c r="M301" s="74">
        <f ca="true">IF(MAX(C305:C316)-MIN(C305:C316)&lt;5,AVERAGEIF(C305:C316,"&gt;0",M305:M316),
IF(FORECAST($C301,M$305:M$316,$C$305:$C$316)&lt;0,0,
IF(FORECAST($C301,M$305:M$316,$C$305:$C$316)&gt;100,100,
FORECAST($C301,M$305:M$316,$C$305:$C$316))))</f>
        <v>28.97880236668766</v>
      </c>
      <c r="N301" s="71">
        <f ca="true">IF(MAX(C305:C316)-MIN(C305:C316)&lt;5,AVERAGEIF(C305:C316,"&gt;0",N305:N316),
IF(FORECAST($C301,N$305:N$316,$C$305:$C$316)&lt;0,0,
IF(FORECAST($C301,N$305:N$316,$C$305:$C$316)&gt;100,100,
FORECAST($C301,N$305:N$316,$C$305:$C$316))))</f>
        <v>56.516517037248832</v>
      </c>
      <c r="O301" s="72"/>
      <c r="P301" s="73"/>
      <c r="Q301" s="73"/>
      <c r="R301" s="74">
        <f ca="true">IF(MAX(C305:C316)-MIN(C305:C316)&lt;5,AVERAGEIF(C305:C316,"&gt;0",R305:R316),
IF(FORECAST($C301,R$305:R$316,$C$305:$C$316)&lt;0,0,
IF(FORECAST($C301,R$305:R$316,$C$305:$C$316)&gt;100,100,
FORECAST($C301,R$305:R$316,$C$305:$C$316))))</f>
        <v>23.253498457693468</v>
      </c>
      <c r="S301" s="71">
        <f ca="true">IF(MAX(C305:C316)-MIN(C305:C316)&lt;5,AVERAGEIF(C305:C316,"&gt;0",S305:S316),
IF(FORECAST($C301,S$305:S$316,$C$305:$C$316)&lt;0,0,
IF(FORECAST($C301,S$305:S$316,$C$305:$C$316)&gt;100,100,
FORECAST($C301,S$305:S$316,$C$305:$C$316))))</f>
        <v>69.078804550287714</v>
      </c>
      <c r="T301" s="72"/>
      <c r="U301" s="73"/>
      <c r="V301" s="73"/>
      <c r="W301" s="74">
        <f ca="true">IF(MAX(C305:C316)-MIN(C305:C316)&lt;5,AVERAGEIF(C305:C316,"&gt;0",W305:W316),
IF(FORECAST($C301,W$305:W$316,$C$305:$C$316)&lt;0,0,
IF(FORECAST($C301,W$305:W$316,$C$305:$C$316)&gt;100,100,
FORECAST($C301,W$305:W$316,$C$305:$C$316))))</f>
        <v>13.660871218090961</v>
      </c>
      <c r="X301" s="71">
        <f ca="true">IF(MAX(C305:C316)-MIN(C305:C316)&lt;5,AVERAGEIF(C305:C316,"&gt;0",X305:X316),
IF(FORECAST($C301,X$305:X$316,$C$305:$C$316)&lt;0,0,
IF(FORECAST($C301,X$305:X$316,$C$305:$C$316)&gt;100,100,
FORECAST($C301,X$305:X$316,$C$305:$C$316))))</f>
        <v>87.198825928283213</v>
      </c>
      <c r="Y301" s="72"/>
      <c r="Z301" s="73"/>
      <c r="AA301" s="73"/>
      <c r="AB301" s="74">
        <f ca="true">IF(MAX(C305:C316)-MIN(C305:C316)&lt;5,AVERAGEIF(C305:C316,"&gt;0",AB305:AB316),
IF(FORECAST($C301,AB$305:AB$316,$C$305:$C$316)&lt;0,0,
IF(FORECAST($C301,AB$305:AB$316,$C$305:$C$316)&gt;100,100,
FORECAST($C301,AB$305:AB$316,$C$305:$C$316))))</f>
        <v>1.6362593183006879</v>
      </c>
    </row>
    <row r="302" hidden="true" x14ac:dyDescent="0.2">
      <c r="A302" s="2034"/>
      <c r="B302" s="2035"/>
      <c r="C302" s="49">
        <f>MaxRegYear(C300,C305:C316)</f>
        <v>2018</v>
      </c>
      <c r="D302" s="75">
        <f ca="true">IF(MAX(C305:C316)-MIN(C305:C316)&lt;5,AVERAGEIF(C305:C316,"&gt;0",D305:D316),
IF(FORECAST($C302,D$305:D$316,$C$305:$C$316)&lt;0,0,
IF(FORECAST($C302,D$305:D$316,$C$305:$C$316)&gt;100,100,
FORECAST($C302,D$305:D$316,$C$305:$C$316))))</f>
        <v>72.567834730019513</v>
      </c>
      <c r="E302" s="76"/>
      <c r="F302" s="77"/>
      <c r="G302" s="77"/>
      <c r="H302" s="78">
        <f ca="true">IF(MAX(C305:C316)-MIN(C305:C316)&lt;5,AVERAGEIF(C305:C316,"&gt;0",H305:H316),
IF(FORECAST($C302,H$305:H$316,$C$305:$C$316)&lt;0,0,
IF(FORECAST($C302,H$305:H$316,$C$305:$C$316)&gt;100,100,
FORECAST($C302,H$305:H$316,$C$305:$C$316))))</f>
        <v>22.035892827435646</v>
      </c>
      <c r="I302" s="75">
        <f ca="true">IF(MAX(C305:C316)-MIN(C305:C316)&lt;5,AVERAGEIF(C305:C316,"&gt;0",I305:I316),
IF(FORECAST($C302,I$305:I$316,$C$305:$C$316)&lt;0,0,
IF(FORECAST($C302,I$305:I$316,$C$305:$C$316)&gt;100,100,
FORECAST($C302,I$305:I$316,$C$305:$C$316))))</f>
        <v>82.11072332816002</v>
      </c>
      <c r="J302" s="76"/>
      <c r="K302" s="77"/>
      <c r="L302" s="77"/>
      <c r="M302" s="78">
        <f ca="true">IF(MAX(C305:C316)-MIN(C305:C316)&lt;5,AVERAGEIF(C305:C316,"&gt;0",M305:M316),
IF(FORECAST($C302,M$305:M$316,$C$305:$C$316)&lt;0,0,
IF(FORECAST($C302,M$305:M$316,$C$305:$C$316)&gt;100,100,
FORECAST($C302,M$305:M$316,$C$305:$C$316))))</f>
        <v>12.609443744976488</v>
      </c>
      <c r="N302" s="75">
        <f ca="true">IF(MAX(C305:C316)-MIN(C305:C316)&lt;5,AVERAGEIF(C305:C316,"&gt;0",N305:N316),
IF(FORECAST($C302,N$305:N$316,$C$305:$C$316)&lt;0,0,
IF(FORECAST($C302,N$305:N$316,$C$305:$C$316)&gt;100,100,
FORECAST($C302,N$305:N$316,$C$305:$C$316))))</f>
        <v>88.20356095305624</v>
      </c>
      <c r="O302" s="76"/>
      <c r="P302" s="77"/>
      <c r="Q302" s="77"/>
      <c r="R302" s="78">
        <f ca="true">IF(MAX(C305:C316)-MIN(C305:C316)&lt;5,AVERAGEIF(C305:C316,"&gt;0",R305:R316),
IF(FORECAST($C302,R$305:R$316,$C$305:$C$316)&lt;0,0,
IF(FORECAST($C302,R$305:R$316,$C$305:$C$316)&gt;100,100,
FORECAST($C302,R$305:R$316,$C$305:$C$316))))</f>
        <v>6.049170584371268</v>
      </c>
      <c r="S302" s="75">
        <f ca="true">IF(MAX(C305:C316)-MIN(C305:C316)&lt;5,AVERAGEIF(C305:C316,"&gt;0",S305:S316),
IF(FORECAST($C302,S$305:S$316,$C$305:$C$316)&lt;0,0,
IF(FORECAST($C302,S$305:S$316,$C$305:$C$316)&gt;100,100,
FORECAST($C302,S$305:S$316,$C$305:$C$316))))</f>
        <v>94.569515289651463</v>
      </c>
      <c r="T302" s="76"/>
      <c r="U302" s="77"/>
      <c r="V302" s="77"/>
      <c r="W302" s="78">
        <f ca="true">IF(MAX(C305:C316)-MIN(C305:C316)&lt;5,AVERAGEIF(C305:C316,"&gt;0",W305:W316),
IF(FORECAST($C302,W$305:W$316,$C$305:$C$316)&lt;0,0,
IF(FORECAST($C302,W$305:W$316,$C$305:$C$316)&gt;100,100,
FORECAST($C302,W$305:W$316,$C$305:$C$316))))</f>
        <v>4.1979127616768892</v>
      </c>
      <c r="X302" s="75">
        <f ca="true">IF(MAX(C305:C316)-MIN(C305:C316)&lt;5,AVERAGEIF(C305:C316,"&gt;0",X305:X316),
IF(FORECAST($C302,X$305:X$316,$C$305:$C$316)&lt;0,0,
IF(FORECAST($C302,X$305:X$316,$C$305:$C$316)&gt;100,100,
FORECAST($C302,X$305:X$316,$C$305:$C$316))))</f>
        <v>95.216796189525553</v>
      </c>
      <c r="Y302" s="76"/>
      <c r="Z302" s="77"/>
      <c r="AA302" s="77"/>
      <c r="AB302" s="78">
        <f ca="true">IF(MAX(C305:C316)-MIN(C305:C316)&lt;5,AVERAGEIF(C305:C316,"&gt;0",AB305:AB316),
IF(FORECAST($C302,AB$305:AB$316,$C$305:$C$316)&lt;0,0,
IF(FORECAST($C302,AB$305:AB$316,$C$305:$C$316)&gt;100,100,
FORECAST($C302,AB$305:AB$316,$C$305:$C$316))))</f>
        <v>4.8877488297666218</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91" t="s">
        <v>363</v>
      </c>
      <c r="F304" s="219"/>
      <c r="G304" s="219"/>
      <c r="H304" s="85" t="s">
        <v>17</v>
      </c>
      <c r="I304" s="83" t="s">
        <v>14</v>
      </c>
      <c r="J304" s="1991" t="s">
        <v>363</v>
      </c>
      <c r="K304" s="219"/>
      <c r="L304" s="219"/>
      <c r="M304" s="85" t="s">
        <v>17</v>
      </c>
      <c r="N304" s="83" t="s">
        <v>14</v>
      </c>
      <c r="O304" s="1991" t="s">
        <v>363</v>
      </c>
      <c r="P304" s="219"/>
      <c r="Q304" s="219"/>
      <c r="R304" s="85" t="s">
        <v>17</v>
      </c>
      <c r="S304" s="83" t="s">
        <v>14</v>
      </c>
      <c r="T304" s="1991" t="s">
        <v>363</v>
      </c>
      <c r="U304" s="219"/>
      <c r="V304" s="219"/>
      <c r="W304" s="85" t="s">
        <v>17</v>
      </c>
      <c r="X304" s="83" t="s">
        <v>14</v>
      </c>
      <c r="Y304" s="1991" t="s">
        <v>363</v>
      </c>
      <c r="Z304" s="219"/>
      <c r="AA304" s="219"/>
      <c r="AB304" s="85" t="s">
        <v>17</v>
      </c>
      <c r="AD304" s="220"/>
    </row>
    <row r="305" x14ac:dyDescent="0.2">
      <c r="A305" s="87"/>
      <c r="B305" s="444" t="s">
        <v>177</v>
      </c>
      <c r="C305" s="445">
        <v>2003</v>
      </c>
      <c r="D305" s="1">
        <f t="shared" ref="D305:D316" ca="true" si="65">IF(ISERROR(INDIRECT(CONCATENATE($B305,"!M16"))),"",INDIRECT(CONCATENATE($B305,"!M16")))</f>
        <v>41.797486679810703</v>
      </c>
      <c r="E305" s="91" t="str">
        <f t="shared" ref="E305:E316" ca="true" si="66">IF(ISERROR(INDIRECT(CONCATENATE($B305,"!M23"))),"",INDIRECT(CONCATENATE($B305,"!M23")))</f>
        <v>N/A</v>
      </c>
      <c r="F305" s="89"/>
      <c r="G305" s="89"/>
      <c r="H305" s="90">
        <f t="shared" ref="H305:H316" ca="true" si="67">IF(ISERROR(INDIRECT(CONCATENATE($B305,"!M21"))),"",INDIRECT(CONCATENATE($B305,"!M21")))</f>
        <v>38.923968360815948</v>
      </c>
      <c r="I305" s="1">
        <f t="shared" ref="I305:I316" ca="true" si="68">IF(ISERROR(INDIRECT(CONCATENATE($B305,"!N16"))),"",INDIRECT(CONCATENATE($B305,"!N16")))</f>
        <v>49.5323795533197</v>
      </c>
      <c r="J305" s="88" t="str">
        <f t="shared" ref="J305:J316" ca="true" si="69">IF(ISERROR(INDIRECT(CONCATENATE($B305,"!N23"))),"",INDIRECT(CONCATENATE($B305,"!N23")))</f>
        <v>N/A</v>
      </c>
      <c r="K305" s="89"/>
      <c r="L305" s="89"/>
      <c r="M305" s="90">
        <f t="shared" ref="M305:M316" ca="true" si="70">IF(ISERROR(INDIRECT(CONCATENATE($B305,"!N21"))),"",INDIRECT(CONCATENATE($B305,"!N21")))</f>
        <v>30.568725487349372</v>
      </c>
      <c r="N305" s="1">
        <f t="shared" ref="N305:N316" ca="true" si="71">IF(ISERROR(INDIRECT(CONCATENATE($B305,"!O16"))),"",INDIRECT(CONCATENATE($B305,"!O16")))</f>
        <v>58.496185613265737</v>
      </c>
      <c r="O305" s="88" t="str">
        <f t="shared" ref="O305:O316" ca="true" si="72">IF(ISERROR(INDIRECT(CONCATENATE($B305,"!O23"))),"",INDIRECT(CONCATENATE($B305,"!O23")))</f>
        <v>N/A</v>
      </c>
      <c r="P305" s="89"/>
      <c r="Q305" s="89"/>
      <c r="R305" s="90">
        <f t="shared" ref="R305:R316" ca="true" si="73">IF(ISERROR(INDIRECT(CONCATENATE($B305,"!O21"))),"",INDIRECT(CONCATENATE($B305,"!O21")))</f>
        <v>25.387477064131488</v>
      </c>
      <c r="S305" s="1">
        <f t="shared" ref="S305:S316" ca="true" si="74">IF(ISERROR(INDIRECT(CONCATENATE($B305,"!P16"))),"",INDIRECT(CONCATENATE($B305,"!P16")))</f>
        <v>69.942679251586284</v>
      </c>
      <c r="T305" s="88" t="str">
        <f t="shared" ref="T305:T316" ca="true" si="75">IF(ISERROR(INDIRECT(CONCATENATE($B305,"!P23"))),"",INDIRECT(CONCATENATE($B305,"!P23")))</f>
        <v>N/A</v>
      </c>
      <c r="U305" s="89"/>
      <c r="V305" s="89"/>
      <c r="W305" s="90">
        <f t="shared" ref="W305:W316" ca="true" si="76">IF(ISERROR(INDIRECT(CONCATENATE($B305,"!P21"))),"",INDIRECT(CONCATENATE($B305,"!P21")))</f>
        <v>15.682599978028446</v>
      </c>
      <c r="X305" s="1">
        <f t="shared" ref="X305:X316" ca="true" si="77">IF(ISERROR(INDIRECT(CONCATENATE($B305,"!Q16"))),"",INDIRECT(CONCATENATE($B305,"!Q16")))</f>
        <v>86.265342903921379</v>
      </c>
      <c r="Y305" s="88" t="str">
        <f t="shared" ref="Y305:Y316" ca="true" si="78">IF(ISERROR(INDIRECT(CONCATENATE($B305,"!Q23"))),"",INDIRECT(CONCATENATE($B305,"!Q23")))</f>
        <v>N/A</v>
      </c>
      <c r="Z305" s="89"/>
      <c r="AA305" s="89"/>
      <c r="AB305" s="90">
        <f t="shared" ref="AB305:AB316" ca="true" si="79">IF(ISERROR(INDIRECT(CONCATENATE($B305,"!Q221"))),"",INDIRECT(CONCATENATE($B305,"!Q21")))</f>
        <v>3.3183719416289588</v>
      </c>
    </row>
    <row r="306" x14ac:dyDescent="0.2">
      <c r="A306" s="87"/>
      <c r="B306" s="446" t="s">
        <v>147</v>
      </c>
      <c r="C306" s="447">
        <v>2008</v>
      </c>
      <c r="D306" s="2">
        <f t="shared" ca="true" si="65"/>
        <v>52.27874960998151</v>
      </c>
      <c r="E306" s="91">
        <f t="shared" ca="true" si="66"/>
        <v>99.933976775058511</v>
      </c>
      <c r="F306" s="89"/>
      <c r="G306" s="89"/>
      <c r="H306" s="92">
        <f t="shared" ca="true" si="67"/>
        <v>29.173440640010668</v>
      </c>
      <c r="I306" s="2">
        <f t="shared" ca="true" si="68"/>
        <v>64.598412926024395</v>
      </c>
      <c r="J306" s="91">
        <f t="shared" ca="true" si="69"/>
        <v>99.734275258521947</v>
      </c>
      <c r="K306" s="89"/>
      <c r="L306" s="89"/>
      <c r="M306" s="92">
        <f t="shared" ca="true" si="70"/>
        <v>16.525416950168939</v>
      </c>
      <c r="N306" s="2">
        <f t="shared" ca="true" si="71"/>
        <v>72.404979138692582</v>
      </c>
      <c r="O306" s="91">
        <f t="shared" ca="true" si="72"/>
        <v>99.995134540159867</v>
      </c>
      <c r="P306" s="89"/>
      <c r="Q306" s="89"/>
      <c r="R306" s="92">
        <f t="shared" ca="true" si="73"/>
        <v>9.4125855339051441</v>
      </c>
      <c r="S306" s="2">
        <f t="shared" ca="true" si="74"/>
        <v>83.044407282940554</v>
      </c>
      <c r="T306" s="91">
        <f t="shared" ca="true" si="75"/>
        <v>99.98938796878312</v>
      </c>
      <c r="U306" s="89"/>
      <c r="V306" s="89"/>
      <c r="W306" s="92">
        <f t="shared" ca="true" si="76"/>
        <v>4.669954678590071</v>
      </c>
      <c r="X306" s="2">
        <f t="shared" ca="true" si="77"/>
        <v>93.550100265090705</v>
      </c>
      <c r="Y306" s="91">
        <f t="shared" ca="true" si="78"/>
        <v>100</v>
      </c>
      <c r="Z306" s="89"/>
      <c r="AA306" s="89"/>
      <c r="AB306" s="92">
        <f t="shared" ca="true" si="79"/>
        <v>0.86328321671723696</v>
      </c>
    </row>
    <row r="307" x14ac:dyDescent="0.2">
      <c r="A307" s="87"/>
      <c r="B307" s="446" t="s">
        <v>317</v>
      </c>
      <c r="C307" s="447">
        <v>2016</v>
      </c>
      <c r="D307" s="2">
        <f t="shared" ca="true" si="65"/>
        <v>68.416960440079492</v>
      </c>
      <c r="E307" s="91">
        <f t="shared" ca="true" si="66"/>
        <v>97.944064667667604</v>
      </c>
      <c r="F307" s="89"/>
      <c r="G307" s="89"/>
      <c r="H307" s="92">
        <f t="shared" ca="true" si="67"/>
        <v>25.171814353235391</v>
      </c>
      <c r="I307" s="2">
        <f t="shared" ca="true" si="68"/>
        <v>76.864440371207877</v>
      </c>
      <c r="J307" s="91">
        <f t="shared" ca="true" si="69"/>
        <v>98.709201873875074</v>
      </c>
      <c r="K307" s="89"/>
      <c r="L307" s="89"/>
      <c r="M307" s="92">
        <f t="shared" ca="true" si="70"/>
        <v>16.732581902481922</v>
      </c>
      <c r="N307" s="2">
        <f t="shared" ca="true" si="71"/>
        <v>83.383036593868212</v>
      </c>
      <c r="O307" s="91">
        <f t="shared" ca="true" si="72"/>
        <v>99.688086880365958</v>
      </c>
      <c r="P307" s="89"/>
      <c r="Q307" s="89"/>
      <c r="R307" s="92">
        <f t="shared" ca="true" si="73"/>
        <v>10.671969895059675</v>
      </c>
      <c r="S307" s="2">
        <f t="shared" ca="true" si="74"/>
        <v>90.236212866025625</v>
      </c>
      <c r="T307" s="91">
        <f t="shared" ca="true" si="75"/>
        <v>99.755535398617326</v>
      </c>
      <c r="U307" s="89"/>
      <c r="V307" s="89"/>
      <c r="W307" s="92">
        <f t="shared" ca="true" si="76"/>
        <v>7.2705882356582112</v>
      </c>
      <c r="X307" s="2">
        <f t="shared" ca="true" si="77"/>
        <v>93.100522043473688</v>
      </c>
      <c r="Y307" s="91">
        <f t="shared" ca="true" si="78"/>
        <v>99.816888256220011</v>
      </c>
      <c r="Z307" s="89"/>
      <c r="AA307" s="89"/>
      <c r="AB307" s="92">
        <f t="shared" ca="true" si="79"/>
        <v>5.3174609303900944</v>
      </c>
      <c r="AD307" s="93"/>
    </row>
    <row r="308" x14ac:dyDescent="0.2">
      <c r="A308" s="87"/>
      <c r="B308" s="446"/>
      <c r="C308" s="447"/>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6"/>
      <c r="C309" s="447"/>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6"/>
      <c r="C310" s="447"/>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6"/>
      <c r="C311" s="447"/>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6"/>
      <c r="C312" s="447"/>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6"/>
      <c r="C313" s="447"/>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6"/>
      <c r="C314" s="447"/>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6"/>
      <c r="C315" s="447"/>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48"/>
      <c r="C316" s="449"/>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001" t="str">
        <f>CONCATENATE("Rural use of drinking water sources, ",C299,"–",C300)</f>
        <v>Rural use of drinking water sources, 2000–2020</v>
      </c>
      <c r="C318" s="2002"/>
      <c r="D318" s="2002"/>
      <c r="E318" s="2002"/>
      <c r="F318" s="2002"/>
      <c r="G318" s="2002"/>
      <c r="H318" s="2002"/>
      <c r="I318" s="2002"/>
      <c r="J318" s="2002"/>
      <c r="K318" s="2002"/>
      <c r="L318" s="2003"/>
      <c r="N318" s="98"/>
      <c r="O318" s="98"/>
      <c r="P318" s="98"/>
      <c r="Q318" s="98"/>
      <c r="R318" s="98"/>
      <c r="S318" s="2025" t="s">
        <v>11</v>
      </c>
      <c r="T318" s="2026"/>
      <c r="U318" s="2026"/>
      <c r="V318" s="2026"/>
      <c r="W318" s="202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E44" sqref="E4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40" t="s">
        <v>124</v>
      </c>
      <c r="C4" s="2041"/>
      <c r="D4" s="2041"/>
      <c r="E4" s="2041"/>
      <c r="F4" s="2041"/>
      <c r="G4" s="2041"/>
      <c r="H4" s="2041"/>
      <c r="I4" s="2041"/>
      <c r="J4" s="2041"/>
      <c r="K4" s="2041"/>
      <c r="L4" s="2041"/>
      <c r="M4" s="2041"/>
      <c r="N4" s="2041"/>
      <c r="O4" s="2041"/>
      <c r="P4" s="2041"/>
      <c r="Q4" s="2041"/>
      <c r="R4" s="2041"/>
      <c r="S4" s="2041"/>
      <c r="T4" s="2041"/>
      <c r="U4" s="2041"/>
      <c r="V4" s="2041"/>
      <c r="W4" s="2041"/>
      <c r="X4" s="2041"/>
      <c r="Y4" s="2041"/>
    </row>
    <row r="5" ht="28.5" customHeight="true" x14ac:dyDescent="0.2">
      <c r="B5" s="2004" t="str">
        <f ca="true">IF(ISERROR(INDIRECT(CONCATENATE($B105,"!A2"))),"",INDIRECT(CONCATENATE($B105,"!A2")))</f>
        <v>Bolivia (Plurinational State of)</v>
      </c>
      <c r="C5" s="2038"/>
      <c r="D5" s="2038"/>
      <c r="E5" s="2038"/>
      <c r="F5" s="2038"/>
      <c r="G5" s="2038"/>
      <c r="H5" s="2038"/>
      <c r="I5" s="2038"/>
      <c r="J5" s="2038"/>
      <c r="K5" s="2039"/>
      <c r="L5" s="2039"/>
      <c r="M5" s="2039"/>
      <c r="N5" s="2039"/>
      <c r="O5" s="2039"/>
      <c r="P5" s="2039"/>
      <c r="Q5" s="2039"/>
      <c r="R5" s="2039"/>
      <c r="S5" s="2039"/>
      <c r="T5" s="2039"/>
      <c r="U5" s="2039"/>
      <c r="V5" s="2039"/>
      <c r="W5" s="2039"/>
      <c r="X5" s="2039"/>
      <c r="Y5" s="2039"/>
    </row>
    <row r="6" x14ac:dyDescent="0.2">
      <c r="F6" s="36"/>
      <c r="G6" s="36"/>
      <c r="J6" s="37"/>
      <c r="K6" s="37"/>
      <c r="L6" s="37"/>
      <c r="M6" s="37"/>
      <c r="N6" s="37"/>
      <c r="O6" s="37"/>
      <c r="P6" s="37"/>
    </row>
    <row r="7" s="38" customFormat="true" ht="18" x14ac:dyDescent="0.25">
      <c r="B7" s="2001" t="str">
        <f>B118</f>
        <v>National use of sanitation facilities, 2000–2020</v>
      </c>
      <c r="C7" s="2042"/>
      <c r="D7" s="2042"/>
      <c r="E7" s="2042"/>
      <c r="F7" s="2042"/>
      <c r="G7" s="2042"/>
      <c r="H7" s="2042"/>
      <c r="I7" s="2042"/>
      <c r="J7" s="2001" t="str">
        <f>B218</f>
        <v>Urban use of sanitation facilities, 2000–2020</v>
      </c>
      <c r="K7" s="2042"/>
      <c r="L7" s="2042"/>
      <c r="M7" s="2042"/>
      <c r="N7" s="2042"/>
      <c r="O7" s="2042"/>
      <c r="P7" s="2042"/>
      <c r="Q7" s="2042"/>
      <c r="R7" s="2001" t="str">
        <f>B318</f>
        <v>Rural use of sanitation facilities, 2000–2020</v>
      </c>
      <c r="S7" s="2042"/>
      <c r="T7" s="2042"/>
      <c r="U7" s="2042"/>
      <c r="V7" s="2042"/>
      <c r="W7" s="2042"/>
      <c r="X7" s="2042"/>
      <c r="Y7" s="204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14" t="str">
        <f ca="true">IF(ISERROR(INDIRECT(CONCATENATE($B105,"!A2"))),"",INDIRECT(CONCATENATE($B105,"!A2")))</f>
        <v>Bolivia (Plurinational State of)</v>
      </c>
      <c r="C31" s="2015"/>
      <c r="D31" s="2015"/>
      <c r="E31" s="2016"/>
      <c r="F31" s="2006" t="s">
        <v>0</v>
      </c>
      <c r="G31" s="2006"/>
      <c r="H31" s="2006"/>
      <c r="I31" s="2007"/>
      <c r="J31" s="2005" t="s">
        <v>1</v>
      </c>
      <c r="K31" s="2006"/>
      <c r="L31" s="2006"/>
      <c r="M31" s="2007"/>
      <c r="N31" s="2005" t="s">
        <v>2</v>
      </c>
      <c r="O31" s="2006"/>
      <c r="P31" s="2006"/>
      <c r="Q31" s="2007"/>
      <c r="R31" s="2005" t="s">
        <v>3</v>
      </c>
      <c r="S31" s="2006"/>
      <c r="T31" s="2006"/>
      <c r="U31" s="2007"/>
      <c r="V31" s="2005" t="s">
        <v>4</v>
      </c>
      <c r="W31" s="2006"/>
      <c r="X31" s="2006"/>
      <c r="Y31" s="2007"/>
    </row>
    <row r="32" s="44" customFormat="true" ht="22.5" customHeight="true" x14ac:dyDescent="0.2">
      <c r="B32" s="2017"/>
      <c r="C32" s="2018"/>
      <c r="D32" s="2018"/>
      <c r="E32" s="2019"/>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008" t="s">
        <v>5</v>
      </c>
      <c r="C33" s="2009"/>
      <c r="D33" s="2012" t="s">
        <v>25</v>
      </c>
      <c r="E33" s="33">
        <f>C99</f>
        <v>2000</v>
      </c>
      <c r="F33" s="103">
        <f ca="true">E99</f>
        <v>9.1417275942383718</v>
      </c>
      <c r="G33" s="46">
        <f t="shared" ref="G33:I34" ca="true" si="0">F99</f>
        <v>4.320537182004446</v>
      </c>
      <c r="H33" s="47">
        <f t="shared" ca="true" si="0"/>
        <v>12.481041799828517</v>
      </c>
      <c r="I33" s="48">
        <f t="shared" ca="true" si="0"/>
        <v>74.056693423928664</v>
      </c>
      <c r="J33" s="103">
        <f ca="true">J99</f>
        <v>14.535626414185231</v>
      </c>
      <c r="K33" s="46">
        <f t="shared" ref="K33:M34" ca="true" si="1">K99</f>
        <v>8.292190254628963</v>
      </c>
      <c r="L33" s="47">
        <f t="shared" ca="true" si="1"/>
        <v>20.064014240066172</v>
      </c>
      <c r="M33" s="48">
        <f t="shared" ca="true" si="1"/>
        <v>57.108169091119635</v>
      </c>
      <c r="N33" s="103">
        <f ca="true">O99</f>
        <v>25.913390518016534</v>
      </c>
      <c r="O33" s="46">
        <f t="shared" ref="O33:Q34" ca="true" si="2">P99</f>
        <v>19.72884995405591</v>
      </c>
      <c r="P33" s="47">
        <f t="shared" ca="true" si="2"/>
        <v>16.072459814247395</v>
      </c>
      <c r="Q33" s="48">
        <f t="shared" ca="true" si="2"/>
        <v>38.28529971368016</v>
      </c>
      <c r="R33" s="103">
        <f ca="true">T99</f>
        <v>47.984837116531793</v>
      </c>
      <c r="S33" s="46">
        <f t="shared" ref="S33:U34" ca="true" si="3">U99</f>
        <v>24.141264456934923</v>
      </c>
      <c r="T33" s="47">
        <f t="shared" ca="true" si="3"/>
        <v>14.950553970552392</v>
      </c>
      <c r="U33" s="48">
        <f t="shared" ca="true" si="3"/>
        <v>12.923344455980896</v>
      </c>
      <c r="V33" s="103">
        <f ca="true">Y99</f>
        <v>80.643488786167438</v>
      </c>
      <c r="W33" s="46">
        <f t="shared" ref="W33:Y34" ca="true" si="4">Z99</f>
        <v>9.1667283711964789</v>
      </c>
      <c r="X33" s="47">
        <f t="shared" ca="true" si="4"/>
        <v>8.7018182597262808</v>
      </c>
      <c r="Y33" s="48">
        <f t="shared" ca="true" si="4"/>
        <v>1.4879645829097967</v>
      </c>
    </row>
    <row r="34" x14ac:dyDescent="0.2">
      <c r="B34" s="2010"/>
      <c r="C34" s="2011"/>
      <c r="D34" s="2013"/>
      <c r="E34" s="34">
        <f>C100</f>
        <v>2020</v>
      </c>
      <c r="F34" s="104">
        <f ca="true">E100</f>
        <v>20.690690506231405</v>
      </c>
      <c r="G34" s="51">
        <f t="shared" ca="true" si="0"/>
        <v>9.7787750435553171</v>
      </c>
      <c r="H34" s="52">
        <f t="shared" ca="true" si="0"/>
        <v>21.990720680731783</v>
      </c>
      <c r="I34" s="53">
        <f t="shared" ca="true" si="0"/>
        <v>47.539813769481498</v>
      </c>
      <c r="J34" s="104">
        <f ca="true">J100</f>
        <v>42.899799932539175</v>
      </c>
      <c r="K34" s="51">
        <f t="shared" ca="true" si="1"/>
        <v>24.473200726937751</v>
      </c>
      <c r="L34" s="52">
        <f t="shared" ca="true" si="1"/>
        <v>18.113102138737304</v>
      </c>
      <c r="M34" s="53">
        <f t="shared" ca="true" si="1"/>
        <v>14.513897201785767</v>
      </c>
      <c r="N34" s="104">
        <f ca="true">O100</f>
        <v>47.030760462427637</v>
      </c>
      <c r="O34" s="51">
        <f t="shared" ca="true" si="2"/>
        <v>35.806307003449596</v>
      </c>
      <c r="P34" s="52">
        <f t="shared" ca="true" si="2"/>
        <v>13.341821622790576</v>
      </c>
      <c r="Q34" s="53">
        <f t="shared" ca="true" si="2"/>
        <v>3.8211109113321982</v>
      </c>
      <c r="R34" s="104">
        <f ca="true">T100</f>
        <v>61.1646093581695</v>
      </c>
      <c r="S34" s="51">
        <f t="shared" ca="true" si="3"/>
        <v>30.772033389105115</v>
      </c>
      <c r="T34" s="52">
        <f t="shared" ca="true" si="3"/>
        <v>6.9305854038725556</v>
      </c>
      <c r="U34" s="53">
        <f t="shared" ca="true" si="3"/>
        <v>1.1327718488528262</v>
      </c>
      <c r="V34" s="104">
        <f ca="true">Y100</f>
        <v>87.715998541667318</v>
      </c>
      <c r="W34" s="51">
        <f t="shared" ca="true" si="4"/>
        <v>9.9706590642647228</v>
      </c>
      <c r="X34" s="52">
        <f t="shared" ca="true" si="4"/>
        <v>2.0291382560597953</v>
      </c>
      <c r="Y34" s="53">
        <f t="shared" ca="true" si="4"/>
        <v>0.28420413800816391</v>
      </c>
    </row>
    <row r="35" x14ac:dyDescent="0.2">
      <c r="F35" s="36"/>
      <c r="H35" s="39"/>
    </row>
    <row r="36" x14ac:dyDescent="0.2">
      <c r="B36" s="2008" t="s">
        <v>6</v>
      </c>
      <c r="C36" s="2009"/>
      <c r="D36" s="2012" t="s">
        <v>25</v>
      </c>
      <c r="E36" s="33">
        <f>C199</f>
        <v>2000</v>
      </c>
      <c r="F36" s="103">
        <f ca="true">E199</f>
        <v>16.933858532894043</v>
      </c>
      <c r="G36" s="46">
        <f t="shared" ref="G36:I37" ca="true" si="5">F199</f>
        <v>15.470902560647268</v>
      </c>
      <c r="H36" s="47">
        <f t="shared" ca="true" si="5"/>
        <v>17.936940788350512</v>
      </c>
      <c r="I36" s="48">
        <f t="shared" ca="true" si="5"/>
        <v>49.658298118108178</v>
      </c>
      <c r="J36" s="103">
        <f ca="true">J199</f>
        <v>28.445032854001578</v>
      </c>
      <c r="K36" s="46">
        <f t="shared" ref="K36:M37" ca="true" si="6">K199</f>
        <v>25.400523218069271</v>
      </c>
      <c r="L36" s="47">
        <f t="shared" ca="true" si="6"/>
        <v>14.462703471109762</v>
      </c>
      <c r="M36" s="48">
        <f t="shared" ca="true" si="6"/>
        <v>31.691740456819389</v>
      </c>
      <c r="N36" s="103">
        <f ca="true">O199</f>
        <v>46.553199804372234</v>
      </c>
      <c r="O36" s="46">
        <f t="shared" ref="O36:Q37" ca="true" si="7">P199</f>
        <v>27.043360007234529</v>
      </c>
      <c r="P36" s="47">
        <f t="shared" ca="true" si="7"/>
        <v>14.136203663609876</v>
      </c>
      <c r="Q36" s="48">
        <f t="shared" ca="true" si="7"/>
        <v>12.267236524783357</v>
      </c>
      <c r="R36" s="103">
        <f ca="true">T199</f>
        <v>60.903591056761051</v>
      </c>
      <c r="S36" s="46">
        <f t="shared" ref="S36:U37" ca="true" si="8">U199</f>
        <v>19.072924409887555</v>
      </c>
      <c r="T36" s="47">
        <f t="shared" ca="true" si="8"/>
        <v>12.761998433903614</v>
      </c>
      <c r="U36" s="48">
        <f t="shared" ca="true" si="8"/>
        <v>7.2614860994477795</v>
      </c>
      <c r="V36" s="103">
        <f ca="true">Y199</f>
        <v>88.635121231728462</v>
      </c>
      <c r="W36" s="46">
        <f t="shared" ref="W36:Y37" ca="true" si="9">Z199</f>
        <v>5.0740088061553701</v>
      </c>
      <c r="X36" s="47">
        <f t="shared" ca="true" si="9"/>
        <v>5.881028560628522</v>
      </c>
      <c r="Y36" s="48">
        <f t="shared" ca="true" si="9"/>
        <v>0.40984140148763382</v>
      </c>
    </row>
    <row r="37" x14ac:dyDescent="0.2">
      <c r="B37" s="2010"/>
      <c r="C37" s="2011"/>
      <c r="D37" s="2013"/>
      <c r="E37" s="34">
        <f>C200</f>
        <v>2020</v>
      </c>
      <c r="F37" s="104">
        <f ca="true">E200</f>
        <v>37.857088618789405</v>
      </c>
      <c r="G37" s="51">
        <f t="shared" ca="true" si="5"/>
        <v>34.586525458057238</v>
      </c>
      <c r="H37" s="52">
        <f t="shared" ca="true" si="5"/>
        <v>15.644262686336333</v>
      </c>
      <c r="I37" s="53">
        <f t="shared" ca="true" si="5"/>
        <v>11.912123236817024</v>
      </c>
      <c r="J37" s="104">
        <f ca="true">J200</f>
        <v>46.58620076187669</v>
      </c>
      <c r="K37" s="51">
        <f t="shared" ca="true" si="6"/>
        <v>41.600017836759825</v>
      </c>
      <c r="L37" s="52">
        <f t="shared" ca="true" si="6"/>
        <v>10.670976275841895</v>
      </c>
      <c r="M37" s="53">
        <f t="shared" ca="true" si="6"/>
        <v>1.1428051255215905</v>
      </c>
      <c r="N37" s="104">
        <f ca="true">O200</f>
        <v>58.866717512279401</v>
      </c>
      <c r="O37" s="51">
        <f t="shared" ca="true" si="7"/>
        <v>34.196442797026258</v>
      </c>
      <c r="P37" s="52">
        <f t="shared" ca="true" si="7"/>
        <v>6.0907562262589181</v>
      </c>
      <c r="Q37" s="53">
        <f t="shared" ca="true" si="7"/>
        <v>0.84608346443542359</v>
      </c>
      <c r="R37" s="104">
        <f ca="true">T200</f>
        <v>73.173382673568426</v>
      </c>
      <c r="S37" s="51">
        <f t="shared" ca="true" si="8"/>
        <v>22.915404039936561</v>
      </c>
      <c r="T37" s="52">
        <f t="shared" ca="true" si="8"/>
        <v>3.9112132864950127</v>
      </c>
      <c r="U37" s="53">
        <f t="shared" ca="true" si="8"/>
        <v>0</v>
      </c>
      <c r="V37" s="104">
        <f ca="true">Y200</f>
        <v>93.142408345254495</v>
      </c>
      <c r="W37" s="51">
        <f t="shared" ca="true" si="9"/>
        <v>5.3320330993259084</v>
      </c>
      <c r="X37" s="52">
        <f t="shared" ca="true" si="9"/>
        <v>1.1072268774052105</v>
      </c>
      <c r="Y37" s="53">
        <f t="shared" ca="true" si="9"/>
        <v>0.41833167801438098</v>
      </c>
    </row>
    <row r="38" x14ac:dyDescent="0.2">
      <c r="F38" s="36"/>
      <c r="G38" s="36"/>
      <c r="H38" s="39"/>
      <c r="I38" s="39"/>
    </row>
    <row r="39" x14ac:dyDescent="0.2">
      <c r="B39" s="2008" t="s">
        <v>7</v>
      </c>
      <c r="C39" s="2009"/>
      <c r="D39" s="2012" t="s">
        <v>25</v>
      </c>
      <c r="E39" s="33">
        <f>C299</f>
        <v>2000</v>
      </c>
      <c r="F39" s="103">
        <f ca="true">E299</f>
        <v>6.0866649044211023</v>
      </c>
      <c r="G39" s="46">
        <f t="shared" ref="G39:I40" ca="true" si="10">F299</f>
        <v>2.9005489577069983</v>
      </c>
      <c r="H39" s="47">
        <f t="shared" ca="true" si="10"/>
        <v>8.124537180340667</v>
      </c>
      <c r="I39" s="48">
        <f t="shared" ca="true" si="10"/>
        <v>82.888248957531232</v>
      </c>
      <c r="J39" s="103">
        <f ca="true">J299</f>
        <v>11.431090980108927</v>
      </c>
      <c r="K39" s="46">
        <f t="shared" ref="K39:M40" ca="true" si="11">K299</f>
        <v>4.4107374081493234</v>
      </c>
      <c r="L39" s="47">
        <f t="shared" ca="true" si="11"/>
        <v>13.037211513237821</v>
      </c>
      <c r="M39" s="48">
        <f t="shared" ca="true" si="11"/>
        <v>71.120960098503929</v>
      </c>
      <c r="N39" s="103">
        <f ca="true">O299</f>
        <v>13.742400980781165</v>
      </c>
      <c r="O39" s="46">
        <f t="shared" ref="O39:Q40" ca="true" si="12">P299</f>
        <v>5.3163241136881432</v>
      </c>
      <c r="P39" s="47">
        <f t="shared" ca="true" si="12"/>
        <v>17.194291124221991</v>
      </c>
      <c r="Q39" s="48">
        <f t="shared" ca="true" si="12"/>
        <v>63.7469837813087</v>
      </c>
      <c r="R39" s="103">
        <f ca="true">T299</f>
        <v>16.156401257074279</v>
      </c>
      <c r="S39" s="46">
        <f t="shared" ref="S39:U40" ca="true" si="13">U299</f>
        <v>6.3814050164947229</v>
      </c>
      <c r="T39" s="47">
        <f t="shared" ca="true" si="13"/>
        <v>18.904279960393978</v>
      </c>
      <c r="U39" s="48">
        <f t="shared" ca="true" si="13"/>
        <v>58.557913766037018</v>
      </c>
      <c r="V39" s="103">
        <f ca="true">Y299</f>
        <v>30.82251635608791</v>
      </c>
      <c r="W39" s="46">
        <f t="shared" ref="W39:Y40" ca="true" si="14">Z299</f>
        <v>8.4281286016511352</v>
      </c>
      <c r="X39" s="47">
        <f t="shared" ca="true" si="14"/>
        <v>24.530367342460522</v>
      </c>
      <c r="Y39" s="48">
        <f t="shared" ca="true" si="14"/>
        <v>36.218987699800437</v>
      </c>
    </row>
    <row r="40" x14ac:dyDescent="0.2">
      <c r="B40" s="2010"/>
      <c r="C40" s="2011"/>
      <c r="D40" s="2013"/>
      <c r="E40" s="34">
        <f>C300</f>
        <v>2020</v>
      </c>
      <c r="F40" s="104">
        <f ca="true">E300</f>
        <v>15.394023962252547</v>
      </c>
      <c r="G40" s="51">
        <f t="shared" ca="true" si="10"/>
        <v>7.3358926209647999</v>
      </c>
      <c r="H40" s="52">
        <f t="shared" ca="true" si="10"/>
        <v>21.318111283534108</v>
      </c>
      <c r="I40" s="53">
        <f t="shared" ca="true" si="10"/>
        <v>55.951972133248546</v>
      </c>
      <c r="J40" s="104">
        <f ca="true">J300</f>
        <v>16.408730427860945</v>
      </c>
      <c r="K40" s="51">
        <f t="shared" ca="true" si="11"/>
        <v>6.3313817766250224</v>
      </c>
      <c r="L40" s="52">
        <f t="shared" ca="true" si="11"/>
        <v>20.136868353782802</v>
      </c>
      <c r="M40" s="53">
        <f t="shared" ca="true" si="11"/>
        <v>57.12301944173123</v>
      </c>
      <c r="N40" s="104">
        <f ca="true">O300</f>
        <v>25.10775283695429</v>
      </c>
      <c r="O40" s="51">
        <f t="shared" ca="true" si="12"/>
        <v>9.7130735767567806</v>
      </c>
      <c r="P40" s="52">
        <f t="shared" ca="true" si="12"/>
        <v>25.925423325201791</v>
      </c>
      <c r="Q40" s="53">
        <f t="shared" ca="true" si="12"/>
        <v>39.253750261087134</v>
      </c>
      <c r="R40" s="104">
        <f ca="true">T300</f>
        <v>33.439361505400569</v>
      </c>
      <c r="S40" s="51">
        <f t="shared" ca="true" si="13"/>
        <v>13.207774792391232</v>
      </c>
      <c r="T40" s="52">
        <f t="shared" ca="true" si="13"/>
        <v>26.024108294970574</v>
      </c>
      <c r="U40" s="53">
        <f t="shared" ca="true" si="13"/>
        <v>27.328755407237622</v>
      </c>
      <c r="V40" s="104">
        <f ca="true">Y300</f>
        <v>50.147404543746646</v>
      </c>
      <c r="W40" s="51">
        <f t="shared" ca="true" si="14"/>
        <v>13.712338397388564</v>
      </c>
      <c r="X40" s="52">
        <f t="shared" ca="true" si="14"/>
        <v>24.0442096893089</v>
      </c>
      <c r="Y40" s="53">
        <f t="shared" ca="true" si="14"/>
        <v>12.09604736955589</v>
      </c>
    </row>
    <row r="97" s="40" customFormat="true" ht="16.5" customHeight="true" x14ac:dyDescent="0.2">
      <c r="A97" s="2023" t="s">
        <v>5</v>
      </c>
      <c r="B97" s="2023"/>
      <c r="C97" s="2023"/>
      <c r="D97" s="2020" t="s">
        <v>0</v>
      </c>
      <c r="E97" s="2021"/>
      <c r="F97" s="2021"/>
      <c r="G97" s="2021"/>
      <c r="H97" s="2022"/>
      <c r="I97" s="2020" t="s">
        <v>1</v>
      </c>
      <c r="J97" s="2021"/>
      <c r="K97" s="2021"/>
      <c r="L97" s="2021"/>
      <c r="M97" s="2022"/>
      <c r="N97" s="2020" t="s">
        <v>2</v>
      </c>
      <c r="O97" s="2021"/>
      <c r="P97" s="2021"/>
      <c r="Q97" s="2021"/>
      <c r="R97" s="2022"/>
      <c r="S97" s="2020" t="s">
        <v>3</v>
      </c>
      <c r="T97" s="2021"/>
      <c r="U97" s="2021"/>
      <c r="V97" s="2021"/>
      <c r="W97" s="2022"/>
      <c r="X97" s="2020" t="s">
        <v>4</v>
      </c>
      <c r="Y97" s="2021"/>
      <c r="Z97" s="2021"/>
      <c r="AA97" s="2021"/>
      <c r="AB97" s="2022"/>
    </row>
    <row r="98" s="44" customFormat="true" ht="22.5" customHeight="true" x14ac:dyDescent="0.2">
      <c r="A98" s="2024"/>
      <c r="B98" s="2024"/>
      <c r="C98" s="202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28" t="s">
        <v>10</v>
      </c>
      <c r="B99" s="2029"/>
      <c r="C99" s="209">
        <v>2000</v>
      </c>
      <c r="D99" s="56">
        <f ca="true">IF((D101+H101)&gt;100,D101*100/(D101+H101),D101)</f>
        <v>13.462264776242819</v>
      </c>
      <c r="E99" s="105">
        <f ca="true">D99*AVERAGEIF(E105:E116,"&gt;0")/100</f>
        <v>9.1417275942383718</v>
      </c>
      <c r="F99" s="58">
        <f ca="true">D99*(100-AVERAGEIF(E105:E116,"&gt;0"))/100</f>
        <v>4.320537182004446</v>
      </c>
      <c r="G99" s="59">
        <f ca="true">100-(E99+F99+H99)</f>
        <v>12.481041799828517</v>
      </c>
      <c r="H99" s="60">
        <f ca="true">IF((D101+H101)&gt;100,H101*100/(D101+H101),H101)</f>
        <v>74.056693423928664</v>
      </c>
      <c r="I99" s="56">
        <f ca="true">IF((I101+M101)&gt;100,I101*100/(I101+M101),I101)</f>
        <v>22.827816668814194</v>
      </c>
      <c r="J99" s="105">
        <f ca="true">I99*AVERAGEIF(J105:J116,"&gt;0")/100</f>
        <v>14.535626414185231</v>
      </c>
      <c r="K99" s="61">
        <f ca="true">I99*(100-AVERAGEIF(J105:J116,"&gt;0"))/100</f>
        <v>8.292190254628963</v>
      </c>
      <c r="L99" s="62">
        <f ca="true">100-(J99+K99+M99)</f>
        <v>20.064014240066172</v>
      </c>
      <c r="M99" s="63">
        <f ca="true">IF((I101+M101)&gt;100,M101*100/(I101+M101),M101)</f>
        <v>57.108169091119635</v>
      </c>
      <c r="N99" s="56">
        <f ca="true">IF((N101+R101)&gt;100,N101*100/(N101+R101),N101)</f>
        <v>45.642240472072444</v>
      </c>
      <c r="O99" s="105">
        <f ca="true">N99*AVERAGEIF(O105:O116,"&gt;0")/100</f>
        <v>25.913390518016534</v>
      </c>
      <c r="P99" s="61">
        <f ca="true">N99*(100-AVERAGEIF(O105:O116,"&gt;0"))/100</f>
        <v>19.72884995405591</v>
      </c>
      <c r="Q99" s="62">
        <f ca="true">100-(O99+P99+R99)</f>
        <v>16.072459814247395</v>
      </c>
      <c r="R99" s="63">
        <f ca="true">IF((N101+R101)&gt;100,R101*100/(N101+R101),R101)</f>
        <v>38.28529971368016</v>
      </c>
      <c r="S99" s="56">
        <f ca="true">IF((S101+W101)&gt;100,S101*100/(S101+W101),S101)</f>
        <v>72.126101573466713</v>
      </c>
      <c r="T99" s="105">
        <f ca="true">S99*AVERAGEIF(T105:T116,"&gt;0")/100</f>
        <v>47.984837116531793</v>
      </c>
      <c r="U99" s="61">
        <f ca="true">S99*(100-AVERAGEIF(T105:T116,"&gt;0"))/100</f>
        <v>24.141264456934923</v>
      </c>
      <c r="V99" s="62">
        <f ca="true">100-(T99+U99+W99)</f>
        <v>14.950553970552392</v>
      </c>
      <c r="W99" s="63">
        <f ca="true">IF((S101+W101)&gt;100,W101*100/(S101+W101),W101)</f>
        <v>12.923344455980896</v>
      </c>
      <c r="X99" s="56">
        <f ca="true">IF((X101+AB101)&gt;100,X101*100/(X101+AB101),X101)</f>
        <v>89.810217157363923</v>
      </c>
      <c r="Y99" s="105">
        <f ca="true">X99*AVERAGEIF(Y105:Y116,"&gt;0")/100</f>
        <v>80.643488786167438</v>
      </c>
      <c r="Z99" s="61">
        <f ca="true">X99*(100-AVERAGEIF(Y105:Y116,"&gt;0"))/100</f>
        <v>9.1667283711964789</v>
      </c>
      <c r="AA99" s="62">
        <f ca="true">100-(Y99+Z99+AB99)</f>
        <v>8.7018182597262808</v>
      </c>
      <c r="AB99" s="63">
        <f ca="true">IF((X101+AB101)&gt;100,AB101*100/(X101+AB101),AB101)</f>
        <v>1.4879645829097967</v>
      </c>
    </row>
    <row r="100" s="64" customFormat="true" ht="15" customHeight="true" x14ac:dyDescent="0.2">
      <c r="A100" s="2030"/>
      <c r="B100" s="2031"/>
      <c r="C100" s="210">
        <v>2020</v>
      </c>
      <c r="D100" s="65">
        <f ca="true">IF((D102+H102)&gt;100,D102*100/(D102+H102),D102)</f>
        <v>30.469465549786719</v>
      </c>
      <c r="E100" s="106">
        <f ca="true">D100*AVERAGEIF(E105:E116,"&gt;0")/100</f>
        <v>20.690690506231405</v>
      </c>
      <c r="F100" s="67">
        <f ca="true">D100*(100-AVERAGEIF(E105:E116,"&gt;0"))/100</f>
        <v>9.7787750435553171</v>
      </c>
      <c r="G100" s="68">
        <f ca="true">100-(E100+F100+H100)</f>
        <v>21.990720680731783</v>
      </c>
      <c r="H100" s="69">
        <f ca="true">IF((D102+H102)&gt;100,H102*100/(D102+H102),H102)</f>
        <v>47.539813769481498</v>
      </c>
      <c r="I100" s="65">
        <f ca="true">IF((I102+M102)&gt;100,I102*100/(I102+M102),I102)</f>
        <v>67.373000659476929</v>
      </c>
      <c r="J100" s="106">
        <f ca="true">I100*AVERAGEIF(J105:J116,"&gt;0")/100</f>
        <v>42.899799932539175</v>
      </c>
      <c r="K100" s="67">
        <f ca="true">I100*(100-AVERAGEIF(J105:J116,"&gt;0"))/100</f>
        <v>24.473200726937751</v>
      </c>
      <c r="L100" s="68">
        <f ca="true">100-(J100+K100+M100)</f>
        <v>18.113102138737304</v>
      </c>
      <c r="M100" s="69">
        <f ca="true">IF((I102+M102)&gt;100,M102*100/(I102+M102),M102)</f>
        <v>14.513897201785767</v>
      </c>
      <c r="N100" s="65">
        <f ca="true">IF((N102+R102)&gt;100,N102*100/(N102+R102),N102)</f>
        <v>82.837067465877226</v>
      </c>
      <c r="O100" s="106">
        <f ca="true">N100*AVERAGEIF(O105:O116,"&gt;0")/100</f>
        <v>47.030760462427637</v>
      </c>
      <c r="P100" s="67">
        <f ca="true">N100*(100-AVERAGEIF(O105:O116,"&gt;0"))/100</f>
        <v>35.806307003449596</v>
      </c>
      <c r="Q100" s="68">
        <f ca="true">100-(O100+P100+R100)</f>
        <v>13.341821622790576</v>
      </c>
      <c r="R100" s="69">
        <f ca="true">IF((N102+R102)&gt;100,R102*100/(N102+R102),R102)</f>
        <v>3.8211109113321982</v>
      </c>
      <c r="S100" s="65">
        <f ca="true">IF((S102+W102)&gt;100,S102*100/(S102+W102),S102)</f>
        <v>91.936642747274618</v>
      </c>
      <c r="T100" s="106">
        <f ca="true">S100*AVERAGEIF(T105:T116,"&gt;0")/100</f>
        <v>61.1646093581695</v>
      </c>
      <c r="U100" s="67">
        <f ca="true">S100*(100-AVERAGEIF(T105:T116,"&gt;0"))/100</f>
        <v>30.772033389105115</v>
      </c>
      <c r="V100" s="68">
        <f ca="true">100-(T100+U100+W100)</f>
        <v>6.9305854038725556</v>
      </c>
      <c r="W100" s="69">
        <f ca="true">IF((S102+W102)&gt;100,W102*100/(S102+W102),W102)</f>
        <v>1.1327718488528262</v>
      </c>
      <c r="X100" s="65">
        <f ca="true">IF((X102+AB102)&gt;100,X102*100/(X102+AB102),X102)</f>
        <v>97.686657605932055</v>
      </c>
      <c r="Y100" s="106">
        <f ca="true">X100*AVERAGEIF(Y105:Y116,"&gt;0")/100</f>
        <v>87.715998541667318</v>
      </c>
      <c r="Z100" s="67">
        <f ca="true">X100*(100-AVERAGEIF(Y105:Y116,"&gt;0"))/100</f>
        <v>9.9706590642647228</v>
      </c>
      <c r="AA100" s="68">
        <f ca="true">100-(Y100+Z100+AB100)</f>
        <v>2.0291382560597953</v>
      </c>
      <c r="AB100" s="69">
        <f ca="true">IF((X102+AB102)&gt;100,AB102*100/(X102+AB102),AB102)</f>
        <v>0.28420413800816391</v>
      </c>
    </row>
    <row r="101" hidden="true" x14ac:dyDescent="0.2">
      <c r="A101" s="2032" t="s">
        <v>12</v>
      </c>
      <c r="B101" s="2033"/>
      <c r="C101" s="70">
        <f>MinRegYear(C99,C105:C116)</f>
        <v>2001</v>
      </c>
      <c r="D101" s="71">
        <f ca="true">IF(MAX(C105:C116)-MIN(C105:C116)&lt;5,AVERAGEIF(C105:C116,"&gt;0",D105:D116),
IF(FORECAST($C101,D$105:D$116,$C$105:$C$116)&lt;0,0,
IF(FORECAST($C101,D$105:D$116,$C$105:$C$116)&gt;100,100,
FORECAST($C101,D$105:D$116,$C$105:$C$116))))</f>
        <v>13.462264776242819</v>
      </c>
      <c r="E101" s="72"/>
      <c r="F101" s="73"/>
      <c r="G101" s="73"/>
      <c r="H101" s="74">
        <f ca="true">IF(MAX(C105:C116)-MIN(C105:C116)&lt;5,AVERAGEIF(C105:C116,"&gt;0",H105:H116),
IF(FORECAST($C101,H$105:H$116,$C$105:$C$116)&lt;0,0,
IF(FORECAST($C101,H$105:H$116,$C$105:$C$116)&gt;100,100,
FORECAST($C101,H$105:H$116,$C$105:$C$116))))</f>
        <v>74.056693423928664</v>
      </c>
      <c r="I101" s="71">
        <f ca="true">IF(MAX(C105:C116)-MIN(C105:C116)&lt;5,AVERAGEIF(C105:C116,"&gt;0",I105:I116),
IF(FORECAST($C101,I$105:I$116,$C$105:$C$116)&lt;0,0,
IF(FORECAST($C101,I$105:I$116,$C$105:$C$116)&gt;100,100,
FORECAST($C101,I$105:I$116,$C$105:$C$116))))</f>
        <v>22.827816668814194</v>
      </c>
      <c r="J101" s="72"/>
      <c r="K101" s="73"/>
      <c r="L101" s="73"/>
      <c r="M101" s="74">
        <f ca="true">IF(MAX(C105:C116)-MIN(C105:C116)&lt;5,AVERAGEIF(C105:C116,"&gt;0",M105:M116),
IF(FORECAST($C101,M$105:M$116,$C$105:$C$116)&lt;0,0,
IF(FORECAST($C101,M$105:M$116,$C$105:$C$116)&gt;100,100,
FORECAST($C101,M$105:M$116,$C$105:$C$116))))</f>
        <v>57.108169091119635</v>
      </c>
      <c r="N101" s="71">
        <f ca="true">IF(MAX(C105:C116)-MIN(C105:C116)&lt;5,AVERAGEIF(C105:C116,"&gt;0",N105:N116),
IF(FORECAST($C101,N$105:N$116,$C$105:$C$116)&lt;0,0,
IF(FORECAST($C101,N$105:N$116,$C$105:$C$116)&gt;100,100,
FORECAST($C101,N$105:N$116,$C$105:$C$116))))</f>
        <v>45.642240472072444</v>
      </c>
      <c r="O101" s="72"/>
      <c r="P101" s="73"/>
      <c r="Q101" s="73"/>
      <c r="R101" s="74">
        <f ca="true">IF(MAX(C105:C116)-MIN(C105:C116)&lt;5,AVERAGEIF(C105:C116,"&gt;0",R105:R116),
IF(FORECAST($C101,R$105:R$116,$C$105:$C$116)&lt;0,0,
IF(FORECAST($C101,R$105:R$116,$C$105:$C$116)&gt;100,100,
FORECAST($C101,R$105:R$116,$C$105:$C$116))))</f>
        <v>38.28529971368016</v>
      </c>
      <c r="S101" s="71">
        <f ca="true">IF(MAX(C105:C116)-MIN(C105:C116)&lt;5,AVERAGEIF(C105:C116,"&gt;0",S105:S116),
IF(FORECAST($C101,S$105:S$116,$C$105:$C$116)&lt;0,0,
IF(FORECAST($C101,S$105:S$116,$C$105:$C$116)&gt;100,100,
FORECAST($C101,S$105:S$116,$C$105:$C$116))))</f>
        <v>72.126101573466713</v>
      </c>
      <c r="T101" s="72"/>
      <c r="U101" s="73"/>
      <c r="V101" s="73"/>
      <c r="W101" s="74">
        <f ca="true">IF(MAX(C105:C116)-MIN(C105:C116)&lt;5,AVERAGEIF(C105:C116,"&gt;0",W105:W116),
IF(FORECAST($C101,W$105:W$116,$C$105:$C$116)&lt;0,0,
IF(FORECAST($C101,W$105:W$116,$C$105:$C$116)&gt;100,100,
FORECAST($C101,W$105:W$116,$C$105:$C$116))))</f>
        <v>12.923344455980896</v>
      </c>
      <c r="X101" s="71">
        <f ca="true">IF(MAX(C105:C116)-MIN(C105:C116)&lt;5,AVERAGEIF(C105:C116,"&gt;0",X105:X116),
IF(FORECAST($C101,X$105:X$116,$C$105:$C$116)&lt;0,0,
IF(FORECAST($C101,X$105:X$116,$C$105:$C$116)&gt;100,100,
FORECAST($C101,X$105:X$116,$C$105:$C$116))))</f>
        <v>89.810217157363923</v>
      </c>
      <c r="Y101" s="72"/>
      <c r="Z101" s="73"/>
      <c r="AA101" s="73"/>
      <c r="AB101" s="74">
        <f ca="true">IF(MAX(C105:C116)-MIN(C105:C116)&lt;5,AVERAGEIF(C105:C116,"&gt;0",AB105:AB116),
IF(FORECAST($C101,AB$105:AB$116,$C$105:$C$116)&lt;0,0,
IF(FORECAST($C101,AB$105:AB$116,$C$105:$C$116)&gt;100,100,
FORECAST($C101,AB$105:AB$116,$C$105:$C$116))))</f>
        <v>1.4879645829097967</v>
      </c>
    </row>
    <row r="102" hidden="true" x14ac:dyDescent="0.2">
      <c r="A102" s="2034"/>
      <c r="B102" s="2035"/>
      <c r="C102" s="49">
        <f>MaxRegYear(C100,C105:C116)</f>
        <v>2018</v>
      </c>
      <c r="D102" s="75">
        <f ca="true">IF(MAX(C105:C116)-MIN(C105:C116)&lt;5,AVERAGEIF(C105:C116,"&gt;0",D105:D116),
IF(FORECAST($C102,D$105:D$116,$C$105:$C$116)&lt;0,0,
IF(FORECAST($C102,D$105:D$116,$C$105:$C$116)&gt;100,100,
FORECAST($C102,D$105:D$116,$C$105:$C$116))))</f>
        <v>30.469465549786719</v>
      </c>
      <c r="E102" s="76"/>
      <c r="F102" s="77"/>
      <c r="G102" s="77"/>
      <c r="H102" s="78">
        <f ca="true">IF(MAX(C105:C116)-MIN(C105:C116)&lt;5,AVERAGEIF(C105:C116,"&gt;0",H105:H116),
IF(FORECAST($C102,H$105:H$116,$C$105:$C$116)&lt;0,0,
IF(FORECAST($C102,H$105:H$116,$C$105:$C$116)&gt;100,100,
FORECAST($C102,H$105:H$116,$C$105:$C$116))))</f>
        <v>47.539813769481498</v>
      </c>
      <c r="I102" s="75">
        <f ca="true">IF(MAX(C105:C116)-MIN(C105:C116)&lt;5,AVERAGEIF(C105:C116,"&gt;0",I105:I116),
IF(FORECAST($C102,I$105:I$116,$C$105:$C$116)&lt;0,0,
IF(FORECAST($C102,I$105:I$116,$C$105:$C$116)&gt;100,100,
FORECAST($C102,I$105:I$116,$C$105:$C$116))))</f>
        <v>67.373000659476929</v>
      </c>
      <c r="J102" s="76"/>
      <c r="K102" s="77"/>
      <c r="L102" s="77"/>
      <c r="M102" s="78">
        <f ca="true">IF(MAX(C105:C116)-MIN(C105:C116)&lt;5,AVERAGEIF(C105:C116,"&gt;0",M105:M116),
IF(FORECAST($C102,M$105:M$116,$C$105:$C$116)&lt;0,0,
IF(FORECAST($C102,M$105:M$116,$C$105:$C$116)&gt;100,100,
FORECAST($C102,M$105:M$116,$C$105:$C$116))))</f>
        <v>14.513897201785767</v>
      </c>
      <c r="N102" s="75">
        <f ca="true">IF(MAX(C105:C116)-MIN(C105:C116)&lt;5,AVERAGEIF(C105:C116,"&gt;0",N105:N116),
IF(FORECAST($C102,N$105:N$116,$C$105:$C$116)&lt;0,0,
IF(FORECAST($C102,N$105:N$116,$C$105:$C$116)&gt;100,100,
FORECAST($C102,N$105:N$116,$C$105:$C$116))))</f>
        <v>82.837067465877226</v>
      </c>
      <c r="O102" s="76"/>
      <c r="P102" s="77"/>
      <c r="Q102" s="77"/>
      <c r="R102" s="78">
        <f ca="true">IF(MAX(C105:C116)-MIN(C105:C116)&lt;5,AVERAGEIF(C105:C116,"&gt;0",R105:R116),
IF(FORECAST($C102,R$105:R$116,$C$105:$C$116)&lt;0,0,
IF(FORECAST($C102,R$105:R$116,$C$105:$C$116)&gt;100,100,
FORECAST($C102,R$105:R$116,$C$105:$C$116))))</f>
        <v>3.8211109113321982</v>
      </c>
      <c r="S102" s="75">
        <f ca="true">IF(MAX(C105:C116)-MIN(C105:C116)&lt;5,AVERAGEIF(C105:C116,"&gt;0",S105:S116),
IF(FORECAST($C102,S$105:S$116,$C$105:$C$116)&lt;0,0,
IF(FORECAST($C102,S$105:S$116,$C$105:$C$116)&gt;100,100,
FORECAST($C102,S$105:S$116,$C$105:$C$116))))</f>
        <v>91.936642747274618</v>
      </c>
      <c r="T102" s="76"/>
      <c r="U102" s="77"/>
      <c r="V102" s="77"/>
      <c r="W102" s="78">
        <f ca="true">IF(MAX(C105:C116)-MIN(C105:C116)&lt;5,AVERAGEIF(C105:C116,"&gt;0",W105:W116),
IF(FORECAST($C102,W$105:W$116,$C$105:$C$116)&lt;0,0,
IF(FORECAST($C102,W$105:W$116,$C$105:$C$116)&gt;100,100,
FORECAST($C102,W$105:W$116,$C$105:$C$116))))</f>
        <v>1.1327718488528262</v>
      </c>
      <c r="X102" s="75">
        <f ca="true">IF(MAX(C105:C116)-MIN(C105:C116)&lt;5,AVERAGEIF(C105:C116,"&gt;0",X105:X116),
IF(FORECAST($C102,X$105:X$116,$C$105:$C$116)&lt;0,0,
IF(FORECAST($C102,X$105:X$116,$C$105:$C$116)&gt;100,100,
FORECAST($C102,X$105:X$116,$C$105:$C$116))))</f>
        <v>97.686657605932055</v>
      </c>
      <c r="Y102" s="76"/>
      <c r="Z102" s="77"/>
      <c r="AA102" s="77"/>
      <c r="AB102" s="78">
        <f ca="true">IF(MAX(C105:C116)-MIN(C105:C116)&lt;5,AVERAGEIF(C105:C116,"&gt;0",AB105:AB116),
IF(FORECAST($C102,AB$105:AB$116,$C$105:$C$116)&lt;0,0,
IF(FORECAST($C102,AB$105:AB$116,$C$105:$C$116)&gt;100,100,
FORECAST($C102,AB$105:AB$116,$C$105:$C$116))))</f>
        <v>0.28420413800816391</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44" t="s">
        <v>177</v>
      </c>
      <c r="C105" s="445">
        <v>2003</v>
      </c>
      <c r="D105" s="1">
        <f t="shared" ref="D105:D116" ca="true" si="15">IF(ISERROR(INDIRECT(CONCATENATE($B105,"!C122"))),"",INDIRECT(CONCATENATE($B105,"!C122")))</f>
        <v>15.463111926071505</v>
      </c>
      <c r="E105" s="88">
        <f t="shared" ref="E105:E116" ca="true" si="16">IF(ISERROR(INDIRECT(CONCATENATE($B105,"!C129"))),"",INDIRECT(CONCATENATE($B105,"!C129")))</f>
        <v>28.594891312415484</v>
      </c>
      <c r="F105" s="89"/>
      <c r="G105" s="89"/>
      <c r="H105" s="90">
        <f t="shared" ref="H105:H116" ca="true" si="17">IF(ISERROR(INDIRECT(CONCATENATE($B105,"!C127"))),"",INDIRECT(CONCATENATE($B105,"!C127")))</f>
        <v>70.937060523405719</v>
      </c>
      <c r="I105" s="1">
        <f t="shared" ref="I105:I116" ca="true" si="18">IF(ISERROR(INDIRECT(CONCATENATE($B105,"!D122"))),"",INDIRECT(CONCATENATE($B105,"!D122")))</f>
        <v>28.068426550068313</v>
      </c>
      <c r="J105" s="88">
        <f t="shared" ref="J105:J116" ca="true" si="19">IF(ISERROR(INDIRECT(CONCATENATE($B105,"!D129"))),"",INDIRECT(CONCATENATE($B105,"!D129")))</f>
        <v>41.141734225277233</v>
      </c>
      <c r="K105" s="89"/>
      <c r="L105" s="89"/>
      <c r="M105" s="90">
        <f t="shared" ref="M105:M116" ca="true" si="20">IF(ISERROR(INDIRECT(CONCATENATE($B105,"!D127"))),"",INDIRECT(CONCATENATE($B105,"!D127")))</f>
        <v>52.097078280610134</v>
      </c>
      <c r="N105" s="1">
        <f t="shared" ref="N105:N116" ca="true" si="21">IF(ISERROR(INDIRECT(CONCATENATE($B105,"!E122"))),"",INDIRECT(CONCATENATE($B105,"!E122")))</f>
        <v>50.018102471343241</v>
      </c>
      <c r="O105" s="88">
        <f t="shared" ref="O105:O116" ca="true" si="22">IF(ISERROR(INDIRECT(CONCATENATE($B105,"!E129"))),"",INDIRECT(CONCATENATE($B105,"!E129")))</f>
        <v>38.363627442048717</v>
      </c>
      <c r="P105" s="89"/>
      <c r="Q105" s="89"/>
      <c r="R105" s="90">
        <f t="shared" ref="R105:R116" ca="true" si="23">IF(ISERROR(INDIRECT(CONCATENATE($B105,"!E127"))),"",INDIRECT(CONCATENATE($B105,"!E127")))</f>
        <v>34.230689266345081</v>
      </c>
      <c r="S105" s="1">
        <f t="shared" ref="S105:S116" ca="true" si="24">IF(ISERROR(INDIRECT(CONCATENATE($B105,"!F122"))),"",INDIRECT(CONCATENATE($B105,"!F122")))</f>
        <v>74.456753476267522</v>
      </c>
      <c r="T105" s="88">
        <f t="shared" ref="T105:T116" ca="true" si="25">IF(ISERROR(INDIRECT(CONCATENATE($B105,"!F129"))),"",INDIRECT(CONCATENATE($B105,"!F129")))</f>
        <v>57.617201481863958</v>
      </c>
      <c r="U105" s="89"/>
      <c r="V105" s="89"/>
      <c r="W105" s="90">
        <f t="shared" ref="W105:W116" ca="true" si="26">IF(ISERROR(INDIRECT(CONCATENATE($B105,"!F127"))),"",INDIRECT(CONCATENATE($B105,"!F127")))</f>
        <v>11.53621826690704</v>
      </c>
      <c r="X105" s="1">
        <f t="shared" ref="X105:X116" ca="true" si="27">IF(ISERROR(INDIRECT(CONCATENATE($B105,"!G122"))),"",INDIRECT(CONCATENATE($B105,"!G122")))</f>
        <v>90.736857210136691</v>
      </c>
      <c r="Y105" s="88">
        <f t="shared" ref="Y105:Y116" ca="true" si="28">IF(ISERROR(INDIRECT(CONCATENATE($B105,"!G129"))),"",INDIRECT(CONCATENATE($B105,"!G129")))</f>
        <v>89.885210769522089</v>
      </c>
      <c r="Z105" s="89"/>
      <c r="AA105" s="89"/>
      <c r="AB105" s="90">
        <f t="shared" ref="AB105:AB116" ca="true" si="29">IF(ISERROR(INDIRECT(CONCATENATE($B105,"!G2127"))),"",INDIRECT(CONCATENATE($B105,"!G127")))</f>
        <v>1.3463457070390377</v>
      </c>
    </row>
    <row r="106" x14ac:dyDescent="0.2">
      <c r="A106" s="87"/>
      <c r="B106" s="446" t="s">
        <v>147</v>
      </c>
      <c r="C106" s="447"/>
      <c r="D106" s="2">
        <f t="shared" ca="true" si="15"/>
        <v>16.621551846963378</v>
      </c>
      <c r="E106" s="91">
        <f t="shared" ca="true" si="16"/>
        <v>93.052617630775202</v>
      </c>
      <c r="F106" s="89"/>
      <c r="G106" s="89"/>
      <c r="H106" s="92">
        <f t="shared" ca="true" si="17"/>
        <v>68.612218636846251</v>
      </c>
      <c r="I106" s="2">
        <f t="shared" ca="true" si="18"/>
        <v>8.6513287371913705</v>
      </c>
      <c r="J106" s="91">
        <f t="shared" ca="true" si="19"/>
        <v>83.079654237249756</v>
      </c>
      <c r="K106" s="89"/>
      <c r="L106" s="89"/>
      <c r="M106" s="92">
        <f t="shared" ca="true" si="20"/>
        <v>45.690759913716924</v>
      </c>
      <c r="N106" s="2">
        <f t="shared" ca="true" si="21"/>
        <v>47.083674547035294</v>
      </c>
      <c r="O106" s="91">
        <f t="shared" ca="true" si="22"/>
        <v>60.092851173625206</v>
      </c>
      <c r="P106" s="89"/>
      <c r="Q106" s="89"/>
      <c r="R106" s="92">
        <f t="shared" ca="true" si="23"/>
        <v>23.170527961311475</v>
      </c>
      <c r="S106" s="2">
        <f t="shared" ca="true" si="24"/>
        <v>71.427284834679625</v>
      </c>
      <c r="T106" s="91">
        <f t="shared" ca="true" si="25"/>
        <v>64.066696951211142</v>
      </c>
      <c r="U106" s="89"/>
      <c r="V106" s="89"/>
      <c r="W106" s="92">
        <f t="shared" ca="true" si="26"/>
        <v>4.1880753918854161</v>
      </c>
      <c r="X106" s="2">
        <f t="shared" ca="true" si="27"/>
        <v>89.140421660839991</v>
      </c>
      <c r="Y106" s="91">
        <f t="shared" ca="true" si="28"/>
        <v>88.147582444715866</v>
      </c>
      <c r="Z106" s="89"/>
      <c r="AA106" s="89"/>
      <c r="AB106" s="92">
        <f t="shared" ca="true" si="29"/>
        <v>0.72751803426506934</v>
      </c>
    </row>
    <row r="107" x14ac:dyDescent="0.2">
      <c r="A107" s="87"/>
      <c r="B107" s="446" t="s">
        <v>317</v>
      </c>
      <c r="C107" s="447">
        <v>2016</v>
      </c>
      <c r="D107" s="2">
        <f t="shared" ca="true" si="15"/>
        <v>28.468618399958068</v>
      </c>
      <c r="E107" s="91">
        <f t="shared" ca="true" si="16"/>
        <v>82.071428683953556</v>
      </c>
      <c r="F107" s="89"/>
      <c r="G107" s="89"/>
      <c r="H107" s="92">
        <f t="shared" ca="true" si="17"/>
        <v>50.65944667000489</v>
      </c>
      <c r="I107" s="2">
        <f t="shared" ca="true" si="18"/>
        <v>62.132390778221605</v>
      </c>
      <c r="J107" s="91">
        <f t="shared" ca="true" si="19"/>
        <v>66.803797498986512</v>
      </c>
      <c r="K107" s="89"/>
      <c r="L107" s="89"/>
      <c r="M107" s="92">
        <f t="shared" ca="true" si="20"/>
        <v>19.524988012296223</v>
      </c>
      <c r="N107" s="2">
        <f t="shared" ca="true" si="21"/>
        <v>78.461205466605307</v>
      </c>
      <c r="O107" s="91">
        <f t="shared" ca="true" si="22"/>
        <v>71.868577187879879</v>
      </c>
      <c r="P107" s="89"/>
      <c r="Q107" s="89"/>
      <c r="R107" s="92">
        <f t="shared" ca="true" si="23"/>
        <v>7.8757213586670884</v>
      </c>
      <c r="S107" s="2">
        <f t="shared" ca="true" si="24"/>
        <v>89.60599084447361</v>
      </c>
      <c r="T107" s="91">
        <f t="shared" ca="true" si="25"/>
        <v>77.903363610978644</v>
      </c>
      <c r="U107" s="89"/>
      <c r="V107" s="89"/>
      <c r="W107" s="92">
        <f t="shared" ca="true" si="26"/>
        <v>2.5198980379267022</v>
      </c>
      <c r="X107" s="2">
        <f t="shared" ca="true" si="27"/>
        <v>96.760017553159415</v>
      </c>
      <c r="Y107" s="91">
        <f t="shared" ca="true" si="28"/>
        <v>91.346876511530468</v>
      </c>
      <c r="Z107" s="89"/>
      <c r="AA107" s="89"/>
      <c r="AB107" s="92">
        <f t="shared" ca="true" si="29"/>
        <v>0.4258230138789707</v>
      </c>
      <c r="AD107" s="93"/>
    </row>
    <row r="108" x14ac:dyDescent="0.2">
      <c r="A108" s="87"/>
      <c r="B108" s="446"/>
      <c r="C108" s="447"/>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6"/>
      <c r="C109" s="447"/>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6"/>
      <c r="C110" s="447"/>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6"/>
      <c r="C111" s="447"/>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6"/>
      <c r="C112" s="447"/>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6"/>
      <c r="C113" s="447"/>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6"/>
      <c r="C114" s="447"/>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6"/>
      <c r="C115" s="447"/>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8"/>
      <c r="C116" s="449"/>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01" t="str">
        <f>CONCATENATE("National use of sanitation facilities, ",C99,"–",C100)</f>
        <v>National use of sanitation facilities, 2000–2020</v>
      </c>
      <c r="C118" s="2002"/>
      <c r="D118" s="2002"/>
      <c r="E118" s="2002"/>
      <c r="F118" s="2002"/>
      <c r="G118" s="2002"/>
      <c r="H118" s="2002"/>
      <c r="I118" s="2002"/>
      <c r="J118" s="2002"/>
      <c r="K118" s="2002"/>
      <c r="L118" s="2002"/>
      <c r="N118" s="98"/>
      <c r="O118" s="98"/>
      <c r="P118" s="98"/>
      <c r="Q118" s="98"/>
      <c r="R118" s="98"/>
      <c r="S118" s="2025" t="s">
        <v>11</v>
      </c>
      <c r="T118" s="2026"/>
      <c r="U118" s="2026"/>
      <c r="V118" s="2026"/>
      <c r="W118" s="202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023" t="s">
        <v>6</v>
      </c>
      <c r="B197" s="2023"/>
      <c r="C197" s="2023"/>
      <c r="D197" s="2020" t="s">
        <v>0</v>
      </c>
      <c r="E197" s="2021"/>
      <c r="F197" s="2021"/>
      <c r="G197" s="2021"/>
      <c r="H197" s="2022"/>
      <c r="I197" s="2020" t="s">
        <v>1</v>
      </c>
      <c r="J197" s="2021"/>
      <c r="K197" s="2021"/>
      <c r="L197" s="2021"/>
      <c r="M197" s="2022"/>
      <c r="N197" s="2020" t="s">
        <v>2</v>
      </c>
      <c r="O197" s="2021"/>
      <c r="P197" s="2021"/>
      <c r="Q197" s="2021"/>
      <c r="R197" s="2022"/>
      <c r="S197" s="2020" t="s">
        <v>3</v>
      </c>
      <c r="T197" s="2021"/>
      <c r="U197" s="2021"/>
      <c r="V197" s="2021"/>
      <c r="W197" s="2022"/>
      <c r="X197" s="2020" t="s">
        <v>4</v>
      </c>
      <c r="Y197" s="2021"/>
      <c r="Z197" s="2021"/>
      <c r="AA197" s="2021"/>
      <c r="AB197" s="2022"/>
    </row>
    <row r="198" s="44" customFormat="true" ht="22.5" customHeight="true" x14ac:dyDescent="0.2">
      <c r="A198" s="2036"/>
      <c r="B198" s="2036"/>
      <c r="C198" s="2036"/>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28" t="s">
        <v>10</v>
      </c>
      <c r="B199" s="2029"/>
      <c r="C199" s="209">
        <v>2000</v>
      </c>
      <c r="D199" s="56">
        <f ca="true">IF((D201+H201)&gt;100,D201*100/(D201+H201),D201)</f>
        <v>32.40476109354131</v>
      </c>
      <c r="E199" s="105">
        <f ca="true">D199*AVERAGEIF(E205:E216,"&gt;0")/100</f>
        <v>16.933858532894043</v>
      </c>
      <c r="F199" s="58">
        <f ca="true">D199*(100-AVERAGEIF(E205:E216,"&gt;0"))/100</f>
        <v>15.470902560647268</v>
      </c>
      <c r="G199" s="59">
        <f ca="true">100-(E199+F199+H199)</f>
        <v>17.936940788350512</v>
      </c>
      <c r="H199" s="60">
        <f ca="true">IF((D201+H201)&gt;100,H201*100/(D201+H201),H201)</f>
        <v>49.658298118108178</v>
      </c>
      <c r="I199" s="56">
        <f ca="true">IF((I201+M201)&gt;100,I201*100/(I201+M201),I201)</f>
        <v>53.845556072070849</v>
      </c>
      <c r="J199" s="105">
        <f ca="true">I199*AVERAGEIF(J205:J216,"&gt;0")/100</f>
        <v>28.445032854001578</v>
      </c>
      <c r="K199" s="61">
        <f ca="true">I199*(100-AVERAGEIF(J205:J216,"&gt;0"))/100</f>
        <v>25.400523218069271</v>
      </c>
      <c r="L199" s="62">
        <f ca="true">100-(J199+K199+M199)</f>
        <v>14.462703471109762</v>
      </c>
      <c r="M199" s="63">
        <f ca="true">IF((I201+M201)&gt;100,M201*100/(I201+M201),M201)</f>
        <v>31.691740456819389</v>
      </c>
      <c r="N199" s="56">
        <f ca="true">IF((N201+R201)&gt;100,N201*100/(N201+R201),N201)</f>
        <v>73.596559811606767</v>
      </c>
      <c r="O199" s="105">
        <f ca="true">N199*AVERAGEIF(O205:O216,"&gt;0")/100</f>
        <v>46.553199804372234</v>
      </c>
      <c r="P199" s="61">
        <f ca="true">N199*(100-AVERAGEIF(O205:O216,"&gt;0"))/100</f>
        <v>27.043360007234529</v>
      </c>
      <c r="Q199" s="62">
        <f ca="true">100-(O199+P199+R199)</f>
        <v>14.136203663609876</v>
      </c>
      <c r="R199" s="63">
        <f ca="true">IF((N201+R201)&gt;100,R201*100/(N201+R201),R201)</f>
        <v>12.267236524783357</v>
      </c>
      <c r="S199" s="56">
        <f ca="true">IF((S201+W201)&gt;100,S201*100/(S201+W201),S201)</f>
        <v>79.976515466648607</v>
      </c>
      <c r="T199" s="105">
        <f ca="true">S199*AVERAGEIF(T205:T216,"&gt;0")/100</f>
        <v>60.903591056761051</v>
      </c>
      <c r="U199" s="61">
        <f ca="true">S199*(100-AVERAGEIF(T205:T216,"&gt;0"))/100</f>
        <v>19.072924409887555</v>
      </c>
      <c r="V199" s="62">
        <f ca="true">100-(T199+U199+W199)</f>
        <v>12.761998433903614</v>
      </c>
      <c r="W199" s="63">
        <f ca="true">IF((S201+W201)&gt;100,W201*100/(S201+W201),W201)</f>
        <v>7.2614860994477795</v>
      </c>
      <c r="X199" s="56">
        <f ca="true">IF((X201+AB201)&gt;100,X201*100/(X201+AB201),X201)</f>
        <v>93.709130037883824</v>
      </c>
      <c r="Y199" s="105">
        <f ca="true">X199*AVERAGEIF(Y205:Y216,"&gt;0")/100</f>
        <v>88.635121231728462</v>
      </c>
      <c r="Z199" s="61">
        <f ca="true">X199*(100-AVERAGEIF(Y205:Y216,"&gt;0"))/100</f>
        <v>5.0740088061553701</v>
      </c>
      <c r="AA199" s="62">
        <f ca="true">100-(Y199+Z199+AB199)</f>
        <v>5.881028560628522</v>
      </c>
      <c r="AB199" s="63">
        <f ca="true">IF((X201+AB201)&gt;100,AB201*100/(X201+AB201),AB201)</f>
        <v>0.40984140148763382</v>
      </c>
    </row>
    <row r="200" s="64" customFormat="true" ht="15" customHeight="true" x14ac:dyDescent="0.2">
      <c r="A200" s="2030"/>
      <c r="B200" s="2031"/>
      <c r="C200" s="210">
        <v>2020</v>
      </c>
      <c r="D200" s="65">
        <f ca="true">IF((D202+H202)&gt;100,D202*100/(D202+H202),D202)</f>
        <v>72.443614076846643</v>
      </c>
      <c r="E200" s="106">
        <f ca="true">D200*AVERAGEIF(E205:E216,"&gt;0")/100</f>
        <v>37.857088618789405</v>
      </c>
      <c r="F200" s="67">
        <f ca="true">D200*(100-AVERAGEIF(E205:E216,"&gt;0"))/100</f>
        <v>34.586525458057238</v>
      </c>
      <c r="G200" s="68">
        <f ca="true">100-(E200+F200+H200)</f>
        <v>15.644262686336333</v>
      </c>
      <c r="H200" s="69">
        <f ca="true">IF((D202+H202)&gt;100,H202*100/(D202+H202),H202)</f>
        <v>11.912123236817024</v>
      </c>
      <c r="I200" s="65">
        <f ca="true">IF((I202+M202)&gt;100,I202*100/(I202+M202),I202)</f>
        <v>88.186218598636515</v>
      </c>
      <c r="J200" s="106">
        <f ca="true">I200*AVERAGEIF(J205:J216,"&gt;0")/100</f>
        <v>46.58620076187669</v>
      </c>
      <c r="K200" s="67">
        <f ca="true">I200*(100-AVERAGEIF(J205:J216,"&gt;0"))/100</f>
        <v>41.600017836759825</v>
      </c>
      <c r="L200" s="68">
        <f ca="true">100-(J200+K200+M200)</f>
        <v>10.670976275841895</v>
      </c>
      <c r="M200" s="69">
        <f ca="true">IF((I202+M202)&gt;100,M202*100/(I202+M202),M202)</f>
        <v>1.1428051255215905</v>
      </c>
      <c r="N200" s="65">
        <f ca="true">IF((N202+R202)&gt;100,N202*100/(N202+R202),N202)</f>
        <v>93.063160309305658</v>
      </c>
      <c r="O200" s="106">
        <f ca="true">N200*AVERAGEIF(O205:O216,"&gt;0")/100</f>
        <v>58.866717512279401</v>
      </c>
      <c r="P200" s="67">
        <f ca="true">N200*(100-AVERAGEIF(O205:O216,"&gt;0"))/100</f>
        <v>34.196442797026258</v>
      </c>
      <c r="Q200" s="68">
        <f ca="true">100-(O200+P200+R200)</f>
        <v>6.0907562262589181</v>
      </c>
      <c r="R200" s="69">
        <f ca="true">IF((N202+R202)&gt;100,R202*100/(N202+R202),R202)</f>
        <v>0.84608346443542359</v>
      </c>
      <c r="S200" s="65">
        <f ca="true">IF((S202+W202)&gt;100,S202*100/(S202+W202),S202)</f>
        <v>96.088786713504987</v>
      </c>
      <c r="T200" s="106">
        <f ca="true">S200*AVERAGEIF(T205:T216,"&gt;0")/100</f>
        <v>73.173382673568426</v>
      </c>
      <c r="U200" s="67">
        <f ca="true">S200*(100-AVERAGEIF(T205:T216,"&gt;0"))/100</f>
        <v>22.915404039936561</v>
      </c>
      <c r="V200" s="68">
        <f ca="true">100-(T200+U200+W200)</f>
        <v>3.9112132864950127</v>
      </c>
      <c r="W200" s="69">
        <f ca="true">IF((S202+W202)&gt;100,W202*100/(S202+W202),W202)</f>
        <v>0</v>
      </c>
      <c r="X200" s="65">
        <f ca="true">IF((X202+AB202)&gt;100,X202*100/(X202+AB202),X202)</f>
        <v>98.474441444580407</v>
      </c>
      <c r="Y200" s="106">
        <f ca="true">X200*AVERAGEIF(Y205:Y216,"&gt;0")/100</f>
        <v>93.142408345254495</v>
      </c>
      <c r="Z200" s="67">
        <f ca="true">X200*(100-AVERAGEIF(Y205:Y216,"&gt;0"))/100</f>
        <v>5.3320330993259084</v>
      </c>
      <c r="AA200" s="68">
        <f ca="true">100-(Y200+Z200+AB200)</f>
        <v>1.1072268774052105</v>
      </c>
      <c r="AB200" s="69">
        <f ca="true">IF((X202+AB202)&gt;100,AB202*100/(X202+AB202),AB202)</f>
        <v>0.41833167801438098</v>
      </c>
    </row>
    <row r="201" hidden="true" x14ac:dyDescent="0.2">
      <c r="A201" s="2032" t="s">
        <v>12</v>
      </c>
      <c r="B201" s="2033"/>
      <c r="C201" s="70">
        <f>MinRegYear(C199,C205:C216)</f>
        <v>2001</v>
      </c>
      <c r="D201" s="71">
        <f ca="true">IF(MAX(C205:C216)-MIN(C205:C216)&lt;5,AVERAGEIF(C205:C216,"&gt;0",D205:D216),
IF(FORECAST($C201,D$205:D$216,$C$205:$C$216)&lt;0,0,
IF(FORECAST($C201,D$205:D$216,$C$205:$C$216)&gt;100,100,
FORECAST($C201,D$205:D$216,$C$205:$C$216))))</f>
        <v>32.40476109354131</v>
      </c>
      <c r="E201" s="72"/>
      <c r="F201" s="73"/>
      <c r="G201" s="73"/>
      <c r="H201" s="74">
        <f ca="true">IF(MAX(C205:C216)-MIN(C205:C216)&lt;5,AVERAGEIF(C205:C216,"&gt;0",H205:H216),
IF(FORECAST($C201,H$205:H$216,$C$205:$C$216)&lt;0,0,
IF(FORECAST($C201,H$205:H$216,$C$205:$C$216)&gt;100,100,
FORECAST($C201,H$205:H$216,$C$205:$C$216))))</f>
        <v>49.658298118108178</v>
      </c>
      <c r="I201" s="71">
        <f ca="true">IF(MAX(C205:C216)-MIN(C205:C216)&lt;5,AVERAGEIF(C205:C216,"&gt;0",I205:I216),
IF(FORECAST($C201,I$205:I$216,$C$205:$C$216)&lt;0,0,
IF(FORECAST($C201,I$205:I$216,$C$205:$C$216)&gt;100,100,
FORECAST($C201,I$205:I$216,$C$205:$C$216))))</f>
        <v>53.845556072070849</v>
      </c>
      <c r="J201" s="72"/>
      <c r="K201" s="73"/>
      <c r="L201" s="73"/>
      <c r="M201" s="74">
        <f ca="true">IF(MAX(C205:C216)-MIN(C205:C216)&lt;5,AVERAGEIF(C205:C216,"&gt;0",M205:M216),
IF(FORECAST($C201,M$205:M$216,$C$205:$C$216)&lt;0,0,
IF(FORECAST($C201,M$205:M$216,$C$205:$C$216)&gt;100,100,
FORECAST($C201,M$205:M$216,$C$205:$C$216))))</f>
        <v>31.691740456819389</v>
      </c>
      <c r="N201" s="71">
        <f ca="true">IF(MAX(C205:C216)-MIN(C205:C216)&lt;5,AVERAGEIF(C205:C216,"&gt;0",N205:N216),
IF(FORECAST($C201,N$205:N$216,$C$205:$C$216)&lt;0,0,
IF(FORECAST($C201,N$205:N$216,$C$205:$C$216)&gt;100,100,
FORECAST($C201,N$205:N$216,$C$205:$C$216))))</f>
        <v>73.596559811606767</v>
      </c>
      <c r="O201" s="72"/>
      <c r="P201" s="73"/>
      <c r="Q201" s="73"/>
      <c r="R201" s="74">
        <f ca="true">IF(MAX(C205:C216)-MIN(C205:C216)&lt;5,AVERAGEIF(C205:C216,"&gt;0",R205:R216),
IF(FORECAST($C201,R$205:R$216,$C$205:$C$216)&lt;0,0,
IF(FORECAST($C201,R$205:R$216,$C$205:$C$216)&gt;100,100,
FORECAST($C201,R$205:R$216,$C$205:$C$216))))</f>
        <v>12.267236524783357</v>
      </c>
      <c r="S201" s="71">
        <f ca="true">IF(MAX(C205:C216)-MIN(C205:C216)&lt;5,AVERAGEIF(C205:C216,"&gt;0",S205:S216),
IF(FORECAST($C201,S$205:S$216,$C$205:$C$216)&lt;0,0,
IF(FORECAST($C201,S$205:S$216,$C$205:$C$216)&gt;100,100,
FORECAST($C201,S$205:S$216,$C$205:$C$216))))</f>
        <v>79.976515466648607</v>
      </c>
      <c r="T201" s="72"/>
      <c r="U201" s="73"/>
      <c r="V201" s="73"/>
      <c r="W201" s="74">
        <f ca="true">IF(MAX(C205:C216)-MIN(C205:C216)&lt;5,AVERAGEIF(C205:C216,"&gt;0",W205:W216),
IF(FORECAST($C201,W$205:W$216,$C$205:$C$216)&lt;0,0,
IF(FORECAST($C201,W$205:W$216,$C$205:$C$216)&gt;100,100,
FORECAST($C201,W$205:W$216,$C$205:$C$216))))</f>
        <v>7.2614860994477795</v>
      </c>
      <c r="X201" s="71">
        <f ca="true">IF(MAX(C205:C216)-MIN(C205:C216)&lt;5,AVERAGEIF(C205:C216,"&gt;0",X205:X216),
IF(FORECAST($C201,X$205:X$216,$C$205:$C$216)&lt;0,0,
IF(FORECAST($C201,X$205:X$216,$C$205:$C$216)&gt;100,100,
FORECAST($C201,X$205:X$216,$C$205:$C$216))))</f>
        <v>93.709130037883824</v>
      </c>
      <c r="Y201" s="72"/>
      <c r="Z201" s="73"/>
      <c r="AA201" s="73"/>
      <c r="AB201" s="74">
        <f ca="true">IF(MAX(C205:C216)-MIN(C205:C216)&lt;5,AVERAGEIF(C205:C216,"&gt;0",AB205:AB216),
IF(FORECAST($C201,AB$205:AB$216,$C$205:$C$216)&lt;0,0,
IF(FORECAST($C201,AB$205:AB$216,$C$205:$C$216)&gt;100,100,
FORECAST($C201,AB$205:AB$216,$C$205:$C$216))))</f>
        <v>0.40984140148763382</v>
      </c>
    </row>
    <row r="202" hidden="true" x14ac:dyDescent="0.2">
      <c r="A202" s="2034"/>
      <c r="B202" s="2035"/>
      <c r="C202" s="49">
        <f>MaxRegYear(C200,C205:C216)</f>
        <v>2018</v>
      </c>
      <c r="D202" s="75">
        <f ca="true">IF(MAX(C205:C216)-MIN(C205:C216)&lt;5,AVERAGEIF(C205:C216,"&gt;0",D205:D216),
IF(FORECAST($C202,D$205:D$216,$C$205:$C$216)&lt;0,0,
IF(FORECAST($C202,D$205:D$216,$C$205:$C$216)&gt;100,100,
FORECAST($C202,D$205:D$216,$C$205:$C$216))))</f>
        <v>72.443614076846643</v>
      </c>
      <c r="E202" s="76"/>
      <c r="F202" s="77"/>
      <c r="G202" s="77"/>
      <c r="H202" s="78">
        <f ca="true">IF(MAX(C205:C216)-MIN(C205:C216)&lt;5,AVERAGEIF(C205:C216,"&gt;0",H205:H216),
IF(FORECAST($C202,H$205:H$216,$C$205:$C$216)&lt;0,0,
IF(FORECAST($C202,H$205:H$216,$C$205:$C$216)&gt;100,100,
FORECAST($C202,H$205:H$216,$C$205:$C$216))))</f>
        <v>11.912123236817024</v>
      </c>
      <c r="I202" s="75">
        <f ca="true">IF(MAX(C205:C216)-MIN(C205:C216)&lt;5,AVERAGEIF(C205:C216,"&gt;0",I205:I216),
IF(FORECAST($C202,I$205:I$216,$C$205:$C$216)&lt;0,0,
IF(FORECAST($C202,I$205:I$216,$C$205:$C$216)&gt;100,100,
FORECAST($C202,I$205:I$216,$C$205:$C$216))))</f>
        <v>88.186218598636515</v>
      </c>
      <c r="J202" s="76"/>
      <c r="K202" s="77"/>
      <c r="L202" s="77"/>
      <c r="M202" s="78">
        <f ca="true">IF(MAX(C205:C216)-MIN(C205:C216)&lt;5,AVERAGEIF(C205:C216,"&gt;0",M205:M216),
IF(FORECAST($C202,M$205:M$216,$C$205:$C$216)&lt;0,0,
IF(FORECAST($C202,M$205:M$216,$C$205:$C$216)&gt;100,100,
FORECAST($C202,M$205:M$216,$C$205:$C$216))))</f>
        <v>1.1428051255215905</v>
      </c>
      <c r="N202" s="75">
        <f ca="true">IF(MAX(C205:C216)-MIN(C205:C216)&lt;5,AVERAGEIF(C205:C216,"&gt;0",N205:N216),
IF(FORECAST($C202,N$205:N$216,$C$205:$C$216)&lt;0,0,
IF(FORECAST($C202,N$205:N$216,$C$205:$C$216)&gt;100,100,
FORECAST($C202,N$205:N$216,$C$205:$C$216))))</f>
        <v>93.063160309305658</v>
      </c>
      <c r="O202" s="76"/>
      <c r="P202" s="77"/>
      <c r="Q202" s="77"/>
      <c r="R202" s="78">
        <f ca="true">IF(MAX(C205:C216)-MIN(C205:C216)&lt;5,AVERAGEIF(C205:C216,"&gt;0",R205:R216),
IF(FORECAST($C202,R$205:R$216,$C$205:$C$216)&lt;0,0,
IF(FORECAST($C202,R$205:R$216,$C$205:$C$216)&gt;100,100,
FORECAST($C202,R$205:R$216,$C$205:$C$216))))</f>
        <v>0.84608346443542359</v>
      </c>
      <c r="S202" s="75">
        <f ca="true">IF(MAX(C205:C216)-MIN(C205:C216)&lt;5,AVERAGEIF(C205:C216,"&gt;0",S205:S216),
IF(FORECAST($C202,S$205:S$216,$C$205:$C$216)&lt;0,0,
IF(FORECAST($C202,S$205:S$216,$C$205:$C$216)&gt;100,100,
FORECAST($C202,S$205:S$216,$C$205:$C$216))))</f>
        <v>96.088786713504987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98.474441444580407</v>
      </c>
      <c r="Y202" s="76"/>
      <c r="Z202" s="77"/>
      <c r="AA202" s="77"/>
      <c r="AB202" s="78">
        <f ca="true">IF(MAX(C205:C216)-MIN(C205:C216)&lt;5,AVERAGEIF(C205:C216,"&gt;0",AB205:AB216),
IF(FORECAST($C202,AB$205:AB$216,$C$205:$C$216)&lt;0,0,
IF(FORECAST($C202,AB$205:AB$216,$C$205:$C$216)&gt;100,100,
FORECAST($C202,AB$205:AB$216,$C$205:$C$216))))</f>
        <v>0.41833167801438098</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44" t="s">
        <v>177</v>
      </c>
      <c r="C205" s="445">
        <v>2003</v>
      </c>
      <c r="D205" s="1">
        <f t="shared" ref="D205:D216" ca="true" si="30">IF(ISERROR(INDIRECT(CONCATENATE($B205,"!H122"))),"",INDIRECT(CONCATENATE($B205,"!H122")))</f>
        <v>37.115214385695424</v>
      </c>
      <c r="E205" s="91">
        <f t="shared" ref="E205:E216" ca="true" si="31">IF(ISERROR(INDIRECT(CONCATENATE($B205,"!H129"))),"",INDIRECT(CONCATENATE($B205,"!H129")))</f>
        <v>36.81533150171412</v>
      </c>
      <c r="F205" s="89"/>
      <c r="G205" s="89"/>
      <c r="H205" s="90">
        <f t="shared" ref="H205:H216" ca="true" si="32">IF(ISERROR(INDIRECT(CONCATENATE($B205,"!H127"))),"",INDIRECT(CONCATENATE($B205,"!H127")))</f>
        <v>45.217571661485927</v>
      </c>
      <c r="I205" s="1">
        <f t="shared" ref="I205:I216" ca="true" si="33">IF(ISERROR(INDIRECT(CONCATENATE($B205,"!I122"))),"",INDIRECT(CONCATENATE($B205,"!I122")))</f>
        <v>57.885634016372705</v>
      </c>
      <c r="J205" s="91">
        <f t="shared" ref="J205:J216" ca="true" si="34">IF(ISERROR(INDIRECT(CONCATENATE($B205,"!I129"))),"",INDIRECT(CONCATENATE($B205,"!I129")))</f>
        <v>36.403211646116333</v>
      </c>
      <c r="K205" s="89"/>
      <c r="L205" s="89"/>
      <c r="M205" s="90">
        <f t="shared" ref="M205:M216" ca="true" si="35">IF(ISERROR(INDIRECT(CONCATENATE($B205,"!I127"))),"",INDIRECT(CONCATENATE($B205,"!I127")))</f>
        <v>28.097748064902063</v>
      </c>
      <c r="N205" s="1">
        <f t="shared" ref="N205:N216" ca="true" si="36">IF(ISERROR(INDIRECT(CONCATENATE($B205,"!J122"))),"",INDIRECT(CONCATENATE($B205,"!J122")))</f>
        <v>75.886748105453506</v>
      </c>
      <c r="O205" s="91">
        <f t="shared" ref="O205:O216" ca="true" si="37">IF(ISERROR(INDIRECT(CONCATENATE($B205,"!J129"))),"",INDIRECT(CONCATENATE($B205,"!J129")))</f>
        <v>54.706817429663971</v>
      </c>
      <c r="P205" s="89"/>
      <c r="Q205" s="89"/>
      <c r="R205" s="90">
        <f t="shared" ref="R205:R216" ca="true" si="38">IF(ISERROR(INDIRECT(CONCATENATE($B205,"!J127"))),"",INDIRECT(CONCATENATE($B205,"!J127")))</f>
        <v>10.923571458860042</v>
      </c>
      <c r="S205" s="1">
        <f t="shared" ref="S205:S216" ca="true" si="39">IF(ISERROR(INDIRECT(CONCATENATE($B205,"!K122"))),"",INDIRECT(CONCATENATE($B205,"!K122")))</f>
        <v>81.872076789808034</v>
      </c>
      <c r="T205" s="91">
        <f t="shared" ref="T205:T216" ca="true" si="40">IF(ISERROR(INDIRECT(CONCATENATE($B205,"!K129"))),"",INDIRECT(CONCATENATE($B205,"!K129")))</f>
        <v>72.835650214576702</v>
      </c>
      <c r="U205" s="89"/>
      <c r="V205" s="89"/>
      <c r="W205" s="90">
        <f t="shared" ref="W205:W216" ca="true" si="41">IF(ISERROR(INDIRECT(CONCATENATE($B205,"!K127"))),"",INDIRECT(CONCATENATE($B205,"!K127")))</f>
        <v>6.3655053137266426</v>
      </c>
      <c r="X205" s="1">
        <f t="shared" ref="X205:X216" ca="true" si="42">IF(ISERROR(INDIRECT(CONCATENATE($B205,"!L122"))),"",INDIRECT(CONCATENATE($B205,"!L122")))</f>
        <v>94.269754909259845</v>
      </c>
      <c r="Y205" s="91">
        <f t="shared" ref="Y205:Y216" ca="true" si="43">IF(ISERROR(INDIRECT(CONCATENATE($B205,"!L129"))),"",INDIRECT(CONCATENATE($B205,"!L129")))</f>
        <v>95.548911887831707</v>
      </c>
      <c r="Z205" s="89"/>
      <c r="AA205" s="89"/>
      <c r="AB205" s="90">
        <f t="shared" ref="AB205:AB216" ca="true" si="44">IF(ISERROR(INDIRECT(CONCATENATE($B205,"!L2127"))),"",INDIRECT(CONCATENATE($B205,"!L127")))</f>
        <v>0.41084025754960396</v>
      </c>
    </row>
    <row r="206" x14ac:dyDescent="0.2">
      <c r="A206" s="87"/>
      <c r="B206" s="446" t="s">
        <v>147</v>
      </c>
      <c r="C206" s="447"/>
      <c r="D206" s="2">
        <f t="shared" ca="true" si="30"/>
        <v>30.714529557282486</v>
      </c>
      <c r="E206" s="91">
        <f t="shared" ca="true" si="31"/>
        <v>61.659690833672776</v>
      </c>
      <c r="F206" s="89"/>
      <c r="G206" s="89"/>
      <c r="H206" s="92">
        <f t="shared" ca="true" si="32"/>
        <v>27.349692704504953</v>
      </c>
      <c r="I206" s="2">
        <f t="shared" ca="true" si="33"/>
        <v>63.326928154093487</v>
      </c>
      <c r="J206" s="91">
        <f t="shared" ca="true" si="34"/>
        <v>56.78795142365032</v>
      </c>
      <c r="K206" s="89"/>
      <c r="L206" s="89"/>
      <c r="M206" s="92">
        <f t="shared" ca="true" si="35"/>
        <v>13.804667833134729</v>
      </c>
      <c r="N206" s="2">
        <f t="shared" ca="true" si="36"/>
        <v>73.152112960791698</v>
      </c>
      <c r="O206" s="91">
        <f t="shared" ca="true" si="37"/>
        <v>60.518956619060837</v>
      </c>
      <c r="P206" s="89"/>
      <c r="Q206" s="89"/>
      <c r="R206" s="92">
        <f t="shared" ca="true" si="38"/>
        <v>3.6264296518587966</v>
      </c>
      <c r="S206" s="2">
        <f t="shared" ca="true" si="39"/>
        <v>82.03026758651319</v>
      </c>
      <c r="T206" s="91">
        <f t="shared" ca="true" si="40"/>
        <v>74.87457585510731</v>
      </c>
      <c r="U206" s="89"/>
      <c r="V206" s="89"/>
      <c r="W206" s="92">
        <f t="shared" ca="true" si="41"/>
        <v>1.807616529897103</v>
      </c>
      <c r="X206" s="2">
        <f t="shared" ca="true" si="42"/>
        <v>93.519232898386804</v>
      </c>
      <c r="Y206" s="91">
        <f t="shared" ca="true" si="43"/>
        <v>93.864228030472745</v>
      </c>
      <c r="Z206" s="89"/>
      <c r="AA206" s="89"/>
      <c r="AB206" s="92">
        <f t="shared" ca="true" si="44"/>
        <v>0.22668263944240144</v>
      </c>
    </row>
    <row r="207" x14ac:dyDescent="0.2">
      <c r="A207" s="87"/>
      <c r="B207" s="446" t="s">
        <v>317</v>
      </c>
      <c r="C207" s="447">
        <v>2016</v>
      </c>
      <c r="D207" s="2">
        <f t="shared" ca="true" si="30"/>
        <v>67.733160784693396</v>
      </c>
      <c r="E207" s="91">
        <f t="shared" ca="true" si="31"/>
        <v>58.296926860706812</v>
      </c>
      <c r="F207" s="89"/>
      <c r="G207" s="89"/>
      <c r="H207" s="92">
        <f t="shared" ca="true" si="32"/>
        <v>16.352849693439548</v>
      </c>
      <c r="I207" s="2">
        <f t="shared" ca="true" si="33"/>
        <v>84.146140654334374</v>
      </c>
      <c r="J207" s="91">
        <f t="shared" ca="true" si="34"/>
        <v>65.290065070557475</v>
      </c>
      <c r="K207" s="89"/>
      <c r="L207" s="89"/>
      <c r="M207" s="92">
        <f t="shared" ca="true" si="35"/>
        <v>4.7367975174389354</v>
      </c>
      <c r="N207" s="2">
        <f t="shared" ca="true" si="36"/>
        <v>90.772972015458805</v>
      </c>
      <c r="O207" s="91">
        <f t="shared" ca="true" si="37"/>
        <v>74.537986337112244</v>
      </c>
      <c r="P207" s="89"/>
      <c r="Q207" s="89"/>
      <c r="R207" s="92">
        <f t="shared" ca="true" si="38"/>
        <v>2.189748530358623</v>
      </c>
      <c r="S207" s="2">
        <f t="shared" ca="true" si="39"/>
        <v>94.193225390345361</v>
      </c>
      <c r="T207" s="91">
        <f t="shared" ca="true" si="40"/>
        <v>80.74530503741488</v>
      </c>
      <c r="U207" s="89"/>
      <c r="V207" s="89"/>
      <c r="W207" s="92">
        <f t="shared" ca="true" si="41"/>
        <v>0.54163020653911131</v>
      </c>
      <c r="X207" s="2">
        <f t="shared" ca="true" si="42"/>
        <v>97.913816573204315</v>
      </c>
      <c r="Y207" s="91">
        <f t="shared" ca="true" si="43"/>
        <v>94.342950430296241</v>
      </c>
      <c r="Z207" s="89"/>
      <c r="AA207" s="89"/>
      <c r="AB207" s="92">
        <f t="shared" ca="true" si="44"/>
        <v>0.41733282195241062</v>
      </c>
      <c r="AD207" s="93"/>
    </row>
    <row r="208" x14ac:dyDescent="0.2">
      <c r="A208" s="87"/>
      <c r="B208" s="446"/>
      <c r="C208" s="447"/>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6"/>
      <c r="C209" s="447"/>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6"/>
      <c r="C210" s="447"/>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6"/>
      <c r="C211" s="447"/>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6"/>
      <c r="C212" s="447"/>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6"/>
      <c r="C213" s="447"/>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6"/>
      <c r="C214" s="447"/>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6"/>
      <c r="C215" s="447"/>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48"/>
      <c r="C216" s="449"/>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001" t="str">
        <f>CONCATENATE("Urban use of sanitation facilities, ",C199,"–",C200)</f>
        <v>Urban use of sanitation facilities, 2000–2020</v>
      </c>
      <c r="C218" s="2002"/>
      <c r="D218" s="2002"/>
      <c r="E218" s="2002"/>
      <c r="F218" s="2002"/>
      <c r="G218" s="2002"/>
      <c r="H218" s="2002"/>
      <c r="I218" s="2002"/>
      <c r="J218" s="2002"/>
      <c r="K218" s="2002"/>
      <c r="L218" s="2002"/>
      <c r="N218" s="98"/>
      <c r="O218" s="98"/>
      <c r="P218" s="98"/>
      <c r="Q218" s="98"/>
      <c r="R218" s="98"/>
      <c r="S218" s="2025" t="s">
        <v>11</v>
      </c>
      <c r="T218" s="2026"/>
      <c r="U218" s="2026"/>
      <c r="V218" s="2026"/>
      <c r="W218" s="202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023" t="s">
        <v>7</v>
      </c>
      <c r="B297" s="2023"/>
      <c r="C297" s="2023"/>
      <c r="D297" s="2020" t="s">
        <v>0</v>
      </c>
      <c r="E297" s="2021"/>
      <c r="F297" s="2021"/>
      <c r="G297" s="2021"/>
      <c r="H297" s="2022"/>
      <c r="I297" s="2020" t="s">
        <v>1</v>
      </c>
      <c r="J297" s="2021"/>
      <c r="K297" s="2021"/>
      <c r="L297" s="2021"/>
      <c r="M297" s="2022"/>
      <c r="N297" s="2020" t="s">
        <v>2</v>
      </c>
      <c r="O297" s="2021"/>
      <c r="P297" s="2021"/>
      <c r="Q297" s="2021"/>
      <c r="R297" s="2022"/>
      <c r="S297" s="2020" t="s">
        <v>3</v>
      </c>
      <c r="T297" s="2021"/>
      <c r="U297" s="2021"/>
      <c r="V297" s="2021"/>
      <c r="W297" s="2022"/>
      <c r="X297" s="2020" t="s">
        <v>4</v>
      </c>
      <c r="Y297" s="2021"/>
      <c r="Z297" s="2021"/>
      <c r="AA297" s="2021"/>
      <c r="AB297" s="2022"/>
    </row>
    <row r="298" s="44" customFormat="true" ht="22.5" customHeight="true" x14ac:dyDescent="0.2">
      <c r="A298" s="2024"/>
      <c r="B298" s="2024"/>
      <c r="C298" s="202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28" t="s">
        <v>10</v>
      </c>
      <c r="B299" s="2029"/>
      <c r="C299" s="209">
        <v>2000</v>
      </c>
      <c r="D299" s="56">
        <f ca="true">IF((D301+H301)&gt;100,D301*100/(D301+H301),D301)</f>
        <v>8.987213862128101</v>
      </c>
      <c r="E299" s="105">
        <f ca="true">D299*AVERAGEIF(E305:E316,"&gt;0")/100</f>
        <v>6.0866649044211023</v>
      </c>
      <c r="F299" s="58">
        <f ca="true">D299*(100-AVERAGEIF(E305:E316,"&gt;0"))/100</f>
        <v>2.9005489577069983</v>
      </c>
      <c r="G299" s="59">
        <f ca="true">100-(E299+F299+H299)</f>
        <v>8.124537180340667</v>
      </c>
      <c r="H299" s="60">
        <f ca="true">IF((D301+H301)&gt;100,H301*100/(D301+H301),H301)</f>
        <v>82.888248957531232</v>
      </c>
      <c r="I299" s="56">
        <f ca="true">IF((I301+M301)&gt;100,I301*100/(I301+M301),I301)</f>
        <v>15.84182838825825</v>
      </c>
      <c r="J299" s="105">
        <f ca="true">I299*AVERAGEIF(J305:J316,"&gt;0")/100</f>
        <v>11.431090980108927</v>
      </c>
      <c r="K299" s="61">
        <f ca="true">I299*(100-AVERAGEIF(J305:J316,"&gt;0"))/100</f>
        <v>4.4107374081493234</v>
      </c>
      <c r="L299" s="62">
        <f ca="true">100-(J299+K299+M299)</f>
        <v>13.037211513237821</v>
      </c>
      <c r="M299" s="63">
        <f ca="true">IF((I301+M301)&gt;100,M301*100/(I301+M301),M301)</f>
        <v>71.120960098503929</v>
      </c>
      <c r="N299" s="56">
        <f ca="true">IF((N301+R301)&gt;100,N301*100/(N301+R301),N301)</f>
        <v>19.05872509446931</v>
      </c>
      <c r="O299" s="105">
        <f ca="true">N299*AVERAGEIF(O305:O316,"&gt;0")/100</f>
        <v>13.742400980781165</v>
      </c>
      <c r="P299" s="61">
        <f ca="true">N299*(100-AVERAGEIF(O305:O316,"&gt;0"))/100</f>
        <v>5.3163241136881432</v>
      </c>
      <c r="Q299" s="62">
        <f ca="true">100-(O299+P299+R299)</f>
        <v>17.194291124221991</v>
      </c>
      <c r="R299" s="63">
        <f ca="true">IF((N301+R301)&gt;100,R301*100/(N301+R301),R301)</f>
        <v>63.7469837813087</v>
      </c>
      <c r="S299" s="56">
        <f ca="true">IF((S301+W301)&gt;100,S301*100/(S301+W301),S301)</f>
        <v>22.537806273569004</v>
      </c>
      <c r="T299" s="105">
        <f ca="true">S299*AVERAGEIF(T305:T316,"&gt;0")/100</f>
        <v>16.156401257074279</v>
      </c>
      <c r="U299" s="61">
        <f ca="true">S299*(100-AVERAGEIF(T305:T316,"&gt;0"))/100</f>
        <v>6.3814050164947229</v>
      </c>
      <c r="V299" s="62">
        <f ca="true">100-(T299+U299+W299)</f>
        <v>18.904279960393978</v>
      </c>
      <c r="W299" s="63">
        <f ca="true">IF((S301+W301)&gt;100,W301*100/(S301+W301),W301)</f>
        <v>58.557913766037018</v>
      </c>
      <c r="X299" s="56">
        <f ca="true">IF((X301+AB301)&gt;100,X301*100/(X301+AB301),X301)</f>
        <v>39.250644957739041</v>
      </c>
      <c r="Y299" s="105">
        <f ca="true">X299*AVERAGEIF(Y305:Y316,"&gt;0")/100</f>
        <v>30.82251635608791</v>
      </c>
      <c r="Z299" s="61">
        <f ca="true">X299*(100-AVERAGEIF(Y305:Y316,"&gt;0"))/100</f>
        <v>8.4281286016511352</v>
      </c>
      <c r="AA299" s="62">
        <f ca="true">100-(Y299+Z299+AB299)</f>
        <v>24.530367342460522</v>
      </c>
      <c r="AB299" s="63">
        <f ca="true">IF((X301+AB301)&gt;100,AB301*100/(X301+AB301),AB301)</f>
        <v>36.218987699800437</v>
      </c>
    </row>
    <row r="300" s="64" customFormat="true" ht="15" customHeight="true" x14ac:dyDescent="0.2">
      <c r="A300" s="2030"/>
      <c r="B300" s="2031"/>
      <c r="C300" s="210">
        <v>2020</v>
      </c>
      <c r="D300" s="65">
        <f ca="true">IF((D302+H302)&gt;100,D302*100/(D302+H302),D302)</f>
        <v>22.729916583217346</v>
      </c>
      <c r="E300" s="106">
        <f ca="true">D300*AVERAGEIF(E305:E316,"&gt;0")/100</f>
        <v>15.394023962252547</v>
      </c>
      <c r="F300" s="67">
        <f ca="true">D300*(100-AVERAGEIF(E305:E316,"&gt;0"))/100</f>
        <v>7.3358926209647999</v>
      </c>
      <c r="G300" s="68">
        <f ca="true">100-(E300+F300+H300)</f>
        <v>21.318111283534108</v>
      </c>
      <c r="H300" s="69">
        <f ca="true">IF((D302+H302)&gt;100,H302*100/(D302+H302),H302)</f>
        <v>55.951972133248546</v>
      </c>
      <c r="I300" s="65">
        <f ca="true">IF((I302+M302)&gt;100,I302*100/(I302+M302),I302)</f>
        <v>22.740112204485968</v>
      </c>
      <c r="J300" s="106">
        <f ca="true">I300*AVERAGEIF(J305:J316,"&gt;0")/100</f>
        <v>16.408730427860945</v>
      </c>
      <c r="K300" s="67">
        <f ca="true">I300*(100-AVERAGEIF(J305:J316,"&gt;0"))/100</f>
        <v>6.3313817766250224</v>
      </c>
      <c r="L300" s="68">
        <f ca="true">100-(J300+K300+M300)</f>
        <v>20.136868353782802</v>
      </c>
      <c r="M300" s="69">
        <f ca="true">IF((I302+M302)&gt;100,M302*100/(I302+M302),M302)</f>
        <v>57.12301944173123</v>
      </c>
      <c r="N300" s="65">
        <f ca="true">IF((N302+R302)&gt;100,N302*100/(N302+R302),N302)</f>
        <v>34.820826413711075</v>
      </c>
      <c r="O300" s="106">
        <f ca="true">N300*AVERAGEIF(O305:O316,"&gt;0")/100</f>
        <v>25.10775283695429</v>
      </c>
      <c r="P300" s="67">
        <f ca="true">N300*(100-AVERAGEIF(O305:O316,"&gt;0"))/100</f>
        <v>9.7130735767567806</v>
      </c>
      <c r="Q300" s="68">
        <f ca="true">100-(O300+P300+R300)</f>
        <v>25.925423325201791</v>
      </c>
      <c r="R300" s="69">
        <f ca="true">IF((N302+R302)&gt;100,R302*100/(N302+R302),R302)</f>
        <v>39.253750261087134</v>
      </c>
      <c r="S300" s="65">
        <f ca="true">IF((S302+W302)&gt;100,S302*100/(S302+W302),S302)</f>
        <v>46.647136297791803</v>
      </c>
      <c r="T300" s="106">
        <f ca="true">S300*AVERAGEIF(T305:T316,"&gt;0")/100</f>
        <v>33.439361505400569</v>
      </c>
      <c r="U300" s="67">
        <f ca="true">S300*(100-AVERAGEIF(T305:T316,"&gt;0"))/100</f>
        <v>13.207774792391232</v>
      </c>
      <c r="V300" s="68">
        <f ca="true">100-(T300+U300+W300)</f>
        <v>26.024108294970574</v>
      </c>
      <c r="W300" s="69">
        <f ca="true">IF((S302+W302)&gt;100,W302*100/(S302+W302),W302)</f>
        <v>27.328755407237622</v>
      </c>
      <c r="X300" s="65">
        <f ca="true">IF((X302+AB302)&gt;100,X302*100/(X302+AB302),X302)</f>
        <v>63.85974294113521</v>
      </c>
      <c r="Y300" s="106">
        <f ca="true">X300*AVERAGEIF(Y305:Y316,"&gt;0")/100</f>
        <v>50.147404543746646</v>
      </c>
      <c r="Z300" s="67">
        <f ca="true">X300*(100-AVERAGEIF(Y305:Y316,"&gt;0"))/100</f>
        <v>13.712338397388564</v>
      </c>
      <c r="AA300" s="68">
        <f ca="true">100-(Y300+Z300+AB300)</f>
        <v>24.0442096893089</v>
      </c>
      <c r="AB300" s="69">
        <f ca="true">IF((X302+AB302)&gt;100,AB302*100/(X302+AB302),AB302)</f>
        <v>12.09604736955589</v>
      </c>
    </row>
    <row r="301" hidden="true" x14ac:dyDescent="0.2">
      <c r="A301" s="2032" t="s">
        <v>12</v>
      </c>
      <c r="B301" s="2033"/>
      <c r="C301" s="70">
        <f>MinRegYear(C299,C305:C316)</f>
        <v>2001</v>
      </c>
      <c r="D301" s="71">
        <f ca="true">IF(MAX(C305:C316)-MIN(C305:C316)&lt;5,AVERAGEIF(C305:C316,"&gt;0",D305:D316),
IF(FORECAST($C301,D$305:D$316,$C$305:$C$316)&lt;0,0,
IF(FORECAST($C301,D$305:D$316,$C$305:$C$316)&gt;100,100,
FORECAST($C301,D$305:D$316,$C$305:$C$316))))</f>
        <v>8.987213862128101</v>
      </c>
      <c r="E301" s="72"/>
      <c r="F301" s="73"/>
      <c r="G301" s="73"/>
      <c r="H301" s="74">
        <f ca="true">IF(MAX(C305:C316)-MIN(C305:C316)&lt;5,AVERAGEIF(C305:C316,"&gt;0",H305:H316),
IF(FORECAST($C301,H$305:H$316,$C$305:$C$316)&lt;0,0,
IF(FORECAST($C301,H$305:H$316,$C$305:$C$316)&gt;100,100,
FORECAST($C301,H$305:H$316,$C$305:$C$316))))</f>
        <v>82.888248957531232</v>
      </c>
      <c r="I301" s="71">
        <f ca="true">IF(MAX(C305:C316)-MIN(C305:C316)&lt;5,AVERAGEIF(C305:C316,"&gt;0",I305:I316),
IF(FORECAST($C301,I$305:I$316,$C$305:$C$316)&lt;0,0,
IF(FORECAST($C301,I$305:I$316,$C$305:$C$316)&gt;100,100,
FORECAST($C301,I$305:I$316,$C$305:$C$316))))</f>
        <v>15.84182838825825</v>
      </c>
      <c r="J301" s="72"/>
      <c r="K301" s="73"/>
      <c r="L301" s="73"/>
      <c r="M301" s="74">
        <f ca="true">IF(MAX(C305:C316)-MIN(C305:C316)&lt;5,AVERAGEIF(C305:C316,"&gt;0",M305:M316),
IF(FORECAST($C301,M$305:M$316,$C$305:$C$316)&lt;0,0,
IF(FORECAST($C301,M$305:M$316,$C$305:$C$316)&gt;100,100,
FORECAST($C301,M$305:M$316,$C$305:$C$316))))</f>
        <v>71.120960098503929</v>
      </c>
      <c r="N301" s="71">
        <f ca="true">IF(MAX(C305:C316)-MIN(C305:C316)&lt;5,AVERAGEIF(C305:C316,"&gt;0",N305:N316),
IF(FORECAST($C301,N$305:N$316,$C$305:$C$316)&lt;0,0,
IF(FORECAST($C301,N$305:N$316,$C$305:$C$316)&gt;100,100,
FORECAST($C301,N$305:N$316,$C$305:$C$316))))</f>
        <v>19.05872509446931</v>
      </c>
      <c r="O301" s="72"/>
      <c r="P301" s="73"/>
      <c r="Q301" s="73"/>
      <c r="R301" s="74">
        <f ca="true">IF(MAX(C305:C316)-MIN(C305:C316)&lt;5,AVERAGEIF(C305:C316,"&gt;0",R305:R316),
IF(FORECAST($C301,R$305:R$316,$C$305:$C$316)&lt;0,0,
IF(FORECAST($C301,R$305:R$316,$C$305:$C$316)&gt;100,100,
FORECAST($C301,R$305:R$316,$C$305:$C$316))))</f>
        <v>63.7469837813087</v>
      </c>
      <c r="S301" s="71">
        <f ca="true">IF(MAX(C305:C316)-MIN(C305:C316)&lt;5,AVERAGEIF(C305:C316,"&gt;0",S305:S316),
IF(FORECAST($C301,S$305:S$316,$C$305:$C$316)&lt;0,0,
IF(FORECAST($C301,S$305:S$316,$C$305:$C$316)&gt;100,100,
FORECAST($C301,S$305:S$316,$C$305:$C$316))))</f>
        <v>22.537806273569004</v>
      </c>
      <c r="T301" s="72"/>
      <c r="U301" s="73"/>
      <c r="V301" s="73"/>
      <c r="W301" s="74">
        <f ca="true">IF(MAX(C305:C316)-MIN(C305:C316)&lt;5,AVERAGEIF(C305:C316,"&gt;0",W305:W316),
IF(FORECAST($C301,W$305:W$316,$C$305:$C$316)&lt;0,0,
IF(FORECAST($C301,W$305:W$316,$C$305:$C$316)&gt;100,100,
FORECAST($C301,W$305:W$316,$C$305:$C$316))))</f>
        <v>58.557913766037018</v>
      </c>
      <c r="X301" s="71">
        <f ca="true">IF(MAX(C305:C316)-MIN(C305:C316)&lt;5,AVERAGEIF(C305:C316,"&gt;0",X305:X316),
IF(FORECAST($C301,X$305:X$316,$C$305:$C$316)&lt;0,0,
IF(FORECAST($C301,X$305:X$316,$C$305:$C$316)&gt;100,100,
FORECAST($C301,X$305:X$316,$C$305:$C$316))))</f>
        <v>39.250644957739041</v>
      </c>
      <c r="Y301" s="72"/>
      <c r="Z301" s="73"/>
      <c r="AA301" s="73"/>
      <c r="AB301" s="74">
        <f ca="true">IF(MAX(C305:C316)-MIN(C305:C316)&lt;5,AVERAGEIF(C305:C316,"&gt;0",AB305:AB316),
IF(FORECAST($C301,AB$305:AB$316,$C$305:$C$316)&lt;0,0,
IF(FORECAST($C301,AB$305:AB$316,$C$305:$C$316)&gt;100,100,
FORECAST($C301,AB$305:AB$316,$C$305:$C$316))))</f>
        <v>36.218987699800437</v>
      </c>
    </row>
    <row r="302" hidden="true" x14ac:dyDescent="0.2">
      <c r="A302" s="2034"/>
      <c r="B302" s="2035"/>
      <c r="C302" s="49">
        <f>MaxRegYear(C300,C305:C316)</f>
        <v>2018</v>
      </c>
      <c r="D302" s="75">
        <f ca="true">IF(MAX(C305:C316)-MIN(C305:C316)&lt;5,AVERAGEIF(C305:C316,"&gt;0",D305:D316),
IF(FORECAST($C302,D$305:D$316,$C$305:$C$316)&lt;0,0,
IF(FORECAST($C302,D$305:D$316,$C$305:$C$316)&gt;100,100,
FORECAST($C302,D$305:D$316,$C$305:$C$316))))</f>
        <v>22.729916583217346</v>
      </c>
      <c r="E302" s="76"/>
      <c r="F302" s="77"/>
      <c r="G302" s="77"/>
      <c r="H302" s="78">
        <f ca="true">IF(MAX(C305:C316)-MIN(C305:C316)&lt;5,AVERAGEIF(C305:C316,"&gt;0",H305:H316),
IF(FORECAST($C302,H$305:H$316,$C$305:$C$316)&lt;0,0,
IF(FORECAST($C302,H$305:H$316,$C$305:$C$316)&gt;100,100,
FORECAST($C302,H$305:H$316,$C$305:$C$316))))</f>
        <v>55.951972133248546</v>
      </c>
      <c r="I302" s="75">
        <f ca="true">IF(MAX(C305:C316)-MIN(C305:C316)&lt;5,AVERAGEIF(C305:C316,"&gt;0",I305:I316),
IF(FORECAST($C302,I$305:I$316,$C$305:$C$316)&lt;0,0,
IF(FORECAST($C302,I$305:I$316,$C$305:$C$316)&gt;100,100,
FORECAST($C302,I$305:I$316,$C$305:$C$316))))</f>
        <v>22.740112204485968</v>
      </c>
      <c r="J302" s="76"/>
      <c r="K302" s="77"/>
      <c r="L302" s="77"/>
      <c r="M302" s="78">
        <f ca="true">IF(MAX(C305:C316)-MIN(C305:C316)&lt;5,AVERAGEIF(C305:C316,"&gt;0",M305:M316),
IF(FORECAST($C302,M$305:M$316,$C$305:$C$316)&lt;0,0,
IF(FORECAST($C302,M$305:M$316,$C$305:$C$316)&gt;100,100,
FORECAST($C302,M$305:M$316,$C$305:$C$316))))</f>
        <v>57.12301944173123</v>
      </c>
      <c r="N302" s="75">
        <f ca="true">IF(MAX(C305:C316)-MIN(C305:C316)&lt;5,AVERAGEIF(C305:C316,"&gt;0",N305:N316),
IF(FORECAST($C302,N$305:N$316,$C$305:$C$316)&lt;0,0,
IF(FORECAST($C302,N$305:N$316,$C$305:$C$316)&gt;100,100,
FORECAST($C302,N$305:N$316,$C$305:$C$316))))</f>
        <v>34.820826413711075</v>
      </c>
      <c r="O302" s="76"/>
      <c r="P302" s="77"/>
      <c r="Q302" s="77"/>
      <c r="R302" s="78">
        <f ca="true">IF(MAX(C305:C316)-MIN(C305:C316)&lt;5,AVERAGEIF(C305:C316,"&gt;0",R305:R316),
IF(FORECAST($C302,R$305:R$316,$C$305:$C$316)&lt;0,0,
IF(FORECAST($C302,R$305:R$316,$C$305:$C$316)&gt;100,100,
FORECAST($C302,R$305:R$316,$C$305:$C$316))))</f>
        <v>39.253750261087134</v>
      </c>
      <c r="S302" s="75">
        <f ca="true">IF(MAX(C305:C316)-MIN(C305:C316)&lt;5,AVERAGEIF(C305:C316,"&gt;0",S305:S316),
IF(FORECAST($C302,S$305:S$316,$C$305:$C$316)&lt;0,0,
IF(FORECAST($C302,S$305:S$316,$C$305:$C$316)&gt;100,100,
FORECAST($C302,S$305:S$316,$C$305:$C$316))))</f>
        <v>46.647136297791803</v>
      </c>
      <c r="T302" s="76"/>
      <c r="U302" s="77"/>
      <c r="V302" s="77"/>
      <c r="W302" s="78">
        <f ca="true">IF(MAX(C305:C316)-MIN(C305:C316)&lt;5,AVERAGEIF(C305:C316,"&gt;0",W305:W316),
IF(FORECAST($C302,W$305:W$316,$C$305:$C$316)&lt;0,0,
IF(FORECAST($C302,W$305:W$316,$C$305:$C$316)&gt;100,100,
FORECAST($C302,W$305:W$316,$C$305:$C$316))))</f>
        <v>27.328755407237622</v>
      </c>
      <c r="X302" s="75">
        <f ca="true">IF(MAX(C305:C316)-MIN(C305:C316)&lt;5,AVERAGEIF(C305:C316,"&gt;0",X305:X316),
IF(FORECAST($C302,X$305:X$316,$C$305:$C$316)&lt;0,0,
IF(FORECAST($C302,X$305:X$316,$C$305:$C$316)&gt;100,100,
FORECAST($C302,X$305:X$316,$C$305:$C$316))))</f>
        <v>63.85974294113521</v>
      </c>
      <c r="Y302" s="76"/>
      <c r="Z302" s="77"/>
      <c r="AA302" s="77"/>
      <c r="AB302" s="78">
        <f ca="true">IF(MAX(C305:C316)-MIN(C305:C316)&lt;5,AVERAGEIF(C305:C316,"&gt;0",AB305:AB316),
IF(FORECAST($C302,AB$305:AB$316,$C$305:$C$316)&lt;0,0,
IF(FORECAST($C302,AB$305:AB$316,$C$305:$C$316)&gt;100,100,
FORECAST($C302,AB$305:AB$316,$C$305:$C$316))))</f>
        <v>12.09604736955589</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44" t="s">
        <v>177</v>
      </c>
      <c r="C305" s="445">
        <v>2003</v>
      </c>
      <c r="D305" s="1">
        <f t="shared" ref="D305:D316" ca="true" si="45">IF(ISERROR(INDIRECT(CONCATENATE($B305,"!M122"))),"",INDIRECT(CONCATENATE($B305,"!M122")))</f>
        <v>10.60400241755042</v>
      </c>
      <c r="E305" s="91">
        <f t="shared" ref="E305:E316" ca="true" si="46">IF(ISERROR(INDIRECT(CONCATENATE($B305,"!M129"))),"",INDIRECT(CONCATENATE($B305,"!M129")))</f>
        <v>20.003361964508482</v>
      </c>
      <c r="F305" s="89"/>
      <c r="G305" s="89"/>
      <c r="H305" s="90">
        <f t="shared" ref="H305:H316" ca="true" si="47">IF(ISERROR(INDIRECT(CONCATENATE($B305,"!M127"))),"",INDIRECT(CONCATENATE($B305,"!M127")))</f>
        <v>79.719275213497838</v>
      </c>
      <c r="I305" s="1">
        <f t="shared" ref="I305:I316" ca="true" si="48">IF(ISERROR(INDIRECT(CONCATENATE($B305,"!N122"))),"",INDIRECT(CONCATENATE($B305,"!N122")))</f>
        <v>16.653391190167294</v>
      </c>
      <c r="J305" s="88">
        <f t="shared" ref="J305:J316" ca="true" si="49">IF(ISERROR(INDIRECT(CONCATENATE($B305,"!N129"))),"",INDIRECT(CONCATENATE($B305,"!N129")))</f>
        <v>31.275755703753834</v>
      </c>
      <c r="K305" s="89"/>
      <c r="L305" s="89"/>
      <c r="M305" s="90">
        <f t="shared" ref="M305:M316" ca="true" si="50">IF(ISERROR(INDIRECT(CONCATENATE($B305,"!N127"))),"",INDIRECT(CONCATENATE($B305,"!N127")))</f>
        <v>69.474143550648293</v>
      </c>
      <c r="N305" s="1">
        <f t="shared" ref="N305:N316" ca="true" si="51">IF(ISERROR(INDIRECT(CONCATENATE($B305,"!O122"))),"",INDIRECT(CONCATENATE($B305,"!O122")))</f>
        <v>20.91308995555643</v>
      </c>
      <c r="O305" s="88">
        <f t="shared" ref="O305:O316" ca="true" si="52">IF(ISERROR(INDIRECT(CONCATENATE($B305,"!O129"))),"",INDIRECT(CONCATENATE($B305,"!O129")))</f>
        <v>37.057441247066656</v>
      </c>
      <c r="P305" s="89"/>
      <c r="Q305" s="89"/>
      <c r="R305" s="90">
        <f t="shared" ref="R305:R316" ca="true" si="53">IF(ISERROR(INDIRECT(CONCATENATE($B305,"!O127"))),"",INDIRECT(CONCATENATE($B305,"!O127")))</f>
        <v>60.865426896576444</v>
      </c>
      <c r="S305" s="1">
        <f t="shared" ref="S305:S316" ca="true" si="54">IF(ISERROR(INDIRECT(CONCATENATE($B305,"!P122"))),"",INDIRECT(CONCATENATE($B305,"!P122")))</f>
        <v>25.37419804112449</v>
      </c>
      <c r="T305" s="88">
        <f t="shared" ref="T305:T316" ca="true" si="55">IF(ISERROR(INDIRECT(CONCATENATE($B305,"!P129"))),"",INDIRECT(CONCATENATE($B305,"!P129")))</f>
        <v>42.044194637830671</v>
      </c>
      <c r="U305" s="89"/>
      <c r="V305" s="89"/>
      <c r="W305" s="90">
        <f t="shared" ref="W305:W316" ca="true" si="56">IF(ISERROR(INDIRECT(CONCATENATE($B305,"!P127"))),"",INDIRECT(CONCATENATE($B305,"!P127")))</f>
        <v>54.883895135590244</v>
      </c>
      <c r="X305" s="1">
        <f t="shared" ref="X305:X316" ca="true" si="57">IF(ISERROR(INDIRECT(CONCATENATE($B305,"!Q122"))),"",INDIRECT(CONCATENATE($B305,"!Q122")))</f>
        <v>42.145832955785423</v>
      </c>
      <c r="Y305" s="88">
        <f t="shared" ref="Y305:Y316" ca="true" si="58">IF(ISERROR(INDIRECT(CONCATENATE($B305,"!Q129"))),"",INDIRECT(CONCATENATE($B305,"!Q129")))</f>
        <v>59.294375960159073</v>
      </c>
      <c r="Z305" s="89"/>
      <c r="AA305" s="89"/>
      <c r="AB305" s="90">
        <f t="shared" ref="AB305:AB316" ca="true" si="59">IF(ISERROR(INDIRECT(CONCATENATE($B305,"!Q2127"))),"",INDIRECT(CONCATENATE($B305,"!Q127")))</f>
        <v>33.380994719771635</v>
      </c>
    </row>
    <row r="306" x14ac:dyDescent="0.2">
      <c r="A306" s="87"/>
      <c r="B306" s="446" t="s">
        <v>147</v>
      </c>
      <c r="C306" s="447"/>
      <c r="D306" s="2">
        <f t="shared" ca="true" si="45"/>
        <v>1.3653961093813953</v>
      </c>
      <c r="E306" s="91">
        <f t="shared" ca="true" si="46"/>
        <v>95.250256451861944</v>
      </c>
      <c r="F306" s="89"/>
      <c r="G306" s="89"/>
      <c r="H306" s="92">
        <f t="shared" ca="true" si="47"/>
        <v>78.434130324303268</v>
      </c>
      <c r="I306" s="2">
        <f t="shared" ca="true" si="48"/>
        <v>1.8782636295879354</v>
      </c>
      <c r="J306" s="91">
        <f t="shared" ca="true" si="49"/>
        <v>93.255656581520839</v>
      </c>
      <c r="K306" s="89"/>
      <c r="L306" s="89"/>
      <c r="M306" s="92">
        <f t="shared" ca="true" si="50"/>
        <v>65.296480377449768</v>
      </c>
      <c r="N306" s="2">
        <f t="shared" ca="true" si="51"/>
        <v>3.1300464894385689</v>
      </c>
      <c r="O306" s="91">
        <f t="shared" ca="true" si="52"/>
        <v>91.376880802652138</v>
      </c>
      <c r="P306" s="89"/>
      <c r="Q306" s="89"/>
      <c r="R306" s="92">
        <f t="shared" ca="true" si="53"/>
        <v>57.915203365415145</v>
      </c>
      <c r="S306" s="2">
        <f t="shared" ca="true" si="54"/>
        <v>6.9219162550803492</v>
      </c>
      <c r="T306" s="91">
        <f t="shared" ca="true" si="55"/>
        <v>87.907282649233792</v>
      </c>
      <c r="U306" s="89"/>
      <c r="V306" s="89"/>
      <c r="W306" s="92">
        <f t="shared" ca="true" si="56"/>
        <v>47.428745107191169</v>
      </c>
      <c r="X306" s="2">
        <f t="shared" ca="true" si="57"/>
        <v>24.161090926249418</v>
      </c>
      <c r="Y306" s="91">
        <f t="shared" ca="true" si="58"/>
        <v>87.193517815494218</v>
      </c>
      <c r="Z306" s="89"/>
      <c r="AA306" s="89"/>
      <c r="AB306" s="92">
        <f t="shared" ca="true" si="59"/>
        <v>31.923139847723863</v>
      </c>
    </row>
    <row r="307" x14ac:dyDescent="0.2">
      <c r="A307" s="87"/>
      <c r="B307" s="446" t="s">
        <v>317</v>
      </c>
      <c r="C307" s="447">
        <v>2016</v>
      </c>
      <c r="D307" s="2">
        <f t="shared" ca="true" si="45"/>
        <v>21.113128027795174</v>
      </c>
      <c r="E307" s="91">
        <f t="shared" ca="true" si="46"/>
        <v>87.923862317792128</v>
      </c>
      <c r="F307" s="89"/>
      <c r="G307" s="89"/>
      <c r="H307" s="92">
        <f t="shared" ca="true" si="47"/>
        <v>59.12094587728167</v>
      </c>
      <c r="I307" s="2">
        <f t="shared" ca="true" si="48"/>
        <v>21.928549402576778</v>
      </c>
      <c r="J307" s="91">
        <f t="shared" ca="true" si="49"/>
        <v>91.941535785192343</v>
      </c>
      <c r="K307" s="89"/>
      <c r="L307" s="89"/>
      <c r="M307" s="92">
        <f t="shared" ca="true" si="50"/>
        <v>58.769835989586802</v>
      </c>
      <c r="N307" s="2">
        <f t="shared" ca="true" si="51"/>
        <v>32.966461552623713</v>
      </c>
      <c r="O307" s="91">
        <f t="shared" ca="true" si="52"/>
        <v>87.88236617570351</v>
      </c>
      <c r="P307" s="89"/>
      <c r="Q307" s="89"/>
      <c r="R307" s="92">
        <f t="shared" ca="true" si="53"/>
        <v>42.135307145818921</v>
      </c>
      <c r="S307" s="2">
        <f t="shared" ca="true" si="54"/>
        <v>43.810744530236107</v>
      </c>
      <c r="T307" s="91">
        <f t="shared" ca="true" si="55"/>
        <v>85.105849867551456</v>
      </c>
      <c r="U307" s="89"/>
      <c r="V307" s="89"/>
      <c r="W307" s="92">
        <f t="shared" ca="true" si="56"/>
        <v>31.002774037684816</v>
      </c>
      <c r="X307" s="2">
        <f t="shared" ca="true" si="57"/>
        <v>60.964554943088544</v>
      </c>
      <c r="Y307" s="91">
        <f t="shared" ca="true" si="58"/>
        <v>89.094347402352909</v>
      </c>
      <c r="Z307" s="89"/>
      <c r="AA307" s="89"/>
      <c r="AB307" s="92">
        <f t="shared" ca="true" si="59"/>
        <v>14.934040349584896</v>
      </c>
      <c r="AD307" s="93"/>
    </row>
    <row r="308" x14ac:dyDescent="0.2">
      <c r="A308" s="87"/>
      <c r="B308" s="446"/>
      <c r="C308" s="447"/>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6"/>
      <c r="C309" s="447"/>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6"/>
      <c r="C310" s="447"/>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6"/>
      <c r="C311" s="447"/>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6"/>
      <c r="C312" s="447"/>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6"/>
      <c r="C313" s="447"/>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6"/>
      <c r="C314" s="447"/>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6"/>
      <c r="C315" s="447"/>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48"/>
      <c r="C316" s="449"/>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001" t="str">
        <f>CONCATENATE("Rural use of sanitation facilities, ",C299,"–",C300)</f>
        <v>Rural use of sanitation facilities, 2000–2020</v>
      </c>
      <c r="C318" s="2002"/>
      <c r="D318" s="2002"/>
      <c r="E318" s="2002"/>
      <c r="F318" s="2002"/>
      <c r="G318" s="2002"/>
      <c r="H318" s="2002"/>
      <c r="I318" s="2002"/>
      <c r="J318" s="2002"/>
      <c r="K318" s="2002"/>
      <c r="L318" s="2002"/>
      <c r="N318" s="98"/>
      <c r="O318" s="98"/>
      <c r="P318" s="98"/>
      <c r="Q318" s="98"/>
      <c r="R318" s="98"/>
      <c r="S318" s="2025" t="s">
        <v>11</v>
      </c>
      <c r="T318" s="2026"/>
      <c r="U318" s="2026"/>
      <c r="V318" s="2026"/>
      <c r="W318" s="202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election activeCell="J45" sqref="J45"/>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45" t="s">
        <v>132</v>
      </c>
      <c r="C4" s="2046"/>
      <c r="D4" s="2046"/>
      <c r="E4" s="2046"/>
      <c r="F4" s="2046"/>
      <c r="G4" s="2046"/>
      <c r="H4" s="2046"/>
      <c r="I4" s="2046"/>
      <c r="J4" s="2046"/>
      <c r="K4" s="2046"/>
      <c r="L4" s="2046"/>
      <c r="M4" s="2046"/>
      <c r="N4" s="2046"/>
      <c r="O4" s="2046"/>
      <c r="P4" s="2046"/>
      <c r="Q4" s="2046"/>
      <c r="R4" s="2046"/>
      <c r="S4" s="2046"/>
      <c r="T4" s="2046"/>
      <c r="U4" s="2046"/>
      <c r="V4" s="2046"/>
      <c r="W4" s="2046"/>
      <c r="X4" s="2046"/>
      <c r="Y4" s="2046"/>
    </row>
    <row r="5" ht="28.5" customHeight="true" x14ac:dyDescent="0.4">
      <c r="B5" s="2037" t="str">
        <f ca="true">IF(ISERROR(INDIRECT(CONCATENATE($E$32,"!A2"))),"",INDIRECT(CONCATENATE($E$32,"!A2")))</f>
        <v>Bolivia (Plurinational State of)</v>
      </c>
      <c r="C5" s="2047"/>
      <c r="D5" s="2047"/>
      <c r="E5" s="2047"/>
      <c r="F5" s="2047"/>
      <c r="G5" s="2047"/>
      <c r="H5" s="2047"/>
      <c r="I5" s="2047"/>
      <c r="J5" s="2047"/>
      <c r="K5" s="2046"/>
      <c r="L5" s="2046"/>
      <c r="M5" s="2046"/>
      <c r="N5" s="2046"/>
      <c r="O5" s="2046"/>
      <c r="P5" s="2046"/>
      <c r="Q5" s="2046"/>
      <c r="R5" s="2046"/>
      <c r="S5" s="2046"/>
      <c r="T5" s="2046"/>
      <c r="U5" s="2046"/>
      <c r="V5" s="2046"/>
      <c r="W5" s="2046"/>
      <c r="X5" s="2046"/>
      <c r="Y5" s="2046"/>
    </row>
    <row r="6" x14ac:dyDescent="0.2">
      <c r="F6" s="36"/>
      <c r="G6" s="36"/>
      <c r="J6" s="37"/>
      <c r="K6" s="37"/>
      <c r="L6" s="37"/>
      <c r="M6" s="37"/>
      <c r="N6" s="37"/>
      <c r="O6" s="37"/>
      <c r="P6" s="37"/>
    </row>
    <row r="7" s="38" customFormat="true" ht="16.5" customHeight="true" x14ac:dyDescent="0.25">
      <c r="B7" s="2043" t="str">
        <f ca="true">CONCATENATE("National ",IF(ISERROR(INDIRECT(CONCATENATE($E$32,"!A2"))),"",INDIRECT(CONCATENATE($E$32,"!A210"))))</f>
        <v>National Access to hygiene facilities </v>
      </c>
      <c r="C7" s="2044"/>
      <c r="D7" s="2044"/>
      <c r="E7" s="2044"/>
      <c r="F7" s="2044"/>
      <c r="G7" s="2044"/>
      <c r="H7" s="2044"/>
      <c r="K7" s="2055" t="str">
        <f ca="true">CONCATENATE("Urban ",IF(ISERROR(INDIRECT(CONCATENATE($E$32,"!A2"))),"",INDIRECT(CONCATENATE($E$32,"!A210"))))</f>
        <v>Urban Access to hygiene facilities </v>
      </c>
      <c r="L7" s="2056"/>
      <c r="M7" s="2056"/>
      <c r="N7" s="2056"/>
      <c r="O7" s="2056"/>
      <c r="P7" s="2056"/>
      <c r="S7" s="2055" t="str">
        <f ca="true">CONCATENATE("Rural ",IF(ISERROR(INDIRECT(CONCATENATE($E$32,"!A2"))),"",INDIRECT(CONCATENATE($E$32,"!A210"))))</f>
        <v>Rural Access to hygiene facilities </v>
      </c>
      <c r="T7" s="2056"/>
      <c r="U7" s="2056"/>
      <c r="V7" s="2056"/>
      <c r="W7" s="2056"/>
      <c r="X7" s="205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66" t="str">
        <f>INDEX(B88:B100,A88)</f>
        <v>EDS16</v>
      </c>
      <c r="F32" s="2067"/>
      <c r="G32" s="2014" t="str">
        <f ca="true">IF(ISERROR(INDIRECT(CONCATENATE($E$32,"!A2"))),"",INDIRECT(CONCATENATE($E$32,"!A2")))</f>
        <v>Bolivia (Plurinational State of)</v>
      </c>
      <c r="H32" s="2015"/>
      <c r="I32" s="2015"/>
      <c r="J32" s="2016"/>
      <c r="K32" s="2052" t="s">
        <v>0</v>
      </c>
      <c r="L32" s="2053"/>
      <c r="M32" s="2054"/>
      <c r="N32" s="2052" t="s">
        <v>1</v>
      </c>
      <c r="O32" s="2053"/>
      <c r="P32" s="2054"/>
      <c r="Q32" s="2052" t="s">
        <v>2</v>
      </c>
      <c r="R32" s="2053"/>
      <c r="S32" s="2054"/>
      <c r="T32" s="2052" t="s">
        <v>3</v>
      </c>
      <c r="U32" s="2053"/>
      <c r="V32" s="2054"/>
      <c r="W32" s="2052" t="s">
        <v>4</v>
      </c>
      <c r="X32" s="2053"/>
      <c r="Y32" s="2054"/>
    </row>
    <row r="33" s="44" customFormat="true" ht="22.5" customHeight="true" x14ac:dyDescent="0.2">
      <c r="E33" s="2068"/>
      <c r="F33" s="2069"/>
      <c r="G33" s="2017"/>
      <c r="H33" s="2018"/>
      <c r="I33" s="2018"/>
      <c r="J33" s="201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48" t="s">
        <v>21</v>
      </c>
      <c r="C34" s="2049"/>
      <c r="D34" s="2049"/>
      <c r="E34" s="107"/>
      <c r="F34" s="36"/>
      <c r="G34" s="2008" t="s">
        <v>5</v>
      </c>
      <c r="H34" s="2009"/>
      <c r="I34" s="2012"/>
      <c r="J34" s="2059" t="str">
        <f ca="true">IF(ISERROR(INDIRECT(CONCATENATE(#REF!,"!A2"))),"",INDIRECT(CONCATENATE(#REF!,"!A210")))</f>
        <v/>
      </c>
      <c r="K34" s="2057">
        <f ca="true">IF(ISERROR(INDIRECT(CONCATENATE($E$32,"!C222"))),"",INDIRECT(CONCATENATE($E$32,"!C222")))</f>
        <v>7.0880334177959012</v>
      </c>
      <c r="L34" s="2063">
        <f ca="true">IF(ISERROR(INDIRECT(CONCATENATE($E$32,"!C223"))),"",INDIRECT(CONCATENATE($E$32,"!C223")))</f>
        <v>42.923823084847925</v>
      </c>
      <c r="M34" s="2061">
        <f ca="true">IF(ISERROR(INDIRECT(CONCATENATE($E$32,"!C224"))),"",INDIRECT(CONCATENATE($E$32,"!C224")))</f>
        <v>49.988143497356297</v>
      </c>
      <c r="N34" s="2057">
        <f ca="true">IF(ISERROR(INDIRECT(CONCATENATE($E$32,"!D222"))),"",INDIRECT(CONCATENATE($E$32,"!D222")))</f>
        <v>12.304933099582902</v>
      </c>
      <c r="O34" s="2063">
        <f ca="true">IF(ISERROR(INDIRECT(CONCATENATE($E$32,"!D223"))),"",INDIRECT(CONCATENATE($E$32,"!D223")))</f>
        <v>34.371579364359306</v>
      </c>
      <c r="P34" s="2061">
        <f ca="true">IF(ISERROR(INDIRECT(CONCATENATE($E$32,"!D224"))),"",INDIRECT(CONCATENATE($E$32,"!D224")))</f>
        <v>53.323487536058281</v>
      </c>
      <c r="Q34" s="2057">
        <f ca="true">IF(ISERROR(INDIRECT(CONCATENATE($E$32,"!E222"))),"",INDIRECT(CONCATENATE($E$32,"!E222")))</f>
        <v>20.909378786597856</v>
      </c>
      <c r="R34" s="2063">
        <f ca="true">IF(ISERROR(INDIRECT(CONCATENATE($E$32,"!E223"))),"",INDIRECT(CONCATENATE($E$32,"!E223")))</f>
        <v>28.174306677118139</v>
      </c>
      <c r="S34" s="2061">
        <f ca="true">IF(ISERROR(INDIRECT(CONCATENATE($E$32,"!E224"))),"",INDIRECT(CONCATENATE($E$32,"!E224")))</f>
        <v>50.916314536283899</v>
      </c>
      <c r="T34" s="2057">
        <f ca="true">IF(ISERROR(INDIRECT(CONCATENATE($E$32,"!F222"))),"",INDIRECT(CONCATENATE($E$32,"!F222")))</f>
        <v>27.059491745473611</v>
      </c>
      <c r="U34" s="2063">
        <f ca="true">IF(ISERROR(INDIRECT(CONCATENATE($E$32,"!F223"))),"",INDIRECT(CONCATENATE($E$32,"!F223")))</f>
        <v>19.015203636897827</v>
      </c>
      <c r="V34" s="2061">
        <f ca="true">IF(ISERROR(INDIRECT(CONCATENATE($E$32,"!F224"))),"",INDIRECT(CONCATENATE($E$32,"!F224")))</f>
        <v>53.925304617628612</v>
      </c>
      <c r="W34" s="2057">
        <f ca="true">IF(ISERROR(INDIRECT(CONCATENATE($E$32,"!G222"))),"",INDIRECT(CONCATENATE($E$32,"!G222")))</f>
        <v>40.731959380494224</v>
      </c>
      <c r="X34" s="2063">
        <f ca="true">IF(ISERROR(INDIRECT(CONCATENATE($E$32,"!G223"))),"",INDIRECT(CONCATENATE($E$32,"!G223")))</f>
        <v>7.6092055179928231</v>
      </c>
      <c r="Y34" s="2061">
        <f ca="true">IF(ISERROR(INDIRECT(CONCATENATE($E$32,"!G224"))),"",INDIRECT(CONCATENATE($E$32,"!G224")))</f>
        <v>51.658835101512892</v>
      </c>
      <c r="Z34" s="108"/>
    </row>
    <row r="35" ht="15" x14ac:dyDescent="0.2">
      <c r="B35" s="2050"/>
      <c r="C35" s="2051"/>
      <c r="D35" s="2051"/>
      <c r="E35" s="107"/>
      <c r="F35" s="36"/>
      <c r="G35" s="2010"/>
      <c r="H35" s="2011"/>
      <c r="I35" s="2013"/>
      <c r="J35" s="2060"/>
      <c r="K35" s="2058"/>
      <c r="L35" s="2064"/>
      <c r="M35" s="2062"/>
      <c r="N35" s="2058"/>
      <c r="O35" s="2064"/>
      <c r="P35" s="2062"/>
      <c r="Q35" s="2058"/>
      <c r="R35" s="2064"/>
      <c r="S35" s="2062"/>
      <c r="T35" s="2058"/>
      <c r="U35" s="2064"/>
      <c r="V35" s="2062"/>
      <c r="W35" s="2058"/>
      <c r="X35" s="2064"/>
      <c r="Y35" s="2062"/>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008" t="s">
        <v>6</v>
      </c>
      <c r="H37" s="2009"/>
      <c r="I37" s="2012"/>
      <c r="J37" s="2059" t="str">
        <f ca="true">IF(ISERROR(INDIRECT(CONCATENATE(#REF!,"!A2"))),"",INDIRECT(CONCATENATE(#REF!,"!A210")))</f>
        <v/>
      </c>
      <c r="K37" s="2057">
        <f ca="true">IF(ISERROR(INDIRECT(CONCATENATE($E$32,"!H222"))),"",INDIRECT(CONCATENATE($E$32,"!H222")))</f>
        <v>13.549521290393182</v>
      </c>
      <c r="L37" s="2063">
        <f ca="true">IF(ISERROR(INDIRECT(CONCATENATE($E$32,"!H223"))),"",INDIRECT(CONCATENATE($E$32,"!H223")))</f>
        <v>34.164534881224128</v>
      </c>
      <c r="M37" s="2061">
        <f ca="true">IF(ISERROR(INDIRECT(CONCATENATE($E$32,"!H224"))),"",INDIRECT(CONCATENATE($E$32,"!H224")))</f>
        <v>52.285943828382628</v>
      </c>
      <c r="N37" s="2057">
        <f ca="true">IF(ISERROR(INDIRECT(CONCATENATE($E$32,"!I222"))),"",INDIRECT(CONCATENATE($E$32,"!I222")))</f>
        <v>20.421729210438148</v>
      </c>
      <c r="O37" s="2063">
        <f ca="true">IF(ISERROR(INDIRECT(CONCATENATE($E$32,"!I223"))),"",INDIRECT(CONCATENATE($E$32,"!I223")))</f>
        <v>26.378468103137664</v>
      </c>
      <c r="P37" s="2061">
        <f ca="true">IF(ISERROR(INDIRECT(CONCATENATE($E$32,"!I224"))),"",INDIRECT(CONCATENATE($E$32,"!I224")))</f>
        <v>53.1998026864241</v>
      </c>
      <c r="Q37" s="2057">
        <f ca="true">IF(ISERROR(INDIRECT(CONCATENATE($E$32,"!J222"))),"",INDIRECT(CONCATENATE($E$32,"!J222")))</f>
        <v>23.046714713112245</v>
      </c>
      <c r="R37" s="2063">
        <f ca="true">IF(ISERROR(INDIRECT(CONCATENATE($E$32,"!J223"))),"",INDIRECT(CONCATENATE($E$32,"!J223")))</f>
        <v>22.153797914649893</v>
      </c>
      <c r="S37" s="2061">
        <f ca="true">IF(ISERROR(INDIRECT(CONCATENATE($E$32,"!J224"))),"",INDIRECT(CONCATENATE($E$32,"!J224")))</f>
        <v>54.799487372237834</v>
      </c>
      <c r="T37" s="2057">
        <f ca="true">IF(ISERROR(INDIRECT(CONCATENATE($E$32,"!K222"))),"",INDIRECT(CONCATENATE($E$32,"!K222")))</f>
        <v>34.741409940526133</v>
      </c>
      <c r="U37" s="2063">
        <f ca="true">IF(ISERROR(INDIRECT(CONCATENATE($E$32,"!K223"))),"",INDIRECT(CONCATENATE($E$32,"!K223")))</f>
        <v>12.93980164366077</v>
      </c>
      <c r="V37" s="2061">
        <f ca="true">IF(ISERROR(INDIRECT(CONCATENATE($E$32,"!K224"))),"",INDIRECT(CONCATENATE($E$32,"!K224")))</f>
        <v>52.31878841581301</v>
      </c>
      <c r="W37" s="2057">
        <f ca="true">IF(ISERROR(INDIRECT(CONCATENATE($E$32,"!L222"))),"",INDIRECT(CONCATENATE($E$32,"!L222")))</f>
        <v>42.450796518492702</v>
      </c>
      <c r="X37" s="2063">
        <f ca="true">IF(ISERROR(INDIRECT(CONCATENATE($E$32,"!L223"))),"",INDIRECT(CONCATENATE($E$32,"!L223")))</f>
        <v>5.8493403276150779</v>
      </c>
      <c r="Y37" s="2061">
        <f ca="true">IF(ISERROR(INDIRECT(CONCATENATE($E$32,"!L224"))),"",INDIRECT(CONCATENATE($E$32,"!L224")))</f>
        <v>51.699863153891791</v>
      </c>
      <c r="Z37" s="108"/>
    </row>
    <row r="38" x14ac:dyDescent="0.2">
      <c r="F38" s="36"/>
      <c r="G38" s="2010"/>
      <c r="H38" s="2011"/>
      <c r="I38" s="2013"/>
      <c r="J38" s="2065"/>
      <c r="K38" s="2058"/>
      <c r="L38" s="2064"/>
      <c r="M38" s="2062"/>
      <c r="N38" s="2058"/>
      <c r="O38" s="2064"/>
      <c r="P38" s="2062"/>
      <c r="Q38" s="2058"/>
      <c r="R38" s="2064"/>
      <c r="S38" s="2062"/>
      <c r="T38" s="2058"/>
      <c r="U38" s="2064"/>
      <c r="V38" s="2062"/>
      <c r="W38" s="2058"/>
      <c r="X38" s="2064"/>
      <c r="Y38" s="2062"/>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008" t="s">
        <v>7</v>
      </c>
      <c r="H40" s="2009"/>
      <c r="I40" s="2012"/>
      <c r="J40" s="2059" t="str">
        <f ca="true">IF(ISERROR(INDIRECT(CONCATENATE(#REF!,"!A2"))),"",INDIRECT(CONCATENATE(#REF!,"!A210")))</f>
        <v/>
      </c>
      <c r="K40" s="2057">
        <f ca="true">IF(ISERROR(INDIRECT(CONCATENATE($E$32,"!M222"))),"",INDIRECT(CONCATENATE($E$32,"!M222")))</f>
        <v>3.4124229350870872</v>
      </c>
      <c r="L40" s="2063">
        <f ca="true">IF(ISERROR(INDIRECT(CONCATENATE($E$32,"!M223"))),"",INDIRECT(CONCATENATE($E$32,"!M223")))</f>
        <v>42.232053564953446</v>
      </c>
      <c r="M40" s="2061">
        <f ca="true">IF(ISERROR(INDIRECT(CONCATENATE($E$32,"!M224"))),"",INDIRECT(CONCATENATE($E$32,"!M224")))</f>
        <v>54.355523499959567</v>
      </c>
      <c r="N40" s="2057">
        <f ca="true">IF(ISERROR(INDIRECT(CONCATENATE($E$32,"!N222"))),"",INDIRECT(CONCATENATE($E$32,"!N222")))</f>
        <v>6.6188533061011583</v>
      </c>
      <c r="O40" s="2063">
        <f ca="true">IF(ISERROR(INDIRECT(CONCATENATE($E$32,"!N223"))),"",INDIRECT(CONCATENATE($E$32,"!N223")))</f>
        <v>46.252717091520779</v>
      </c>
      <c r="P40" s="2061">
        <f ca="true">IF(ISERROR(INDIRECT(CONCATENATE($E$32,"!N224"))),"",INDIRECT(CONCATENATE($E$32,"!N224")))</f>
        <v>47.128429602377622</v>
      </c>
      <c r="Q40" s="2057">
        <f ca="true">IF(ISERROR(INDIRECT(CONCATENATE($E$32,"!O222"))),"",INDIRECT(CONCATENATE($E$32,"!O222")))</f>
        <v>8.7891057961116594</v>
      </c>
      <c r="R40" s="2063">
        <f ca="true">IF(ISERROR(INDIRECT(CONCATENATE($E$32,"!O223"))),"",INDIRECT(CONCATENATE($E$32,"!O223")))</f>
        <v>42.601294260109434</v>
      </c>
      <c r="S40" s="2061">
        <f ca="true">IF(ISERROR(INDIRECT(CONCATENATE($E$32,"!O224"))),"",INDIRECT(CONCATENATE($E$32,"!O224")))</f>
        <v>48.60959994377879</v>
      </c>
      <c r="T40" s="2057">
        <f ca="true">IF(ISERROR(INDIRECT(CONCATENATE($E$32,"!P222"))),"",INDIRECT(CONCATENATE($E$32,"!P222")))</f>
        <v>11.060885707385475</v>
      </c>
      <c r="U40" s="2063">
        <f ca="true">IF(ISERROR(INDIRECT(CONCATENATE($E$32,"!P223"))),"",INDIRECT(CONCATENATE($E$32,"!P223")))</f>
        <v>37.931072986483123</v>
      </c>
      <c r="V40" s="2061">
        <f ca="true">IF(ISERROR(INDIRECT(CONCATENATE($E$32,"!P224"))),"",INDIRECT(CONCATENATE($E$32,"!P224")))</f>
        <v>51.008041306131382</v>
      </c>
      <c r="W40" s="2057">
        <f ca="true">IF(ISERROR(INDIRECT(CONCATENATE($E$32,"!Q222"))),"",INDIRECT(CONCATENATE($E$32,"!Q222")))</f>
        <v>20.687553665418381</v>
      </c>
      <c r="X40" s="2063">
        <f ca="true">IF(ISERROR(INDIRECT(CONCATENATE($E$32,"!Q223"))),"",INDIRECT(CONCATENATE($E$32,"!Q223")))</f>
        <v>30.477606698792236</v>
      </c>
      <c r="Y40" s="2061">
        <f ca="true">IF(ISERROR(INDIRECT(CONCATENATE($E$32,"!Q224"))),"",INDIRECT(CONCATENATE($E$32,"!Q224")))</f>
        <v>48.834839635789386</v>
      </c>
      <c r="Z40" s="108"/>
    </row>
    <row r="41" x14ac:dyDescent="0.2">
      <c r="F41" s="36"/>
      <c r="G41" s="2010"/>
      <c r="H41" s="2011"/>
      <c r="I41" s="2013"/>
      <c r="J41" s="2065"/>
      <c r="K41" s="2058"/>
      <c r="L41" s="2064"/>
      <c r="M41" s="2062"/>
      <c r="N41" s="2058"/>
      <c r="O41" s="2064"/>
      <c r="P41" s="2062"/>
      <c r="Q41" s="2058"/>
      <c r="R41" s="2064"/>
      <c r="S41" s="2062"/>
      <c r="T41" s="2058"/>
      <c r="U41" s="2064"/>
      <c r="V41" s="2062"/>
      <c r="W41" s="2058"/>
      <c r="X41" s="2064"/>
      <c r="Y41" s="2062"/>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177</v>
      </c>
    </row>
    <row r="89" hidden="true" x14ac:dyDescent="0.2">
      <c r="B89" s="4" t="s">
        <v>147</v>
      </c>
    </row>
    <row r="90" hidden="true" x14ac:dyDescent="0.2">
      <c r="B90" s="4" t="s">
        <v>317</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8C02D-E528-4B9F-B176-CE2D336EE0A1}">
  <sheetPr codeName="Feuil5"/>
  <dimension ref="A1:CZ1200"/>
  <sheetViews>
    <sheetView showGridLines="false" workbookViewId="0"/>
  </sheetViews>
  <sheetFormatPr defaultColWidth="9.140625" defaultRowHeight="15" customHeight="true" x14ac:dyDescent="0.2"/>
  <cols>
    <col min="1" max="1" width="31.5703125" style="380" customWidth="true"/>
    <col min="2" max="2" width="41.5703125" style="380" customWidth="true"/>
    <col min="3" max="17" width="10.7109375" style="380" customWidth="true"/>
    <col min="18" max="26" width="12.5703125" style="380" customWidth="true"/>
    <col min="27" max="52" width="12.5703125" style="211" customWidth="true"/>
    <col min="53" max="53" width="31.5703125" style="381" customWidth="true"/>
    <col min="54" max="54" width="41.5703125" style="237" customWidth="true"/>
    <col min="55" max="69" width="9.140625" style="381"/>
    <col min="70" max="77" width="12.5703125" style="381" customWidth="true"/>
    <col min="78" max="104" width="12.5703125" style="211" customWidth="true"/>
    <col min="105" max="16384" width="9.140625" style="380"/>
  </cols>
  <sheetData>
    <row r="1" s="111" customFormat="true" ht="18" customHeight="true" x14ac:dyDescent="0.2">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Bolivia (Plurinational State of)</v>
      </c>
      <c r="B2" s="226"/>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2003</v>
      </c>
      <c r="B3" s="228"/>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DHS03</v>
      </c>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4" t="s">
        <v>146</v>
      </c>
      <c r="B10" s="635" t="s">
        <v>147</v>
      </c>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4" t="s">
        <v>148</v>
      </c>
      <c r="B11" s="636" t="s">
        <v>147</v>
      </c>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37"/>
      <c r="B12" s="635"/>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38"/>
      <c r="B13" s="639"/>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87" customFormat="true" ht="15" customHeight="true" x14ac:dyDescent="0.2">
      <c r="A14" s="115" t="s">
        <v>95</v>
      </c>
      <c r="B14" s="208"/>
      <c r="C14" s="2206" t="s">
        <v>114</v>
      </c>
      <c r="D14" s="2207"/>
      <c r="E14" s="2207"/>
      <c r="F14" s="2207"/>
      <c r="G14" s="2208"/>
      <c r="H14" s="2175" t="s">
        <v>38</v>
      </c>
      <c r="I14" s="2176"/>
      <c r="J14" s="2176"/>
      <c r="K14" s="2176"/>
      <c r="L14" s="2177"/>
      <c r="M14" s="2187" t="s">
        <v>37</v>
      </c>
      <c r="N14" s="2188"/>
      <c r="O14" s="2188"/>
      <c r="P14" s="2188"/>
      <c r="Q14" s="2189"/>
      <c r="R14" s="1786" t="s">
        <v>137</v>
      </c>
      <c r="S14" s="1820"/>
      <c r="T14" s="1820"/>
      <c r="U14" s="1820"/>
      <c r="V14" s="1820"/>
      <c r="W14" s="1820"/>
      <c r="X14" s="1820"/>
      <c r="Y14" s="1820"/>
      <c r="Z14" s="1821"/>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633"/>
      <c r="BA14" s="217" t="s">
        <v>128</v>
      </c>
      <c r="BB14" s="115" t="s">
        <v>95</v>
      </c>
      <c r="BC14" s="2196" t="s">
        <v>114</v>
      </c>
      <c r="BD14" s="2197"/>
      <c r="BE14" s="2197"/>
      <c r="BF14" s="2197"/>
      <c r="BG14" s="2198"/>
      <c r="BH14" s="2199" t="s">
        <v>38</v>
      </c>
      <c r="BI14" s="2197"/>
      <c r="BJ14" s="2197"/>
      <c r="BK14" s="2197"/>
      <c r="BL14" s="2198"/>
      <c r="BM14" s="2199" t="s">
        <v>37</v>
      </c>
      <c r="BN14" s="2197"/>
      <c r="BO14" s="2197"/>
      <c r="BP14" s="2197"/>
      <c r="BQ14" s="2209"/>
      <c r="BR14" s="1799" t="s">
        <v>137</v>
      </c>
      <c r="BS14" s="1800"/>
      <c r="BT14" s="1800"/>
      <c r="BU14" s="1800"/>
      <c r="BV14" s="1800"/>
      <c r="BW14" s="1800"/>
      <c r="BX14" s="1800"/>
      <c r="BY14" s="1801"/>
      <c r="BZ14" s="312"/>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87" customFormat="true" ht="12.75" x14ac:dyDescent="0.2">
      <c r="A15" s="182" t="s">
        <v>87</v>
      </c>
      <c r="B15" s="241"/>
      <c r="C15" s="268" t="s">
        <v>0</v>
      </c>
      <c r="D15" s="269" t="s">
        <v>1</v>
      </c>
      <c r="E15" s="269" t="s">
        <v>2</v>
      </c>
      <c r="F15" s="269" t="s">
        <v>3</v>
      </c>
      <c r="G15" s="270" t="s">
        <v>4</v>
      </c>
      <c r="H15" s="767" t="s">
        <v>0</v>
      </c>
      <c r="I15" s="690" t="s">
        <v>1</v>
      </c>
      <c r="J15" s="690" t="s">
        <v>2</v>
      </c>
      <c r="K15" s="690" t="s">
        <v>3</v>
      </c>
      <c r="L15" s="691" t="s">
        <v>4</v>
      </c>
      <c r="M15" s="751" t="s">
        <v>0</v>
      </c>
      <c r="N15" s="690" t="s">
        <v>1</v>
      </c>
      <c r="O15" s="690" t="s">
        <v>2</v>
      </c>
      <c r="P15" s="690" t="s">
        <v>3</v>
      </c>
      <c r="Q15" s="786" t="s">
        <v>4</v>
      </c>
      <c r="R15" s="767" t="s">
        <v>149</v>
      </c>
      <c r="S15" s="690" t="s">
        <v>150</v>
      </c>
      <c r="T15" s="690" t="s">
        <v>151</v>
      </c>
      <c r="U15" s="690" t="s">
        <v>152</v>
      </c>
      <c r="V15" s="690" t="s">
        <v>153</v>
      </c>
      <c r="W15" s="690" t="s">
        <v>154</v>
      </c>
      <c r="X15" s="690" t="s">
        <v>155</v>
      </c>
      <c r="Y15" s="690" t="s">
        <v>156</v>
      </c>
      <c r="Z15" s="692" t="s">
        <v>157</v>
      </c>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633"/>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149</v>
      </c>
      <c r="BS15" s="166" t="s">
        <v>150</v>
      </c>
      <c r="BT15" s="166" t="s">
        <v>151</v>
      </c>
      <c r="BU15" s="166" t="s">
        <v>152</v>
      </c>
      <c r="BV15" s="166" t="s">
        <v>153</v>
      </c>
      <c r="BW15" s="166" t="s">
        <v>154</v>
      </c>
      <c r="BX15" s="166" t="s">
        <v>155</v>
      </c>
      <c r="BY15" s="167" t="s">
        <v>156</v>
      </c>
      <c r="BZ15" s="167" t="s">
        <v>157</v>
      </c>
      <c r="CA15" s="1872"/>
      <c r="CB15" s="1872"/>
      <c r="CC15" s="1872"/>
      <c r="CD15" s="1872"/>
      <c r="CE15" s="1872"/>
      <c r="CF15" s="1872"/>
      <c r="CG15" s="1872"/>
      <c r="CH15" s="1872"/>
      <c r="CI15" s="1872"/>
      <c r="CJ15" s="1872"/>
      <c r="CK15" s="1872"/>
      <c r="CL15" s="1872"/>
      <c r="CM15" s="1872"/>
      <c r="CN15" s="1872"/>
      <c r="CO15" s="1872"/>
      <c r="CP15" s="1872"/>
      <c r="CQ15" s="1872"/>
      <c r="CR15" s="1872"/>
      <c r="CS15" s="1872"/>
      <c r="CT15" s="1872"/>
      <c r="CU15" s="1872"/>
      <c r="CV15" s="1872"/>
      <c r="CW15" s="1872"/>
      <c r="CX15" s="1872"/>
      <c r="CY15" s="1872"/>
      <c r="CZ15" s="1872"/>
    </row>
    <row r="16" s="387" customFormat="true" ht="15" customHeight="true" x14ac:dyDescent="0.2">
      <c r="A16" s="2190" t="s">
        <v>13</v>
      </c>
      <c r="B16" s="1058" t="s">
        <v>14</v>
      </c>
      <c r="C16" s="853">
        <f>C58+C59+C60+C65+C66+(C61+C62)*'DHS08'!C24/100</f>
        <v>47.32518094956319</v>
      </c>
      <c r="D16" s="854">
        <f>D58+D59+D60+D65+D66+(D61+D62)*'DHS08'!D24/100</f>
        <v>73.010652416466357</v>
      </c>
      <c r="E16" s="854">
        <f>E58+E59+E60+E65+E66+(E61+E62)*'DHS08'!E24/100</f>
        <v>91.597231389219061</v>
      </c>
      <c r="F16" s="854">
        <f>F58+F59+F60+F65+F66+(F61+F62)*'DHS08'!F24/100</f>
        <v>96.827162890674344</v>
      </c>
      <c r="G16" s="855">
        <f>G58+G59+G60+G65+G66+(G61+G62)*'DHS08'!G24/100</f>
        <v>99.648390356642906</v>
      </c>
      <c r="H16" s="856">
        <f>H58+H59+H60+H65+H66+(H61+H62)*'DHS08'!H24/100</f>
        <v>80.111406074294109</v>
      </c>
      <c r="I16" s="854">
        <f>I58+I59+I60+I65+I66+(I61+I62)*'DHS08'!I24/100</f>
        <v>93.97828433398405</v>
      </c>
      <c r="J16" s="854">
        <f>J58+J59+J60+J65+J66+(J61+J62)*'DHS08'!J24/100</f>
        <v>96.909993659721152</v>
      </c>
      <c r="K16" s="854">
        <f>K58+K59+K60+K65+K66+(K61+K62)*'DHS08'!K24/100</f>
        <v>99.044891826962413</v>
      </c>
      <c r="L16" s="857">
        <f>L58+L59+L60+L65+L66+(L61+L62)*'DHS08'!L24/100</f>
        <v>99.842412216600636</v>
      </c>
      <c r="M16" s="853">
        <f>M58+M59+M60+M65+M66+(M61+M62)*'DHS08'!M24/100</f>
        <v>41.797486679810703</v>
      </c>
      <c r="N16" s="854">
        <f>N58+N59+N60+N65+N66+(N61+N62)*'DHS08'!N24/100</f>
        <v>49.5323795533197</v>
      </c>
      <c r="O16" s="854">
        <f>O58+O59+O60+O65+O66+(O61+O62)*'DHS08'!O24/100</f>
        <v>58.496185613265737</v>
      </c>
      <c r="P16" s="854">
        <f>P58+P59+P60+P65+P66+(P61+P62)*'DHS08'!P24/100</f>
        <v>69.942679251586284</v>
      </c>
      <c r="Q16" s="855">
        <f>Q58+Q59+Q60+Q65+Q66+(Q61+Q62)*'DHS08'!Q24/100</f>
        <v>86.265342903921379</v>
      </c>
      <c r="R16" s="856">
        <f>R58+R59+R60+R65+R66+(R61+R62)*'DHS08'!R24/100</f>
        <v>56.482230035355883</v>
      </c>
      <c r="S16" s="854">
        <f>S58+S59+S60+S65+S66+(S61+S62)*'DHS08'!S24/100</f>
        <v>66.919675456621817</v>
      </c>
      <c r="T16" s="854">
        <f>T58+T59+T60+T65+T66+(T61+T62)*'DHS08'!T24/100</f>
        <v>82.939307138610673</v>
      </c>
      <c r="U16" s="854">
        <f>U58+U59+U60+U65+U66+(U61+U62)*'DHS08'!U24/100</f>
        <v>82.862692299381322</v>
      </c>
      <c r="V16" s="854">
        <f>V58+V59+V60+V65+V66+(V61+V62)*'DHS08'!V24/100</f>
        <v>82.326222159643407</v>
      </c>
      <c r="W16" s="854">
        <f>W58+W59+W60+W65+W66+(W61+W62)*'DHS08'!W24/100</f>
        <v>52.98926698129457</v>
      </c>
      <c r="X16" s="854">
        <f>X58+X59+X60+X65+X66+(X61+X62)*'DHS08'!X24/100</f>
        <v>70.247213260041732</v>
      </c>
      <c r="Y16" s="854">
        <f>Y58+Y59+Y60+Y65+Y66+(Y61+Y62)*'DHS08'!Y24/100</f>
        <v>91.674435366306795</v>
      </c>
      <c r="Z16" s="857">
        <f>Z58+Z59+Z60+Z65+Z66+(Z61+Z62)*'DHS08'!Z24/100</f>
        <v>85.84695744645137</v>
      </c>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633"/>
      <c r="BA16" s="2210" t="s">
        <v>13</v>
      </c>
      <c r="BB16" s="147" t="s">
        <v>14</v>
      </c>
      <c r="BC16" s="1146" t="s">
        <v>35</v>
      </c>
      <c r="BD16" s="1166" t="s">
        <v>35</v>
      </c>
      <c r="BE16" s="1166" t="s">
        <v>35</v>
      </c>
      <c r="BF16" s="1166" t="s">
        <v>35</v>
      </c>
      <c r="BG16" s="1187" t="s">
        <v>35</v>
      </c>
      <c r="BH16" s="1208" t="s">
        <v>35</v>
      </c>
      <c r="BI16" s="1166" t="s">
        <v>35</v>
      </c>
      <c r="BJ16" s="1166" t="s">
        <v>35</v>
      </c>
      <c r="BK16" s="1166" t="s">
        <v>35</v>
      </c>
      <c r="BL16" s="1187" t="s">
        <v>35</v>
      </c>
      <c r="BM16" s="1208" t="s">
        <v>35</v>
      </c>
      <c r="BN16" s="1166" t="s">
        <v>35</v>
      </c>
      <c r="BO16" s="1166" t="s">
        <v>35</v>
      </c>
      <c r="BP16" s="1166" t="s">
        <v>35</v>
      </c>
      <c r="BQ16" s="1187" t="s">
        <v>35</v>
      </c>
      <c r="BR16" s="1208" t="s">
        <v>35</v>
      </c>
      <c r="BS16" s="1166" t="s">
        <v>35</v>
      </c>
      <c r="BT16" s="1166" t="s">
        <v>35</v>
      </c>
      <c r="BU16" s="1166" t="s">
        <v>35</v>
      </c>
      <c r="BV16" s="1166" t="s">
        <v>35</v>
      </c>
      <c r="BW16" s="1166" t="s">
        <v>35</v>
      </c>
      <c r="BX16" s="1166" t="s">
        <v>35</v>
      </c>
      <c r="BY16" s="1228" t="s">
        <v>35</v>
      </c>
      <c r="BZ16" s="1228" t="s">
        <v>35</v>
      </c>
      <c r="CA16" s="1873"/>
      <c r="CB16" s="1873"/>
      <c r="CC16" s="1873"/>
      <c r="CD16" s="1873"/>
      <c r="CE16" s="1873"/>
      <c r="CF16" s="1873"/>
      <c r="CG16" s="1873"/>
      <c r="CH16" s="1873"/>
      <c r="CI16" s="1873"/>
      <c r="CJ16" s="1873"/>
      <c r="CK16" s="1873"/>
      <c r="CL16" s="1873"/>
      <c r="CM16" s="1873"/>
      <c r="CN16" s="1873"/>
      <c r="CO16" s="1873"/>
      <c r="CP16" s="1873"/>
      <c r="CQ16" s="1873"/>
      <c r="CR16" s="1873"/>
      <c r="CS16" s="1873"/>
      <c r="CT16" s="1873"/>
      <c r="CU16" s="1873"/>
      <c r="CV16" s="1873"/>
      <c r="CW16" s="1873"/>
      <c r="CX16" s="1873"/>
      <c r="CY16" s="1873"/>
      <c r="CZ16" s="1873"/>
    </row>
    <row r="17" s="387" customFormat="true" ht="15" customHeight="true" x14ac:dyDescent="0.2">
      <c r="A17" s="2191"/>
      <c r="B17" s="1059" t="s">
        <v>51</v>
      </c>
      <c r="C17" s="858">
        <f>100-C16</f>
        <v>52.67481905043681</v>
      </c>
      <c r="D17" s="859">
        <f t="shared" ref="D17:Z17" si="0">100-D16</f>
        <v>26.989347583533643</v>
      </c>
      <c r="E17" s="859">
        <f t="shared" si="0"/>
        <v>8.4027686107809387</v>
      </c>
      <c r="F17" s="859">
        <f t="shared" si="0"/>
        <v>3.1728371093256555</v>
      </c>
      <c r="G17" s="860">
        <f t="shared" si="0"/>
        <v>0.35160964335709366</v>
      </c>
      <c r="H17" s="861">
        <f t="shared" si="0"/>
        <v>19.888593925705891</v>
      </c>
      <c r="I17" s="859">
        <f t="shared" si="0"/>
        <v>6.0217156660159503</v>
      </c>
      <c r="J17" s="859">
        <f t="shared" si="0"/>
        <v>3.0900063402788476</v>
      </c>
      <c r="K17" s="859">
        <f t="shared" si="0"/>
        <v>0.95510817303758699</v>
      </c>
      <c r="L17" s="862">
        <f t="shared" si="0"/>
        <v>0.15758778339936441</v>
      </c>
      <c r="M17" s="858">
        <f t="shared" si="0"/>
        <v>58.202513320189297</v>
      </c>
      <c r="N17" s="859">
        <f t="shared" si="0"/>
        <v>50.4676204466803</v>
      </c>
      <c r="O17" s="859">
        <f t="shared" si="0"/>
        <v>41.503814386734263</v>
      </c>
      <c r="P17" s="859">
        <f t="shared" si="0"/>
        <v>30.057320748413716</v>
      </c>
      <c r="Q17" s="860">
        <f t="shared" si="0"/>
        <v>13.734657096078621</v>
      </c>
      <c r="R17" s="861">
        <f t="shared" si="0"/>
        <v>43.517769964644117</v>
      </c>
      <c r="S17" s="859">
        <f t="shared" si="0"/>
        <v>33.080324543378183</v>
      </c>
      <c r="T17" s="859">
        <f t="shared" si="0"/>
        <v>17.060692861389327</v>
      </c>
      <c r="U17" s="859">
        <f t="shared" si="0"/>
        <v>17.137307700618678</v>
      </c>
      <c r="V17" s="859">
        <f t="shared" si="0"/>
        <v>17.673777840356593</v>
      </c>
      <c r="W17" s="859">
        <f t="shared" si="0"/>
        <v>47.01073301870543</v>
      </c>
      <c r="X17" s="859">
        <f t="shared" si="0"/>
        <v>29.752786739958268</v>
      </c>
      <c r="Y17" s="859">
        <f t="shared" si="0"/>
        <v>8.3255646336932045</v>
      </c>
      <c r="Z17" s="862">
        <f t="shared" si="0"/>
        <v>14.15304255354863</v>
      </c>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633"/>
      <c r="BA17" s="2211"/>
      <c r="BB17" s="148" t="s">
        <v>51</v>
      </c>
      <c r="BC17" s="1147" t="s">
        <v>35</v>
      </c>
      <c r="BD17" s="1167" t="s">
        <v>35</v>
      </c>
      <c r="BE17" s="1167" t="s">
        <v>35</v>
      </c>
      <c r="BF17" s="1167" t="s">
        <v>35</v>
      </c>
      <c r="BG17" s="1188" t="s">
        <v>35</v>
      </c>
      <c r="BH17" s="1209" t="s">
        <v>35</v>
      </c>
      <c r="BI17" s="1167" t="s">
        <v>35</v>
      </c>
      <c r="BJ17" s="1167" t="s">
        <v>35</v>
      </c>
      <c r="BK17" s="1167" t="s">
        <v>35</v>
      </c>
      <c r="BL17" s="1188" t="s">
        <v>35</v>
      </c>
      <c r="BM17" s="1209" t="s">
        <v>35</v>
      </c>
      <c r="BN17" s="1167" t="s">
        <v>35</v>
      </c>
      <c r="BO17" s="1167" t="s">
        <v>35</v>
      </c>
      <c r="BP17" s="1167" t="s">
        <v>35</v>
      </c>
      <c r="BQ17" s="1188" t="s">
        <v>35</v>
      </c>
      <c r="BR17" s="1209" t="s">
        <v>35</v>
      </c>
      <c r="BS17" s="1167" t="s">
        <v>35</v>
      </c>
      <c r="BT17" s="1167" t="s">
        <v>35</v>
      </c>
      <c r="BU17" s="1167" t="s">
        <v>35</v>
      </c>
      <c r="BV17" s="1167" t="s">
        <v>35</v>
      </c>
      <c r="BW17" s="1167" t="s">
        <v>35</v>
      </c>
      <c r="BX17" s="1167" t="s">
        <v>35</v>
      </c>
      <c r="BY17" s="1229" t="s">
        <v>35</v>
      </c>
      <c r="BZ17" s="1229" t="s">
        <v>35</v>
      </c>
      <c r="CA17" s="1874"/>
      <c r="CB17" s="1874"/>
      <c r="CC17" s="1874"/>
      <c r="CD17" s="1874"/>
      <c r="CE17" s="1874"/>
      <c r="CF17" s="1874"/>
      <c r="CG17" s="1874"/>
      <c r="CH17" s="1874"/>
      <c r="CI17" s="1874"/>
      <c r="CJ17" s="1874"/>
      <c r="CK17" s="1874"/>
      <c r="CL17" s="1874"/>
      <c r="CM17" s="1874"/>
      <c r="CN17" s="1874"/>
      <c r="CO17" s="1874"/>
      <c r="CP17" s="1874"/>
      <c r="CQ17" s="1874"/>
      <c r="CR17" s="1874"/>
      <c r="CS17" s="1874"/>
      <c r="CT17" s="1874"/>
      <c r="CU17" s="1874"/>
      <c r="CV17" s="1874"/>
      <c r="CW17" s="1874"/>
      <c r="CX17" s="1874"/>
      <c r="CY17" s="1874"/>
      <c r="CZ17" s="1874"/>
    </row>
    <row r="18" s="387" customFormat="true" ht="15" customHeight="true" x14ac:dyDescent="0.2">
      <c r="A18" s="2191" t="s">
        <v>60</v>
      </c>
      <c r="B18" s="1059" t="s">
        <v>15</v>
      </c>
      <c r="C18" s="858">
        <f>C16*'DHS08'!C23/100</f>
        <v>47.242828480201851</v>
      </c>
      <c r="D18" s="859">
        <f>D16*'DHS08'!D23/100</f>
        <v>72.986185395968974</v>
      </c>
      <c r="E18" s="859">
        <f>E16*'DHS08'!E23/100</f>
        <v>91.597231389219075</v>
      </c>
      <c r="F18" s="859">
        <f>F16*'DHS08'!F23/100</f>
        <v>96.7381742394561</v>
      </c>
      <c r="G18" s="860">
        <f>G16*'DHS08'!G23/100</f>
        <v>99.648390356642906</v>
      </c>
      <c r="H18" s="861">
        <f>H16*'DHS08'!H23/100</f>
        <v>80.046759859723437</v>
      </c>
      <c r="I18" s="859">
        <f>I16*'DHS08'!I23/100</f>
        <v>93.97828433398405</v>
      </c>
      <c r="J18" s="859">
        <f>J16*'DHS08'!J23/100</f>
        <v>96.759497505827724</v>
      </c>
      <c r="K18" s="859">
        <f>K16*'DHS08'!K23/100</f>
        <v>99.044891826962413</v>
      </c>
      <c r="L18" s="862">
        <f>L16*'DHS08'!L23/100</f>
        <v>99.842412216600636</v>
      </c>
      <c r="M18" s="858">
        <f>M16*'DHS08'!M23/100</f>
        <v>41.769890631160209</v>
      </c>
      <c r="N18" s="859">
        <f>N16*'DHS08'!N23/100</f>
        <v>49.400759765803713</v>
      </c>
      <c r="O18" s="859">
        <f>O16*'DHS08'!O23/100</f>
        <v>58.493339504846716</v>
      </c>
      <c r="P18" s="859">
        <f>P16*'DHS08'!P23/100</f>
        <v>69.93525691263018</v>
      </c>
      <c r="Q18" s="860">
        <f>Q16*'DHS08'!Q23/100</f>
        <v>86.265342903921379</v>
      </c>
      <c r="R18" s="861">
        <f>R16*'DHS08'!R23/100</f>
        <v>56.002357544846951</v>
      </c>
      <c r="S18" s="859">
        <f>S16*'DHS08'!S23/100</f>
        <v>66.793186143650615</v>
      </c>
      <c r="T18" s="859">
        <f>T16*'DHS08'!T23/100</f>
        <v>82.939307138610673</v>
      </c>
      <c r="U18" s="859">
        <f>U16*'DHS08'!U23/100</f>
        <v>82.862692299381322</v>
      </c>
      <c r="V18" s="859">
        <f>V16*'DHS08'!V23/100</f>
        <v>82.308686635898468</v>
      </c>
      <c r="W18" s="859">
        <f>W16*'DHS08'!W23/100</f>
        <v>52.98926698129457</v>
      </c>
      <c r="X18" s="859">
        <f>X16*'DHS08'!X23/100</f>
        <v>70.247213260041732</v>
      </c>
      <c r="Y18" s="859">
        <f>Y16*'DHS08'!Y23/100</f>
        <v>91.598050543057127</v>
      </c>
      <c r="Z18" s="862">
        <f>Z16*'DHS08'!Z23/100</f>
        <v>85.846957446451384</v>
      </c>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633"/>
      <c r="BA18" s="2211" t="s">
        <v>60</v>
      </c>
      <c r="BB18" s="148" t="s">
        <v>15</v>
      </c>
      <c r="BC18" s="1147" t="s">
        <v>35</v>
      </c>
      <c r="BD18" s="1167" t="s">
        <v>35</v>
      </c>
      <c r="BE18" s="1167" t="s">
        <v>35</v>
      </c>
      <c r="BF18" s="1167" t="s">
        <v>35</v>
      </c>
      <c r="BG18" s="1188" t="s">
        <v>35</v>
      </c>
      <c r="BH18" s="1209" t="s">
        <v>35</v>
      </c>
      <c r="BI18" s="1167" t="s">
        <v>35</v>
      </c>
      <c r="BJ18" s="1167" t="s">
        <v>35</v>
      </c>
      <c r="BK18" s="1167" t="s">
        <v>35</v>
      </c>
      <c r="BL18" s="1188" t="s">
        <v>35</v>
      </c>
      <c r="BM18" s="1209" t="s">
        <v>35</v>
      </c>
      <c r="BN18" s="1167" t="s">
        <v>35</v>
      </c>
      <c r="BO18" s="1167" t="s">
        <v>35</v>
      </c>
      <c r="BP18" s="1167" t="s">
        <v>35</v>
      </c>
      <c r="BQ18" s="1188" t="s">
        <v>35</v>
      </c>
      <c r="BR18" s="1209" t="s">
        <v>35</v>
      </c>
      <c r="BS18" s="1167" t="s">
        <v>35</v>
      </c>
      <c r="BT18" s="1167" t="s">
        <v>35</v>
      </c>
      <c r="BU18" s="1167" t="s">
        <v>35</v>
      </c>
      <c r="BV18" s="1167" t="s">
        <v>35</v>
      </c>
      <c r="BW18" s="1167" t="s">
        <v>35</v>
      </c>
      <c r="BX18" s="1167" t="s">
        <v>35</v>
      </c>
      <c r="BY18" s="1229" t="s">
        <v>35</v>
      </c>
      <c r="BZ18" s="1229" t="s">
        <v>35</v>
      </c>
      <c r="CA18" s="1874"/>
      <c r="CB18" s="1874"/>
      <c r="CC18" s="1874"/>
      <c r="CD18" s="1874"/>
      <c r="CE18" s="1874"/>
      <c r="CF18" s="1874"/>
      <c r="CG18" s="1874"/>
      <c r="CH18" s="1874"/>
      <c r="CI18" s="1874"/>
      <c r="CJ18" s="1874"/>
      <c r="CK18" s="1874"/>
      <c r="CL18" s="1874"/>
      <c r="CM18" s="1874"/>
      <c r="CN18" s="1874"/>
      <c r="CO18" s="1874"/>
      <c r="CP18" s="1874"/>
      <c r="CQ18" s="1874"/>
      <c r="CR18" s="1874"/>
      <c r="CS18" s="1874"/>
      <c r="CT18" s="1874"/>
      <c r="CU18" s="1874"/>
      <c r="CV18" s="1874"/>
      <c r="CW18" s="1874"/>
      <c r="CX18" s="1874"/>
      <c r="CY18" s="1874"/>
      <c r="CZ18" s="1874"/>
    </row>
    <row r="19" s="387" customFormat="true" ht="15" customHeight="true" x14ac:dyDescent="0.2">
      <c r="A19" s="2191"/>
      <c r="B19" s="1059" t="s">
        <v>16</v>
      </c>
      <c r="C19" s="858">
        <f>C16*'DHS08'!C22/100</f>
        <v>8.2352469361330574E-2</v>
      </c>
      <c r="D19" s="859">
        <f>D16*'DHS08'!D22/100</f>
        <v>2.4467020497371723E-2</v>
      </c>
      <c r="E19" s="859">
        <f>E16*'DHS08'!E22/100</f>
        <v>0</v>
      </c>
      <c r="F19" s="859">
        <f>F16*'DHS08'!F22/100</f>
        <v>8.8988651218238429E-2</v>
      </c>
      <c r="G19" s="860">
        <f>G16*'DHS08'!G22/100</f>
        <v>0</v>
      </c>
      <c r="H19" s="861">
        <f>H16*'DHS08'!H22/100</f>
        <v>6.4646214570656751E-2</v>
      </c>
      <c r="I19" s="859">
        <f>I16*'DHS08'!I22/100</f>
        <v>0</v>
      </c>
      <c r="J19" s="859">
        <f>J16*'DHS08'!J22/100</f>
        <v>0.15049615389341023</v>
      </c>
      <c r="K19" s="859">
        <f>K16*'DHS08'!K22/100</f>
        <v>0</v>
      </c>
      <c r="L19" s="862">
        <f>L16*'DHS08'!L22/100</f>
        <v>0</v>
      </c>
      <c r="M19" s="858">
        <f>M16*'DHS08'!M22/100</f>
        <v>2.7596048650499437E-2</v>
      </c>
      <c r="N19" s="859">
        <f>N16*'DHS08'!N22/100</f>
        <v>0.13161978751598469</v>
      </c>
      <c r="O19" s="859">
        <f>O16*'DHS08'!O22/100</f>
        <v>2.8461084190211684E-3</v>
      </c>
      <c r="P19" s="859">
        <f>P16*'DHS08'!P22/100</f>
        <v>7.4223389561027097E-3</v>
      </c>
      <c r="Q19" s="860">
        <f>Q16*'DHS08'!Q22/100</f>
        <v>0</v>
      </c>
      <c r="R19" s="861">
        <f>R16*'DHS08'!R22/100</f>
        <v>0.47987249050893865</v>
      </c>
      <c r="S19" s="859">
        <f>S16*'DHS08'!S22/100</f>
        <v>0.12648931297119048</v>
      </c>
      <c r="T19" s="859">
        <f>T16*'DHS08'!T22/100</f>
        <v>0</v>
      </c>
      <c r="U19" s="859">
        <f>U16*'DHS08'!U22/100</f>
        <v>0</v>
      </c>
      <c r="V19" s="859">
        <f>V16*'DHS08'!V22/100</f>
        <v>1.7535523744956313E-2</v>
      </c>
      <c r="W19" s="859">
        <f>W16*'DHS08'!W22/100</f>
        <v>0</v>
      </c>
      <c r="X19" s="859">
        <f>X16*'DHS08'!X22/100</f>
        <v>0</v>
      </c>
      <c r="Y19" s="859">
        <f>Y16*'DHS08'!Y22/100</f>
        <v>7.6384823249684777E-2</v>
      </c>
      <c r="Z19" s="862">
        <f>Z16*'DHS08'!Z22/100</f>
        <v>0</v>
      </c>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633"/>
      <c r="BA19" s="2211"/>
      <c r="BB19" s="148" t="s">
        <v>16</v>
      </c>
      <c r="BC19" s="1147" t="s">
        <v>35</v>
      </c>
      <c r="BD19" s="1167" t="s">
        <v>35</v>
      </c>
      <c r="BE19" s="1167" t="s">
        <v>35</v>
      </c>
      <c r="BF19" s="1167" t="s">
        <v>35</v>
      </c>
      <c r="BG19" s="1188" t="s">
        <v>35</v>
      </c>
      <c r="BH19" s="1209" t="s">
        <v>35</v>
      </c>
      <c r="BI19" s="1167" t="s">
        <v>35</v>
      </c>
      <c r="BJ19" s="1167" t="s">
        <v>35</v>
      </c>
      <c r="BK19" s="1167" t="s">
        <v>35</v>
      </c>
      <c r="BL19" s="1188" t="s">
        <v>35</v>
      </c>
      <c r="BM19" s="1209" t="s">
        <v>35</v>
      </c>
      <c r="BN19" s="1167" t="s">
        <v>35</v>
      </c>
      <c r="BO19" s="1167" t="s">
        <v>35</v>
      </c>
      <c r="BP19" s="1167" t="s">
        <v>35</v>
      </c>
      <c r="BQ19" s="1188" t="s">
        <v>35</v>
      </c>
      <c r="BR19" s="1209" t="s">
        <v>35</v>
      </c>
      <c r="BS19" s="1167" t="s">
        <v>35</v>
      </c>
      <c r="BT19" s="1167" t="s">
        <v>35</v>
      </c>
      <c r="BU19" s="1167" t="s">
        <v>35</v>
      </c>
      <c r="BV19" s="1167" t="s">
        <v>35</v>
      </c>
      <c r="BW19" s="1167" t="s">
        <v>35</v>
      </c>
      <c r="BX19" s="1167" t="s">
        <v>35</v>
      </c>
      <c r="BY19" s="1229" t="s">
        <v>35</v>
      </c>
      <c r="BZ19" s="1229" t="s">
        <v>35</v>
      </c>
      <c r="CA19" s="1874"/>
      <c r="CB19" s="1874"/>
      <c r="CC19" s="1874"/>
      <c r="CD19" s="1874"/>
      <c r="CE19" s="1874"/>
      <c r="CF19" s="1874"/>
      <c r="CG19" s="1874"/>
      <c r="CH19" s="1874"/>
      <c r="CI19" s="1874"/>
      <c r="CJ19" s="1874"/>
      <c r="CK19" s="1874"/>
      <c r="CL19" s="1874"/>
      <c r="CM19" s="1874"/>
      <c r="CN19" s="1874"/>
      <c r="CO19" s="1874"/>
      <c r="CP19" s="1874"/>
      <c r="CQ19" s="1874"/>
      <c r="CR19" s="1874"/>
      <c r="CS19" s="1874"/>
      <c r="CT19" s="1874"/>
      <c r="CU19" s="1874"/>
      <c r="CV19" s="1874"/>
      <c r="CW19" s="1874"/>
      <c r="CX19" s="1874"/>
      <c r="CY19" s="1874"/>
      <c r="CZ19" s="1874"/>
    </row>
    <row r="20" s="387" customFormat="true" ht="15" customHeight="true" x14ac:dyDescent="0.2">
      <c r="A20" s="2191"/>
      <c r="B20" s="1059" t="s">
        <v>22</v>
      </c>
      <c r="C20" s="858">
        <f>100-(C18+C19+C21)</f>
        <v>19.594798945594874</v>
      </c>
      <c r="D20" s="859">
        <f t="shared" ref="D20:Z20" si="1">100-(D18+D19+D21)</f>
        <v>16.031286163190572</v>
      </c>
      <c r="E20" s="859">
        <f t="shared" si="1"/>
        <v>6.749627895093937</v>
      </c>
      <c r="F20" s="859">
        <f t="shared" si="1"/>
        <v>2.7791136831175294</v>
      </c>
      <c r="G20" s="860">
        <f t="shared" si="1"/>
        <v>0.35160964335709366</v>
      </c>
      <c r="H20" s="861">
        <f t="shared" si="1"/>
        <v>16.84367402380056</v>
      </c>
      <c r="I20" s="859">
        <f t="shared" si="1"/>
        <v>5.3647876400689825</v>
      </c>
      <c r="J20" s="859">
        <f t="shared" si="1"/>
        <v>2.5501146138528981</v>
      </c>
      <c r="K20" s="859">
        <f t="shared" si="1"/>
        <v>0.94078201286542651</v>
      </c>
      <c r="L20" s="862">
        <f t="shared" si="1"/>
        <v>0.15758778339936441</v>
      </c>
      <c r="M20" s="858">
        <f t="shared" si="1"/>
        <v>19.278544959373335</v>
      </c>
      <c r="N20" s="859">
        <f t="shared" si="1"/>
        <v>19.898894959330931</v>
      </c>
      <c r="O20" s="859">
        <f t="shared" si="1"/>
        <v>16.116337322602774</v>
      </c>
      <c r="P20" s="859">
        <f t="shared" si="1"/>
        <v>14.374720770385267</v>
      </c>
      <c r="Q20" s="860">
        <f t="shared" si="1"/>
        <v>10.416285154449668</v>
      </c>
      <c r="R20" s="861">
        <f t="shared" si="1"/>
        <v>32.673557492121262</v>
      </c>
      <c r="S20" s="859">
        <f t="shared" si="1"/>
        <v>5.9706461123424504</v>
      </c>
      <c r="T20" s="859">
        <f t="shared" si="1"/>
        <v>6.5206529615636981</v>
      </c>
      <c r="U20" s="859">
        <f t="shared" si="1"/>
        <v>10.391675557861774</v>
      </c>
      <c r="V20" s="859">
        <f t="shared" si="1"/>
        <v>16.329741027327501</v>
      </c>
      <c r="W20" s="859">
        <f t="shared" si="1"/>
        <v>13.94970388336597</v>
      </c>
      <c r="X20" s="859">
        <f t="shared" si="1"/>
        <v>11.135235593107069</v>
      </c>
      <c r="Y20" s="859">
        <f t="shared" si="1"/>
        <v>5.6425750392557177</v>
      </c>
      <c r="Z20" s="862">
        <f t="shared" si="1"/>
        <v>2.9230039408490427</v>
      </c>
      <c r="AA20" s="311"/>
      <c r="AB20" s="311"/>
      <c r="AC20" s="311"/>
      <c r="AD20" s="311"/>
      <c r="AE20" s="311"/>
      <c r="AF20" s="311"/>
      <c r="AG20" s="311"/>
      <c r="AH20" s="311"/>
      <c r="AI20" s="311"/>
      <c r="AJ20" s="311"/>
      <c r="AK20" s="311"/>
      <c r="AL20" s="311"/>
      <c r="AM20" s="311"/>
      <c r="AN20" s="311"/>
      <c r="AO20" s="311"/>
      <c r="AP20" s="311"/>
      <c r="AQ20" s="311"/>
      <c r="AR20" s="311"/>
      <c r="AS20" s="311"/>
      <c r="AT20" s="311"/>
      <c r="AU20" s="311"/>
      <c r="AV20" s="311"/>
      <c r="AW20" s="311"/>
      <c r="AX20" s="311"/>
      <c r="AY20" s="311"/>
      <c r="AZ20" s="633"/>
      <c r="BA20" s="2211"/>
      <c r="BB20" s="148" t="s">
        <v>22</v>
      </c>
      <c r="BC20" s="1147" t="s">
        <v>35</v>
      </c>
      <c r="BD20" s="1167" t="s">
        <v>35</v>
      </c>
      <c r="BE20" s="1167" t="s">
        <v>35</v>
      </c>
      <c r="BF20" s="1167" t="s">
        <v>35</v>
      </c>
      <c r="BG20" s="1188" t="s">
        <v>35</v>
      </c>
      <c r="BH20" s="1209" t="s">
        <v>35</v>
      </c>
      <c r="BI20" s="1167" t="s">
        <v>35</v>
      </c>
      <c r="BJ20" s="1167" t="s">
        <v>35</v>
      </c>
      <c r="BK20" s="1167" t="s">
        <v>35</v>
      </c>
      <c r="BL20" s="1188" t="s">
        <v>35</v>
      </c>
      <c r="BM20" s="1209" t="s">
        <v>35</v>
      </c>
      <c r="BN20" s="1167" t="s">
        <v>35</v>
      </c>
      <c r="BO20" s="1167" t="s">
        <v>35</v>
      </c>
      <c r="BP20" s="1167" t="s">
        <v>35</v>
      </c>
      <c r="BQ20" s="1188" t="s">
        <v>35</v>
      </c>
      <c r="BR20" s="1209" t="s">
        <v>35</v>
      </c>
      <c r="BS20" s="1167" t="s">
        <v>35</v>
      </c>
      <c r="BT20" s="1167" t="s">
        <v>35</v>
      </c>
      <c r="BU20" s="1167" t="s">
        <v>35</v>
      </c>
      <c r="BV20" s="1167" t="s">
        <v>35</v>
      </c>
      <c r="BW20" s="1167" t="s">
        <v>35</v>
      </c>
      <c r="BX20" s="1167" t="s">
        <v>35</v>
      </c>
      <c r="BY20" s="1229" t="s">
        <v>35</v>
      </c>
      <c r="BZ20" s="1229" t="s">
        <v>35</v>
      </c>
      <c r="CA20" s="1874"/>
      <c r="CB20" s="1874"/>
      <c r="CC20" s="1874"/>
      <c r="CD20" s="1874"/>
      <c r="CE20" s="1874"/>
      <c r="CF20" s="1874"/>
      <c r="CG20" s="1874"/>
      <c r="CH20" s="1874"/>
      <c r="CI20" s="1874"/>
      <c r="CJ20" s="1874"/>
      <c r="CK20" s="1874"/>
      <c r="CL20" s="1874"/>
      <c r="CM20" s="1874"/>
      <c r="CN20" s="1874"/>
      <c r="CO20" s="1874"/>
      <c r="CP20" s="1874"/>
      <c r="CQ20" s="1874"/>
      <c r="CR20" s="1874"/>
      <c r="CS20" s="1874"/>
      <c r="CT20" s="1874"/>
      <c r="CU20" s="1874"/>
      <c r="CV20" s="1874"/>
      <c r="CW20" s="1874"/>
      <c r="CX20" s="1874"/>
      <c r="CY20" s="1874"/>
      <c r="CZ20" s="1874"/>
    </row>
    <row r="21" s="387" customFormat="true" ht="15" customHeight="true" x14ac:dyDescent="0.2">
      <c r="A21" s="2191"/>
      <c r="B21" s="1059" t="s">
        <v>17</v>
      </c>
      <c r="C21" s="858">
        <f t="shared" ref="C21:Z21" si="2">C63+C64</f>
        <v>33.080020104841942</v>
      </c>
      <c r="D21" s="859">
        <f t="shared" si="2"/>
        <v>10.958061420343093</v>
      </c>
      <c r="E21" s="859">
        <f t="shared" si="2"/>
        <v>1.6531407156869922</v>
      </c>
      <c r="F21" s="859">
        <f t="shared" si="2"/>
        <v>0.39372342620812589</v>
      </c>
      <c r="G21" s="860">
        <f t="shared" si="2"/>
        <v>0</v>
      </c>
      <c r="H21" s="861">
        <f t="shared" si="2"/>
        <v>3.0449199019053457</v>
      </c>
      <c r="I21" s="859">
        <f t="shared" si="2"/>
        <v>0.65692802594696664</v>
      </c>
      <c r="J21" s="859">
        <f t="shared" si="2"/>
        <v>0.5398917264259574</v>
      </c>
      <c r="K21" s="859">
        <f t="shared" si="2"/>
        <v>1.4326160172158217E-2</v>
      </c>
      <c r="L21" s="862">
        <f t="shared" si="2"/>
        <v>0</v>
      </c>
      <c r="M21" s="858">
        <f t="shared" si="2"/>
        <v>38.923968360815948</v>
      </c>
      <c r="N21" s="859">
        <f t="shared" si="2"/>
        <v>30.568725487349372</v>
      </c>
      <c r="O21" s="859">
        <f t="shared" si="2"/>
        <v>25.387477064131488</v>
      </c>
      <c r="P21" s="859">
        <f t="shared" si="2"/>
        <v>15.682599978028446</v>
      </c>
      <c r="Q21" s="860">
        <f t="shared" si="2"/>
        <v>3.3183719416289588</v>
      </c>
      <c r="R21" s="861">
        <f t="shared" si="2"/>
        <v>10.844212472522843</v>
      </c>
      <c r="S21" s="859">
        <f t="shared" si="2"/>
        <v>27.10967843103575</v>
      </c>
      <c r="T21" s="859">
        <f t="shared" si="2"/>
        <v>10.540039899825626</v>
      </c>
      <c r="U21" s="859">
        <f t="shared" si="2"/>
        <v>6.7456321427569028</v>
      </c>
      <c r="V21" s="859">
        <f t="shared" si="2"/>
        <v>1.3440368130290843</v>
      </c>
      <c r="W21" s="859">
        <f t="shared" si="2"/>
        <v>33.061029135339467</v>
      </c>
      <c r="X21" s="859">
        <f t="shared" si="2"/>
        <v>18.617551146851202</v>
      </c>
      <c r="Y21" s="859">
        <f t="shared" si="2"/>
        <v>2.6829895944374744</v>
      </c>
      <c r="Z21" s="862">
        <f t="shared" si="2"/>
        <v>11.230038612699575</v>
      </c>
      <c r="AA21" s="311"/>
      <c r="AB21" s="311"/>
      <c r="AC21" s="311"/>
      <c r="AD21" s="311"/>
      <c r="AE21" s="311"/>
      <c r="AF21" s="311"/>
      <c r="AG21" s="311"/>
      <c r="AH21" s="311"/>
      <c r="AI21" s="311"/>
      <c r="AJ21" s="311"/>
      <c r="AK21" s="311"/>
      <c r="AL21" s="311"/>
      <c r="AM21" s="311"/>
      <c r="AN21" s="311"/>
      <c r="AO21" s="311"/>
      <c r="AP21" s="311"/>
      <c r="AQ21" s="311"/>
      <c r="AR21" s="311"/>
      <c r="AS21" s="311"/>
      <c r="AT21" s="311"/>
      <c r="AU21" s="311"/>
      <c r="AV21" s="311"/>
      <c r="AW21" s="311"/>
      <c r="AX21" s="311"/>
      <c r="AY21" s="311"/>
      <c r="AZ21" s="633"/>
      <c r="BA21" s="2211"/>
      <c r="BB21" s="148" t="s">
        <v>17</v>
      </c>
      <c r="BC21" s="1147" t="s">
        <v>35</v>
      </c>
      <c r="BD21" s="1167" t="s">
        <v>35</v>
      </c>
      <c r="BE21" s="1167" t="s">
        <v>35</v>
      </c>
      <c r="BF21" s="1167" t="s">
        <v>35</v>
      </c>
      <c r="BG21" s="1188" t="s">
        <v>35</v>
      </c>
      <c r="BH21" s="1209" t="s">
        <v>35</v>
      </c>
      <c r="BI21" s="1167" t="s">
        <v>35</v>
      </c>
      <c r="BJ21" s="1167" t="s">
        <v>35</v>
      </c>
      <c r="BK21" s="1167" t="s">
        <v>35</v>
      </c>
      <c r="BL21" s="1188" t="s">
        <v>35</v>
      </c>
      <c r="BM21" s="1209" t="s">
        <v>35</v>
      </c>
      <c r="BN21" s="1167" t="s">
        <v>35</v>
      </c>
      <c r="BO21" s="1167" t="s">
        <v>35</v>
      </c>
      <c r="BP21" s="1167" t="s">
        <v>35</v>
      </c>
      <c r="BQ21" s="1188" t="s">
        <v>35</v>
      </c>
      <c r="BR21" s="1209" t="s">
        <v>35</v>
      </c>
      <c r="BS21" s="1167" t="s">
        <v>35</v>
      </c>
      <c r="BT21" s="1167" t="s">
        <v>35</v>
      </c>
      <c r="BU21" s="1167" t="s">
        <v>35</v>
      </c>
      <c r="BV21" s="1167" t="s">
        <v>35</v>
      </c>
      <c r="BW21" s="1167" t="s">
        <v>35</v>
      </c>
      <c r="BX21" s="1167" t="s">
        <v>35</v>
      </c>
      <c r="BY21" s="1229" t="s">
        <v>35</v>
      </c>
      <c r="BZ21" s="1229" t="s">
        <v>35</v>
      </c>
      <c r="CA21" s="1874"/>
      <c r="CB21" s="1874"/>
      <c r="CC21" s="1874"/>
      <c r="CD21" s="1874"/>
      <c r="CE21" s="1874"/>
      <c r="CF21" s="1874"/>
      <c r="CG21" s="1874"/>
      <c r="CH21" s="1874"/>
      <c r="CI21" s="1874"/>
      <c r="CJ21" s="1874"/>
      <c r="CK21" s="1874"/>
      <c r="CL21" s="1874"/>
      <c r="CM21" s="1874"/>
      <c r="CN21" s="1874"/>
      <c r="CO21" s="1874"/>
      <c r="CP21" s="1874"/>
      <c r="CQ21" s="1874"/>
      <c r="CR21" s="1874"/>
      <c r="CS21" s="1874"/>
      <c r="CT21" s="1874"/>
      <c r="CU21" s="1874"/>
      <c r="CV21" s="1874"/>
      <c r="CW21" s="1874"/>
      <c r="CX21" s="1874"/>
      <c r="CY21" s="1874"/>
      <c r="CZ21" s="1874"/>
    </row>
    <row r="22" s="387" customFormat="true" ht="15" customHeight="true" x14ac:dyDescent="0.2">
      <c r="A22" s="2191" t="s">
        <v>54</v>
      </c>
      <c r="B22" s="1059" t="s">
        <v>49</v>
      </c>
      <c r="C22" s="1091" t="s">
        <v>35</v>
      </c>
      <c r="D22" s="1100" t="s">
        <v>35</v>
      </c>
      <c r="E22" s="1100" t="s">
        <v>35</v>
      </c>
      <c r="F22" s="1100" t="s">
        <v>35</v>
      </c>
      <c r="G22" s="1110" t="s">
        <v>35</v>
      </c>
      <c r="H22" s="1120" t="s">
        <v>35</v>
      </c>
      <c r="I22" s="1100" t="s">
        <v>35</v>
      </c>
      <c r="J22" s="1100" t="s">
        <v>35</v>
      </c>
      <c r="K22" s="1100" t="s">
        <v>35</v>
      </c>
      <c r="L22" s="1130" t="s">
        <v>35</v>
      </c>
      <c r="M22" s="1091" t="s">
        <v>35</v>
      </c>
      <c r="N22" s="1100" t="s">
        <v>35</v>
      </c>
      <c r="O22" s="1100" t="s">
        <v>35</v>
      </c>
      <c r="P22" s="1100" t="s">
        <v>35</v>
      </c>
      <c r="Q22" s="1110" t="s">
        <v>35</v>
      </c>
      <c r="R22" s="1120" t="s">
        <v>35</v>
      </c>
      <c r="S22" s="1100" t="s">
        <v>35</v>
      </c>
      <c r="T22" s="1100" t="s">
        <v>35</v>
      </c>
      <c r="U22" s="1100" t="s">
        <v>35</v>
      </c>
      <c r="V22" s="1100" t="s">
        <v>35</v>
      </c>
      <c r="W22" s="1100" t="s">
        <v>35</v>
      </c>
      <c r="X22" s="1100" t="s">
        <v>35</v>
      </c>
      <c r="Y22" s="1100" t="s">
        <v>35</v>
      </c>
      <c r="Z22" s="1130" t="s">
        <v>35</v>
      </c>
      <c r="AA22" s="311"/>
      <c r="AB22" s="311"/>
      <c r="AC22" s="311"/>
      <c r="AD22" s="311"/>
      <c r="AE22" s="311"/>
      <c r="AF22" s="311"/>
      <c r="AG22" s="311"/>
      <c r="AH22" s="311"/>
      <c r="AI22" s="311"/>
      <c r="AJ22" s="311"/>
      <c r="AK22" s="311"/>
      <c r="AL22" s="311"/>
      <c r="AM22" s="311"/>
      <c r="AN22" s="311"/>
      <c r="AO22" s="311"/>
      <c r="AP22" s="311"/>
      <c r="AQ22" s="311"/>
      <c r="AR22" s="311"/>
      <c r="AS22" s="311"/>
      <c r="AT22" s="311"/>
      <c r="AU22" s="311"/>
      <c r="AV22" s="311"/>
      <c r="AW22" s="311"/>
      <c r="AX22" s="311"/>
      <c r="AY22" s="311"/>
      <c r="AZ22" s="633"/>
      <c r="BA22" s="2211" t="s">
        <v>54</v>
      </c>
      <c r="BB22" s="148" t="s">
        <v>49</v>
      </c>
      <c r="BC22" s="1147" t="s">
        <v>35</v>
      </c>
      <c r="BD22" s="1167" t="s">
        <v>35</v>
      </c>
      <c r="BE22" s="1167" t="s">
        <v>35</v>
      </c>
      <c r="BF22" s="1167" t="s">
        <v>35</v>
      </c>
      <c r="BG22" s="1188" t="s">
        <v>35</v>
      </c>
      <c r="BH22" s="1209" t="s">
        <v>35</v>
      </c>
      <c r="BI22" s="1167" t="s">
        <v>35</v>
      </c>
      <c r="BJ22" s="1167" t="s">
        <v>35</v>
      </c>
      <c r="BK22" s="1167" t="s">
        <v>35</v>
      </c>
      <c r="BL22" s="1188" t="s">
        <v>35</v>
      </c>
      <c r="BM22" s="1209" t="s">
        <v>35</v>
      </c>
      <c r="BN22" s="1167" t="s">
        <v>35</v>
      </c>
      <c r="BO22" s="1167" t="s">
        <v>35</v>
      </c>
      <c r="BP22" s="1167" t="s">
        <v>35</v>
      </c>
      <c r="BQ22" s="1188" t="s">
        <v>35</v>
      </c>
      <c r="BR22" s="1209" t="s">
        <v>35</v>
      </c>
      <c r="BS22" s="1167" t="s">
        <v>35</v>
      </c>
      <c r="BT22" s="1167" t="s">
        <v>35</v>
      </c>
      <c r="BU22" s="1167" t="s">
        <v>35</v>
      </c>
      <c r="BV22" s="1167" t="s">
        <v>35</v>
      </c>
      <c r="BW22" s="1167" t="s">
        <v>35</v>
      </c>
      <c r="BX22" s="1167" t="s">
        <v>35</v>
      </c>
      <c r="BY22" s="1229" t="s">
        <v>35</v>
      </c>
      <c r="BZ22" s="1229" t="s">
        <v>35</v>
      </c>
      <c r="CA22" s="1874"/>
      <c r="CB22" s="1874"/>
      <c r="CC22" s="1874"/>
      <c r="CD22" s="1874"/>
      <c r="CE22" s="1874"/>
      <c r="CF22" s="1874"/>
      <c r="CG22" s="1874"/>
      <c r="CH22" s="1874"/>
      <c r="CI22" s="1874"/>
      <c r="CJ22" s="1874"/>
      <c r="CK22" s="1874"/>
      <c r="CL22" s="1874"/>
      <c r="CM22" s="1874"/>
      <c r="CN22" s="1874"/>
      <c r="CO22" s="1874"/>
      <c r="CP22" s="1874"/>
      <c r="CQ22" s="1874"/>
      <c r="CR22" s="1874"/>
      <c r="CS22" s="1874"/>
      <c r="CT22" s="1874"/>
      <c r="CU22" s="1874"/>
      <c r="CV22" s="1874"/>
      <c r="CW22" s="1874"/>
      <c r="CX22" s="1874"/>
      <c r="CY22" s="1874"/>
      <c r="CZ22" s="1874"/>
    </row>
    <row r="23" s="387" customFormat="true" ht="15" customHeight="true" x14ac:dyDescent="0.2">
      <c r="A23" s="2192"/>
      <c r="B23" s="1060" t="s">
        <v>48</v>
      </c>
      <c r="C23" s="1092" t="s">
        <v>35</v>
      </c>
      <c r="D23" s="1101" t="s">
        <v>35</v>
      </c>
      <c r="E23" s="1101" t="s">
        <v>35</v>
      </c>
      <c r="F23" s="1101" t="s">
        <v>35</v>
      </c>
      <c r="G23" s="1111" t="s">
        <v>35</v>
      </c>
      <c r="H23" s="1121" t="s">
        <v>35</v>
      </c>
      <c r="I23" s="1101" t="s">
        <v>35</v>
      </c>
      <c r="J23" s="1101" t="s">
        <v>35</v>
      </c>
      <c r="K23" s="1101" t="s">
        <v>35</v>
      </c>
      <c r="L23" s="1131" t="s">
        <v>35</v>
      </c>
      <c r="M23" s="1092" t="s">
        <v>35</v>
      </c>
      <c r="N23" s="1101" t="s">
        <v>35</v>
      </c>
      <c r="O23" s="1101" t="s">
        <v>35</v>
      </c>
      <c r="P23" s="1101" t="s">
        <v>35</v>
      </c>
      <c r="Q23" s="1111" t="s">
        <v>35</v>
      </c>
      <c r="R23" s="1121" t="s">
        <v>35</v>
      </c>
      <c r="S23" s="1101" t="s">
        <v>35</v>
      </c>
      <c r="T23" s="1101" t="s">
        <v>35</v>
      </c>
      <c r="U23" s="1101" t="s">
        <v>35</v>
      </c>
      <c r="V23" s="1101" t="s">
        <v>35</v>
      </c>
      <c r="W23" s="1101" t="s">
        <v>35</v>
      </c>
      <c r="X23" s="1101" t="s">
        <v>35</v>
      </c>
      <c r="Y23" s="1101" t="s">
        <v>35</v>
      </c>
      <c r="Z23" s="1131" t="s">
        <v>35</v>
      </c>
      <c r="AA23" s="311"/>
      <c r="AB23" s="311"/>
      <c r="AC23" s="311"/>
      <c r="AD23" s="311"/>
      <c r="AE23" s="311"/>
      <c r="AF23" s="311"/>
      <c r="AG23" s="311"/>
      <c r="AH23" s="311"/>
      <c r="AI23" s="311"/>
      <c r="AJ23" s="311"/>
      <c r="AK23" s="311"/>
      <c r="AL23" s="311"/>
      <c r="AM23" s="311"/>
      <c r="AN23" s="311"/>
      <c r="AO23" s="311"/>
      <c r="AP23" s="311"/>
      <c r="AQ23" s="311"/>
      <c r="AR23" s="311"/>
      <c r="AS23" s="311"/>
      <c r="AT23" s="311"/>
      <c r="AU23" s="311"/>
      <c r="AV23" s="311"/>
      <c r="AW23" s="311"/>
      <c r="AX23" s="311"/>
      <c r="AY23" s="311"/>
      <c r="AZ23" s="633"/>
      <c r="BA23" s="2212"/>
      <c r="BB23" s="149" t="s">
        <v>48</v>
      </c>
      <c r="BC23" s="1148" t="s">
        <v>35</v>
      </c>
      <c r="BD23" s="1168" t="s">
        <v>35</v>
      </c>
      <c r="BE23" s="1168" t="s">
        <v>35</v>
      </c>
      <c r="BF23" s="1168" t="s">
        <v>35</v>
      </c>
      <c r="BG23" s="1189" t="s">
        <v>35</v>
      </c>
      <c r="BH23" s="1210" t="s">
        <v>35</v>
      </c>
      <c r="BI23" s="1168" t="s">
        <v>35</v>
      </c>
      <c r="BJ23" s="1168" t="s">
        <v>35</v>
      </c>
      <c r="BK23" s="1168" t="s">
        <v>35</v>
      </c>
      <c r="BL23" s="1189" t="s">
        <v>35</v>
      </c>
      <c r="BM23" s="1210" t="s">
        <v>35</v>
      </c>
      <c r="BN23" s="1168" t="s">
        <v>35</v>
      </c>
      <c r="BO23" s="1168" t="s">
        <v>35</v>
      </c>
      <c r="BP23" s="1168" t="s">
        <v>35</v>
      </c>
      <c r="BQ23" s="1189" t="s">
        <v>35</v>
      </c>
      <c r="BR23" s="1210" t="s">
        <v>35</v>
      </c>
      <c r="BS23" s="1168" t="s">
        <v>35</v>
      </c>
      <c r="BT23" s="1168" t="s">
        <v>35</v>
      </c>
      <c r="BU23" s="1168" t="s">
        <v>35</v>
      </c>
      <c r="BV23" s="1168" t="s">
        <v>35</v>
      </c>
      <c r="BW23" s="1168" t="s">
        <v>35</v>
      </c>
      <c r="BX23" s="1168" t="s">
        <v>35</v>
      </c>
      <c r="BY23" s="1230" t="s">
        <v>35</v>
      </c>
      <c r="BZ23" s="1230" t="s">
        <v>35</v>
      </c>
      <c r="CA23" s="1875"/>
      <c r="CB23" s="1875"/>
      <c r="CC23" s="1875"/>
      <c r="CD23" s="1875"/>
      <c r="CE23" s="1875"/>
      <c r="CF23" s="1875"/>
      <c r="CG23" s="1875"/>
      <c r="CH23" s="1875"/>
      <c r="CI23" s="1875"/>
      <c r="CJ23" s="1875"/>
      <c r="CK23" s="1875"/>
      <c r="CL23" s="1875"/>
      <c r="CM23" s="1875"/>
      <c r="CN23" s="1875"/>
      <c r="CO23" s="1875"/>
      <c r="CP23" s="1875"/>
      <c r="CQ23" s="1875"/>
      <c r="CR23" s="1875"/>
      <c r="CS23" s="1875"/>
      <c r="CT23" s="1875"/>
      <c r="CU23" s="1875"/>
      <c r="CV23" s="1875"/>
      <c r="CW23" s="1875"/>
      <c r="CX23" s="1875"/>
      <c r="CY23" s="1875"/>
      <c r="CZ23" s="1875"/>
    </row>
    <row r="24" s="131" customFormat="true" ht="15" hidden="true" customHeight="true" x14ac:dyDescent="0.2">
      <c r="A24" s="2151"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7"/>
      <c r="AA24" s="603"/>
      <c r="AB24" s="603"/>
      <c r="AC24" s="603"/>
      <c r="AD24" s="603"/>
      <c r="AE24" s="603"/>
      <c r="AF24" s="603"/>
      <c r="AG24" s="603"/>
      <c r="AH24" s="603"/>
      <c r="AI24" s="603"/>
      <c r="AJ24" s="603"/>
      <c r="AK24" s="603"/>
      <c r="AL24" s="603"/>
      <c r="AM24" s="603"/>
      <c r="AN24" s="603"/>
      <c r="AO24" s="603"/>
      <c r="AP24" s="603"/>
      <c r="AQ24" s="603"/>
      <c r="AR24" s="603"/>
      <c r="AS24" s="603"/>
      <c r="AT24" s="603"/>
      <c r="AU24" s="603"/>
      <c r="AV24" s="603"/>
      <c r="AW24" s="603"/>
      <c r="AX24" s="603"/>
      <c r="AY24" s="60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52"/>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62"/>
      <c r="AA25" s="603"/>
      <c r="AB25" s="603"/>
      <c r="AC25" s="603"/>
      <c r="AD25" s="603"/>
      <c r="AE25" s="603"/>
      <c r="AF25" s="603"/>
      <c r="AG25" s="603"/>
      <c r="AH25" s="603"/>
      <c r="AI25" s="603"/>
      <c r="AJ25" s="603"/>
      <c r="AK25" s="603"/>
      <c r="AL25" s="603"/>
      <c r="AM25" s="603"/>
      <c r="AN25" s="603"/>
      <c r="AO25" s="603"/>
      <c r="AP25" s="603"/>
      <c r="AQ25" s="603"/>
      <c r="AR25" s="603"/>
      <c r="AS25" s="603"/>
      <c r="AT25" s="603"/>
      <c r="AU25" s="603"/>
      <c r="AV25" s="603"/>
      <c r="AW25" s="603"/>
      <c r="AX25" s="603"/>
      <c r="AY25" s="60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53"/>
      <c r="B26" s="240" t="s">
        <v>46</v>
      </c>
      <c r="C26" s="263"/>
      <c r="D26" s="264"/>
      <c r="E26" s="264"/>
      <c r="F26" s="264"/>
      <c r="G26" s="265"/>
      <c r="H26" s="266"/>
      <c r="I26" s="264"/>
      <c r="J26" s="264"/>
      <c r="K26" s="264"/>
      <c r="L26" s="267"/>
      <c r="M26" s="263"/>
      <c r="N26" s="264"/>
      <c r="O26" s="264"/>
      <c r="P26" s="264"/>
      <c r="Q26" s="265"/>
      <c r="R26" s="1793"/>
      <c r="S26" s="1794"/>
      <c r="T26" s="1794"/>
      <c r="U26" s="1794"/>
      <c r="V26" s="1794"/>
      <c r="W26" s="1794"/>
      <c r="X26" s="1794"/>
      <c r="Y26" s="1794"/>
      <c r="Z26" s="1832"/>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3"/>
      <c r="AX26" s="603"/>
      <c r="AY26" s="60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88" customFormat="true" ht="15" customHeight="true" x14ac:dyDescent="0.2">
      <c r="A27" s="130"/>
      <c r="B27" s="183"/>
      <c r="C27" s="2180" t="s">
        <v>114</v>
      </c>
      <c r="D27" s="2181"/>
      <c r="E27" s="2181"/>
      <c r="F27" s="2181"/>
      <c r="G27" s="2182"/>
      <c r="H27" s="2183" t="s">
        <v>38</v>
      </c>
      <c r="I27" s="2184"/>
      <c r="J27" s="2184"/>
      <c r="K27" s="2184"/>
      <c r="L27" s="2185"/>
      <c r="M27" s="2186" t="s">
        <v>37</v>
      </c>
      <c r="N27" s="2184"/>
      <c r="O27" s="2184"/>
      <c r="P27" s="2184"/>
      <c r="Q27" s="2185"/>
      <c r="R27" s="1787" t="s">
        <v>137</v>
      </c>
      <c r="S27" s="1822"/>
      <c r="T27" s="1822"/>
      <c r="U27" s="1822"/>
      <c r="V27" s="1822"/>
      <c r="W27" s="1822"/>
      <c r="X27" s="1822"/>
      <c r="Y27" s="1822"/>
      <c r="Z27" s="1823"/>
      <c r="AA27" s="603"/>
      <c r="AB27" s="603"/>
      <c r="AC27" s="603"/>
      <c r="AD27" s="603"/>
      <c r="AE27" s="603"/>
      <c r="AF27" s="603"/>
      <c r="AG27" s="603"/>
      <c r="AH27" s="603"/>
      <c r="AI27" s="603"/>
      <c r="AJ27" s="603"/>
      <c r="AK27" s="603"/>
      <c r="AL27" s="603"/>
      <c r="AM27" s="603"/>
      <c r="AN27" s="603"/>
      <c r="AO27" s="603"/>
      <c r="AP27" s="603"/>
      <c r="AQ27" s="603"/>
      <c r="AR27" s="603"/>
      <c r="AS27" s="603"/>
      <c r="AT27" s="603"/>
      <c r="AU27" s="603"/>
      <c r="AV27" s="603"/>
      <c r="AW27" s="603"/>
      <c r="AX27" s="603"/>
      <c r="AY27" s="603"/>
      <c r="AZ27" s="216"/>
      <c r="BA27" s="217" t="s">
        <v>128</v>
      </c>
      <c r="BB27" s="115" t="s">
        <v>95</v>
      </c>
      <c r="BC27" s="2213" t="s">
        <v>114</v>
      </c>
      <c r="BD27" s="2214"/>
      <c r="BE27" s="2214"/>
      <c r="BF27" s="2214"/>
      <c r="BG27" s="2215"/>
      <c r="BH27" s="2216" t="s">
        <v>38</v>
      </c>
      <c r="BI27" s="2214"/>
      <c r="BJ27" s="2214"/>
      <c r="BK27" s="2214"/>
      <c r="BL27" s="2215"/>
      <c r="BM27" s="2216" t="s">
        <v>37</v>
      </c>
      <c r="BN27" s="2214"/>
      <c r="BO27" s="2214"/>
      <c r="BP27" s="2214"/>
      <c r="BQ27" s="2217"/>
      <c r="BR27" s="1802" t="s">
        <v>137</v>
      </c>
      <c r="BS27" s="1803"/>
      <c r="BT27" s="1803"/>
      <c r="BU27" s="1803"/>
      <c r="BV27" s="1803"/>
      <c r="BW27" s="1803"/>
      <c r="BX27" s="1803"/>
      <c r="BY27" s="1804"/>
      <c r="BZ27" s="312"/>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88" customFormat="true" ht="12.75" x14ac:dyDescent="0.2">
      <c r="A28" s="184" t="s">
        <v>69</v>
      </c>
      <c r="B28" s="242"/>
      <c r="C28" s="271" t="s">
        <v>0</v>
      </c>
      <c r="D28" s="272" t="s">
        <v>1</v>
      </c>
      <c r="E28" s="272" t="s">
        <v>2</v>
      </c>
      <c r="F28" s="272" t="s">
        <v>3</v>
      </c>
      <c r="G28" s="273" t="s">
        <v>4</v>
      </c>
      <c r="H28" s="768" t="s">
        <v>0</v>
      </c>
      <c r="I28" s="693" t="s">
        <v>1</v>
      </c>
      <c r="J28" s="693" t="s">
        <v>2</v>
      </c>
      <c r="K28" s="693" t="s">
        <v>3</v>
      </c>
      <c r="L28" s="694" t="s">
        <v>4</v>
      </c>
      <c r="M28" s="752" t="s">
        <v>0</v>
      </c>
      <c r="N28" s="693" t="s">
        <v>1</v>
      </c>
      <c r="O28" s="693" t="s">
        <v>2</v>
      </c>
      <c r="P28" s="693" t="s">
        <v>3</v>
      </c>
      <c r="Q28" s="787" t="s">
        <v>4</v>
      </c>
      <c r="R28" s="768" t="s">
        <v>149</v>
      </c>
      <c r="S28" s="693" t="s">
        <v>150</v>
      </c>
      <c r="T28" s="693" t="s">
        <v>151</v>
      </c>
      <c r="U28" s="693" t="s">
        <v>152</v>
      </c>
      <c r="V28" s="693" t="s">
        <v>153</v>
      </c>
      <c r="W28" s="693" t="s">
        <v>154</v>
      </c>
      <c r="X28" s="693" t="s">
        <v>155</v>
      </c>
      <c r="Y28" s="693" t="s">
        <v>156</v>
      </c>
      <c r="Z28" s="695" t="s">
        <v>157</v>
      </c>
      <c r="AA28" s="603"/>
      <c r="AB28" s="603"/>
      <c r="AC28" s="603"/>
      <c r="AD28" s="603"/>
      <c r="AE28" s="603"/>
      <c r="AF28" s="603"/>
      <c r="AG28" s="603"/>
      <c r="AH28" s="603"/>
      <c r="AI28" s="603"/>
      <c r="AJ28" s="603"/>
      <c r="AK28" s="603"/>
      <c r="AL28" s="603"/>
      <c r="AM28" s="603"/>
      <c r="AN28" s="603"/>
      <c r="AO28" s="603"/>
      <c r="AP28" s="603"/>
      <c r="AQ28" s="603"/>
      <c r="AR28" s="603"/>
      <c r="AS28" s="603"/>
      <c r="AT28" s="603"/>
      <c r="AU28" s="603"/>
      <c r="AV28" s="603"/>
      <c r="AW28" s="603"/>
      <c r="AX28" s="603"/>
      <c r="AY28" s="603"/>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149</v>
      </c>
      <c r="BS28" s="168" t="s">
        <v>150</v>
      </c>
      <c r="BT28" s="168" t="s">
        <v>151</v>
      </c>
      <c r="BU28" s="168" t="s">
        <v>152</v>
      </c>
      <c r="BV28" s="168" t="s">
        <v>153</v>
      </c>
      <c r="BW28" s="168" t="s">
        <v>154</v>
      </c>
      <c r="BX28" s="168" t="s">
        <v>155</v>
      </c>
      <c r="BY28" s="169" t="s">
        <v>156</v>
      </c>
      <c r="BZ28" s="169" t="s">
        <v>157</v>
      </c>
      <c r="CA28" s="1876"/>
      <c r="CB28" s="1876"/>
      <c r="CC28" s="1876"/>
      <c r="CD28" s="1876"/>
      <c r="CE28" s="1876"/>
      <c r="CF28" s="1876"/>
      <c r="CG28" s="1876"/>
      <c r="CH28" s="1876"/>
      <c r="CI28" s="1876"/>
      <c r="CJ28" s="1876"/>
      <c r="CK28" s="1876"/>
      <c r="CL28" s="1876"/>
      <c r="CM28" s="1876"/>
      <c r="CN28" s="1876"/>
      <c r="CO28" s="1876"/>
      <c r="CP28" s="1876"/>
      <c r="CQ28" s="1876"/>
      <c r="CR28" s="1876"/>
      <c r="CS28" s="1876"/>
      <c r="CT28" s="1876"/>
      <c r="CU28" s="1876"/>
      <c r="CV28" s="1876"/>
      <c r="CW28" s="1876"/>
      <c r="CX28" s="1876"/>
      <c r="CY28" s="1876"/>
      <c r="CZ28" s="1876"/>
    </row>
    <row r="29" s="388" customFormat="true" ht="15" customHeight="true" x14ac:dyDescent="0.2">
      <c r="A29" s="2173" t="s">
        <v>57</v>
      </c>
      <c r="B29" s="1061" t="s">
        <v>49</v>
      </c>
      <c r="C29" s="863">
        <v>42.984651979428968</v>
      </c>
      <c r="D29" s="864">
        <v>64.84034077594805</v>
      </c>
      <c r="E29" s="864">
        <v>84.659900289469277</v>
      </c>
      <c r="F29" s="864">
        <v>92.624260267032255</v>
      </c>
      <c r="G29" s="865">
        <v>97.313882225946912</v>
      </c>
      <c r="H29" s="866">
        <v>72.447277089431751</v>
      </c>
      <c r="I29" s="864">
        <v>88.617884205903778</v>
      </c>
      <c r="J29" s="864">
        <v>92.476769203793737</v>
      </c>
      <c r="K29" s="864">
        <v>96.094088631021918</v>
      </c>
      <c r="L29" s="867">
        <v>98.142258367738791</v>
      </c>
      <c r="M29" s="868">
        <v>37.889111501321935</v>
      </c>
      <c r="N29" s="864">
        <v>44.648185717992611</v>
      </c>
      <c r="O29" s="864">
        <v>54.172633296821573</v>
      </c>
      <c r="P29" s="864">
        <v>61.309695352497698</v>
      </c>
      <c r="Q29" s="865">
        <v>78.492640689091431</v>
      </c>
      <c r="R29" s="866">
        <v>50.120356493581163</v>
      </c>
      <c r="S29" s="864">
        <v>64.649222111362562</v>
      </c>
      <c r="T29" s="864">
        <v>73.765861021817287</v>
      </c>
      <c r="U29" s="864">
        <v>79.224901136602952</v>
      </c>
      <c r="V29" s="864">
        <v>75.678986944765811</v>
      </c>
      <c r="W29" s="864">
        <v>51.9326771960949</v>
      </c>
      <c r="X29" s="864">
        <v>68.724616256994537</v>
      </c>
      <c r="Y29" s="864">
        <v>85.736880217753551</v>
      </c>
      <c r="Z29" s="1833">
        <v>81.525160276632718</v>
      </c>
      <c r="AA29" s="603"/>
      <c r="AB29" s="603"/>
      <c r="AC29" s="603"/>
      <c r="AD29" s="603"/>
      <c r="AE29" s="603"/>
      <c r="AF29" s="603"/>
      <c r="AG29" s="603"/>
      <c r="AH29" s="603"/>
      <c r="AI29" s="603"/>
      <c r="AJ29" s="603"/>
      <c r="AK29" s="603"/>
      <c r="AL29" s="603"/>
      <c r="AM29" s="603"/>
      <c r="AN29" s="603"/>
      <c r="AO29" s="603"/>
      <c r="AP29" s="603"/>
      <c r="AQ29" s="603"/>
      <c r="AR29" s="603"/>
      <c r="AS29" s="603"/>
      <c r="AT29" s="603"/>
      <c r="AU29" s="603"/>
      <c r="AV29" s="603"/>
      <c r="AW29" s="603"/>
      <c r="AX29" s="603"/>
      <c r="AY29" s="603"/>
      <c r="AZ29" s="216"/>
      <c r="BA29" s="2178" t="s">
        <v>57</v>
      </c>
      <c r="BB29" s="150" t="s">
        <v>49</v>
      </c>
      <c r="BC29" s="1149" t="s">
        <v>35</v>
      </c>
      <c r="BD29" s="1169" t="s">
        <v>35</v>
      </c>
      <c r="BE29" s="1169" t="s">
        <v>35</v>
      </c>
      <c r="BF29" s="1169" t="s">
        <v>35</v>
      </c>
      <c r="BG29" s="1190" t="s">
        <v>35</v>
      </c>
      <c r="BH29" s="1211" t="s">
        <v>35</v>
      </c>
      <c r="BI29" s="1169" t="s">
        <v>35</v>
      </c>
      <c r="BJ29" s="1169" t="s">
        <v>35</v>
      </c>
      <c r="BK29" s="1169" t="s">
        <v>35</v>
      </c>
      <c r="BL29" s="1190" t="s">
        <v>35</v>
      </c>
      <c r="BM29" s="1211" t="s">
        <v>35</v>
      </c>
      <c r="BN29" s="1169" t="s">
        <v>35</v>
      </c>
      <c r="BO29" s="1169" t="s">
        <v>35</v>
      </c>
      <c r="BP29" s="1169" t="s">
        <v>35</v>
      </c>
      <c r="BQ29" s="1190" t="s">
        <v>35</v>
      </c>
      <c r="BR29" s="1211" t="s">
        <v>35</v>
      </c>
      <c r="BS29" s="1169" t="s">
        <v>35</v>
      </c>
      <c r="BT29" s="1169" t="s">
        <v>35</v>
      </c>
      <c r="BU29" s="1169" t="s">
        <v>35</v>
      </c>
      <c r="BV29" s="1169" t="s">
        <v>35</v>
      </c>
      <c r="BW29" s="1169" t="s">
        <v>35</v>
      </c>
      <c r="BX29" s="1169" t="s">
        <v>35</v>
      </c>
      <c r="BY29" s="1231" t="s">
        <v>35</v>
      </c>
      <c r="BZ29" s="1231" t="s">
        <v>35</v>
      </c>
      <c r="CA29" s="1877"/>
      <c r="CB29" s="1877"/>
      <c r="CC29" s="1877"/>
      <c r="CD29" s="1877"/>
      <c r="CE29" s="1877"/>
      <c r="CF29" s="1877"/>
      <c r="CG29" s="1877"/>
      <c r="CH29" s="1877"/>
      <c r="CI29" s="1877"/>
      <c r="CJ29" s="1877"/>
      <c r="CK29" s="1877"/>
      <c r="CL29" s="1877"/>
      <c r="CM29" s="1877"/>
      <c r="CN29" s="1877"/>
      <c r="CO29" s="1877"/>
      <c r="CP29" s="1877"/>
      <c r="CQ29" s="1877"/>
      <c r="CR29" s="1877"/>
      <c r="CS29" s="1877"/>
      <c r="CT29" s="1877"/>
      <c r="CU29" s="1877"/>
      <c r="CV29" s="1877"/>
      <c r="CW29" s="1877"/>
      <c r="CX29" s="1877"/>
      <c r="CY29" s="1877"/>
      <c r="CZ29" s="1877"/>
    </row>
    <row r="30" s="388" customFormat="true" ht="15" customHeight="true" x14ac:dyDescent="0.2">
      <c r="A30" s="2174"/>
      <c r="B30" s="1062" t="s">
        <v>48</v>
      </c>
      <c r="C30" s="869">
        <v>57.015348020571054</v>
      </c>
      <c r="D30" s="870">
        <v>35.159659224051914</v>
      </c>
      <c r="E30" s="870">
        <v>15.340099710530611</v>
      </c>
      <c r="F30" s="870">
        <v>7.3757397329676913</v>
      </c>
      <c r="G30" s="871">
        <v>2.6861177740530833</v>
      </c>
      <c r="H30" s="872">
        <v>27.55272291056815</v>
      </c>
      <c r="I30" s="870">
        <v>11.382115794096412</v>
      </c>
      <c r="J30" s="870">
        <v>7.5232307962061205</v>
      </c>
      <c r="K30" s="870">
        <v>3.9059113689780829</v>
      </c>
      <c r="L30" s="873">
        <v>1.8577416322612406</v>
      </c>
      <c r="M30" s="874">
        <v>62.110888498678122</v>
      </c>
      <c r="N30" s="870">
        <v>55.351814282007574</v>
      </c>
      <c r="O30" s="870">
        <v>45.827366703178519</v>
      </c>
      <c r="P30" s="870">
        <v>38.690304647502366</v>
      </c>
      <c r="Q30" s="871">
        <v>21.507359310908505</v>
      </c>
      <c r="R30" s="872">
        <v>49.879643506419107</v>
      </c>
      <c r="S30" s="870">
        <v>35.350777888637325</v>
      </c>
      <c r="T30" s="870">
        <v>26.234138978182202</v>
      </c>
      <c r="U30" s="870">
        <v>20.775098863397563</v>
      </c>
      <c r="V30" s="870">
        <v>24.321013055234381</v>
      </c>
      <c r="W30" s="870">
        <v>48.067322803905341</v>
      </c>
      <c r="X30" s="870">
        <v>31.275383743005698</v>
      </c>
      <c r="Y30" s="870">
        <v>14.263119782246228</v>
      </c>
      <c r="Z30" s="1834">
        <v>18.474839723367356</v>
      </c>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3"/>
      <c r="AX30" s="603"/>
      <c r="AY30" s="603"/>
      <c r="AZ30" s="216"/>
      <c r="BA30" s="2179"/>
      <c r="BB30" s="151" t="s">
        <v>48</v>
      </c>
      <c r="BC30" s="1150" t="s">
        <v>35</v>
      </c>
      <c r="BD30" s="1170" t="s">
        <v>35</v>
      </c>
      <c r="BE30" s="1170" t="s">
        <v>35</v>
      </c>
      <c r="BF30" s="1170" t="s">
        <v>35</v>
      </c>
      <c r="BG30" s="1191" t="s">
        <v>35</v>
      </c>
      <c r="BH30" s="1212" t="s">
        <v>35</v>
      </c>
      <c r="BI30" s="1170" t="s">
        <v>35</v>
      </c>
      <c r="BJ30" s="1170" t="s">
        <v>35</v>
      </c>
      <c r="BK30" s="1170" t="s">
        <v>35</v>
      </c>
      <c r="BL30" s="1191" t="s">
        <v>35</v>
      </c>
      <c r="BM30" s="1212" t="s">
        <v>35</v>
      </c>
      <c r="BN30" s="1170" t="s">
        <v>35</v>
      </c>
      <c r="BO30" s="1170" t="s">
        <v>35</v>
      </c>
      <c r="BP30" s="1170" t="s">
        <v>35</v>
      </c>
      <c r="BQ30" s="1191" t="s">
        <v>35</v>
      </c>
      <c r="BR30" s="1212" t="s">
        <v>35</v>
      </c>
      <c r="BS30" s="1170" t="s">
        <v>35</v>
      </c>
      <c r="BT30" s="1170" t="s">
        <v>35</v>
      </c>
      <c r="BU30" s="1170" t="s">
        <v>35</v>
      </c>
      <c r="BV30" s="1170" t="s">
        <v>35</v>
      </c>
      <c r="BW30" s="1170" t="s">
        <v>35</v>
      </c>
      <c r="BX30" s="1170" t="s">
        <v>35</v>
      </c>
      <c r="BY30" s="1232" t="s">
        <v>35</v>
      </c>
      <c r="BZ30" s="1232" t="s">
        <v>35</v>
      </c>
      <c r="CA30" s="1878"/>
      <c r="CB30" s="1878"/>
      <c r="CC30" s="1878"/>
      <c r="CD30" s="1878"/>
      <c r="CE30" s="1878"/>
      <c r="CF30" s="1878"/>
      <c r="CG30" s="1878"/>
      <c r="CH30" s="1878"/>
      <c r="CI30" s="1878"/>
      <c r="CJ30" s="1878"/>
      <c r="CK30" s="1878"/>
      <c r="CL30" s="1878"/>
      <c r="CM30" s="1878"/>
      <c r="CN30" s="1878"/>
      <c r="CO30" s="1878"/>
      <c r="CP30" s="1878"/>
      <c r="CQ30" s="1878"/>
      <c r="CR30" s="1878"/>
      <c r="CS30" s="1878"/>
      <c r="CT30" s="1878"/>
      <c r="CU30" s="1878"/>
      <c r="CV30" s="1878"/>
      <c r="CW30" s="1878"/>
      <c r="CX30" s="1878"/>
      <c r="CY30" s="1878"/>
      <c r="CZ30" s="1878"/>
    </row>
    <row r="31" s="130" customFormat="true" ht="15" customHeight="true" x14ac:dyDescent="0.2">
      <c r="A31" s="2165" t="s">
        <v>103</v>
      </c>
      <c r="B31" s="248" t="s">
        <v>49</v>
      </c>
      <c r="C31" s="877">
        <v>29.212924485017282</v>
      </c>
      <c r="D31" s="878">
        <v>56.380488011556665</v>
      </c>
      <c r="E31" s="878">
        <v>78.129383561541772</v>
      </c>
      <c r="F31" s="878">
        <v>91.380945229310001</v>
      </c>
      <c r="G31" s="879">
        <v>97.137593454541744</v>
      </c>
      <c r="H31" s="880">
        <v>64.025466443941013</v>
      </c>
      <c r="I31" s="878">
        <v>82.682343229252069</v>
      </c>
      <c r="J31" s="878">
        <v>91.451732308770559</v>
      </c>
      <c r="K31" s="878">
        <v>95.752091952811298</v>
      </c>
      <c r="L31" s="881">
        <v>98.026856854847253</v>
      </c>
      <c r="M31" s="882">
        <v>20.621769299643173</v>
      </c>
      <c r="N31" s="878">
        <v>31.584475206553169</v>
      </c>
      <c r="O31" s="878">
        <v>44.856263446435101</v>
      </c>
      <c r="P31" s="878">
        <v>52.880031437737514</v>
      </c>
      <c r="Q31" s="879">
        <v>73.169166649099978</v>
      </c>
      <c r="R31" s="880">
        <v>45.648621845626423</v>
      </c>
      <c r="S31" s="878">
        <v>59.241708301392784</v>
      </c>
      <c r="T31" s="878">
        <v>68.478995819174941</v>
      </c>
      <c r="U31" s="878">
        <v>72.247750462512286</v>
      </c>
      <c r="V31" s="878">
        <v>67.44286785860821</v>
      </c>
      <c r="W31" s="878">
        <v>50.002450656937093</v>
      </c>
      <c r="X31" s="878">
        <v>53.125060105361598</v>
      </c>
      <c r="Y31" s="878">
        <v>82.730950491319064</v>
      </c>
      <c r="Z31" s="1835">
        <v>79.751353772989503</v>
      </c>
      <c r="AA31" s="603"/>
      <c r="AB31" s="603"/>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216"/>
      <c r="BA31" s="2179" t="s">
        <v>103</v>
      </c>
      <c r="BB31" s="151" t="s">
        <v>49</v>
      </c>
      <c r="BC31" s="1150" t="s">
        <v>35</v>
      </c>
      <c r="BD31" s="1170" t="s">
        <v>35</v>
      </c>
      <c r="BE31" s="1170" t="s">
        <v>35</v>
      </c>
      <c r="BF31" s="1170" t="s">
        <v>35</v>
      </c>
      <c r="BG31" s="1191" t="s">
        <v>35</v>
      </c>
      <c r="BH31" s="1212" t="s">
        <v>35</v>
      </c>
      <c r="BI31" s="1170" t="s">
        <v>35</v>
      </c>
      <c r="BJ31" s="1170" t="s">
        <v>35</v>
      </c>
      <c r="BK31" s="1170" t="s">
        <v>35</v>
      </c>
      <c r="BL31" s="1191" t="s">
        <v>35</v>
      </c>
      <c r="BM31" s="1212" t="s">
        <v>35</v>
      </c>
      <c r="BN31" s="1170" t="s">
        <v>35</v>
      </c>
      <c r="BO31" s="1170" t="s">
        <v>35</v>
      </c>
      <c r="BP31" s="1170" t="s">
        <v>35</v>
      </c>
      <c r="BQ31" s="1191" t="s">
        <v>35</v>
      </c>
      <c r="BR31" s="1212" t="s">
        <v>35</v>
      </c>
      <c r="BS31" s="1170" t="s">
        <v>35</v>
      </c>
      <c r="BT31" s="1170" t="s">
        <v>35</v>
      </c>
      <c r="BU31" s="1170" t="s">
        <v>35</v>
      </c>
      <c r="BV31" s="1170" t="s">
        <v>35</v>
      </c>
      <c r="BW31" s="1170" t="s">
        <v>35</v>
      </c>
      <c r="BX31" s="1170" t="s">
        <v>35</v>
      </c>
      <c r="BY31" s="1232" t="s">
        <v>35</v>
      </c>
      <c r="BZ31" s="1232" t="s">
        <v>35</v>
      </c>
      <c r="CA31" s="1878"/>
      <c r="CB31" s="1878"/>
      <c r="CC31" s="1878"/>
      <c r="CD31" s="1878"/>
      <c r="CE31" s="1878"/>
      <c r="CF31" s="1878"/>
      <c r="CG31" s="1878"/>
      <c r="CH31" s="1878"/>
      <c r="CI31" s="1878"/>
      <c r="CJ31" s="1878"/>
      <c r="CK31" s="1878"/>
      <c r="CL31" s="1878"/>
      <c r="CM31" s="1878"/>
      <c r="CN31" s="1878"/>
      <c r="CO31" s="1878"/>
      <c r="CP31" s="1878"/>
      <c r="CQ31" s="1878"/>
      <c r="CR31" s="1878"/>
      <c r="CS31" s="1878"/>
      <c r="CT31" s="1878"/>
      <c r="CU31" s="1878"/>
      <c r="CV31" s="1878"/>
      <c r="CW31" s="1878"/>
      <c r="CX31" s="1878"/>
      <c r="CY31" s="1878"/>
      <c r="CZ31" s="1878"/>
    </row>
    <row r="32" s="130" customFormat="true" ht="15" customHeight="true" x14ac:dyDescent="0.2">
      <c r="A32" s="2165"/>
      <c r="B32" s="248" t="s">
        <v>48</v>
      </c>
      <c r="C32" s="869">
        <v>70.787075514982817</v>
      </c>
      <c r="D32" s="870">
        <v>43.619511988443321</v>
      </c>
      <c r="E32" s="870">
        <v>21.87061643845815</v>
      </c>
      <c r="F32" s="870">
        <v>8.6190547706899441</v>
      </c>
      <c r="G32" s="871">
        <v>2.8624065454582759</v>
      </c>
      <c r="H32" s="872">
        <v>35.974533556058979</v>
      </c>
      <c r="I32" s="870">
        <v>17.317656770748378</v>
      </c>
      <c r="J32" s="870">
        <v>8.5482676912293538</v>
      </c>
      <c r="K32" s="870">
        <v>4.2479080471886954</v>
      </c>
      <c r="L32" s="873">
        <v>1.9731431451527721</v>
      </c>
      <c r="M32" s="874">
        <v>79.378230700356809</v>
      </c>
      <c r="N32" s="870">
        <v>68.415524793446892</v>
      </c>
      <c r="O32" s="870">
        <v>55.143736553564892</v>
      </c>
      <c r="P32" s="870">
        <v>47.119968562262557</v>
      </c>
      <c r="Q32" s="871">
        <v>26.83083335090004</v>
      </c>
      <c r="R32" s="872">
        <v>54.351378154373883</v>
      </c>
      <c r="S32" s="870">
        <v>40.758291698607088</v>
      </c>
      <c r="T32" s="870">
        <v>31.521004180824676</v>
      </c>
      <c r="U32" s="870">
        <v>27.752249537488176</v>
      </c>
      <c r="V32" s="870">
        <v>32.557132141392096</v>
      </c>
      <c r="W32" s="870">
        <v>49.997549343063156</v>
      </c>
      <c r="X32" s="870">
        <v>46.874939894638686</v>
      </c>
      <c r="Y32" s="870">
        <v>17.26904950868073</v>
      </c>
      <c r="Z32" s="1834">
        <v>20.248646227010582</v>
      </c>
      <c r="AA32" s="603"/>
      <c r="AB32" s="603"/>
      <c r="AC32" s="603"/>
      <c r="AD32" s="603"/>
      <c r="AE32" s="603"/>
      <c r="AF32" s="603"/>
      <c r="AG32" s="603"/>
      <c r="AH32" s="603"/>
      <c r="AI32" s="603"/>
      <c r="AJ32" s="603"/>
      <c r="AK32" s="603"/>
      <c r="AL32" s="603"/>
      <c r="AM32" s="603"/>
      <c r="AN32" s="603"/>
      <c r="AO32" s="603"/>
      <c r="AP32" s="603"/>
      <c r="AQ32" s="603"/>
      <c r="AR32" s="603"/>
      <c r="AS32" s="603"/>
      <c r="AT32" s="603"/>
      <c r="AU32" s="603"/>
      <c r="AV32" s="603"/>
      <c r="AW32" s="603"/>
      <c r="AX32" s="603"/>
      <c r="AY32" s="603"/>
      <c r="AZ32" s="216"/>
      <c r="BA32" s="2179"/>
      <c r="BB32" s="151" t="s">
        <v>48</v>
      </c>
      <c r="BC32" s="1150" t="s">
        <v>35</v>
      </c>
      <c r="BD32" s="1170" t="s">
        <v>35</v>
      </c>
      <c r="BE32" s="1170" t="s">
        <v>35</v>
      </c>
      <c r="BF32" s="1170" t="s">
        <v>35</v>
      </c>
      <c r="BG32" s="1191" t="s">
        <v>35</v>
      </c>
      <c r="BH32" s="1212" t="s">
        <v>35</v>
      </c>
      <c r="BI32" s="1170" t="s">
        <v>35</v>
      </c>
      <c r="BJ32" s="1170" t="s">
        <v>35</v>
      </c>
      <c r="BK32" s="1170" t="s">
        <v>35</v>
      </c>
      <c r="BL32" s="1191" t="s">
        <v>35</v>
      </c>
      <c r="BM32" s="1212" t="s">
        <v>35</v>
      </c>
      <c r="BN32" s="1170" t="s">
        <v>35</v>
      </c>
      <c r="BO32" s="1170" t="s">
        <v>35</v>
      </c>
      <c r="BP32" s="1170" t="s">
        <v>35</v>
      </c>
      <c r="BQ32" s="1191" t="s">
        <v>35</v>
      </c>
      <c r="BR32" s="1212" t="s">
        <v>35</v>
      </c>
      <c r="BS32" s="1170" t="s">
        <v>35</v>
      </c>
      <c r="BT32" s="1170" t="s">
        <v>35</v>
      </c>
      <c r="BU32" s="1170" t="s">
        <v>35</v>
      </c>
      <c r="BV32" s="1170" t="s">
        <v>35</v>
      </c>
      <c r="BW32" s="1170" t="s">
        <v>35</v>
      </c>
      <c r="BX32" s="1170" t="s">
        <v>35</v>
      </c>
      <c r="BY32" s="1232" t="s">
        <v>35</v>
      </c>
      <c r="BZ32" s="1232" t="s">
        <v>35</v>
      </c>
      <c r="CA32" s="1878"/>
      <c r="CB32" s="1878"/>
      <c r="CC32" s="1878"/>
      <c r="CD32" s="1878"/>
      <c r="CE32" s="1878"/>
      <c r="CF32" s="1878"/>
      <c r="CG32" s="1878"/>
      <c r="CH32" s="1878"/>
      <c r="CI32" s="1878"/>
      <c r="CJ32" s="1878"/>
      <c r="CK32" s="1878"/>
      <c r="CL32" s="1878"/>
      <c r="CM32" s="1878"/>
      <c r="CN32" s="1878"/>
      <c r="CO32" s="1878"/>
      <c r="CP32" s="1878"/>
      <c r="CQ32" s="1878"/>
      <c r="CR32" s="1878"/>
      <c r="CS32" s="1878"/>
      <c r="CT32" s="1878"/>
      <c r="CU32" s="1878"/>
      <c r="CV32" s="1878"/>
      <c r="CW32" s="1878"/>
      <c r="CX32" s="1878"/>
      <c r="CY32" s="1878"/>
      <c r="CZ32" s="1878"/>
    </row>
    <row r="33" s="130" customFormat="true" ht="15" customHeight="true" x14ac:dyDescent="0.2">
      <c r="A33" s="2165" t="s">
        <v>104</v>
      </c>
      <c r="B33" s="248" t="s">
        <v>49</v>
      </c>
      <c r="C33" s="1093" t="s">
        <v>35</v>
      </c>
      <c r="D33" s="1102" t="s">
        <v>35</v>
      </c>
      <c r="E33" s="1102" t="s">
        <v>35</v>
      </c>
      <c r="F33" s="1102" t="s">
        <v>35</v>
      </c>
      <c r="G33" s="1112" t="s">
        <v>35</v>
      </c>
      <c r="H33" s="1122" t="s">
        <v>35</v>
      </c>
      <c r="I33" s="1102" t="s">
        <v>35</v>
      </c>
      <c r="J33" s="1102" t="s">
        <v>35</v>
      </c>
      <c r="K33" s="1102" t="s">
        <v>35</v>
      </c>
      <c r="L33" s="1132" t="s">
        <v>35</v>
      </c>
      <c r="M33" s="1140" t="s">
        <v>35</v>
      </c>
      <c r="N33" s="1102" t="s">
        <v>35</v>
      </c>
      <c r="O33" s="1102" t="s">
        <v>35</v>
      </c>
      <c r="P33" s="1102" t="s">
        <v>35</v>
      </c>
      <c r="Q33" s="1112" t="s">
        <v>35</v>
      </c>
      <c r="R33" s="1122" t="s">
        <v>35</v>
      </c>
      <c r="S33" s="1102" t="s">
        <v>35</v>
      </c>
      <c r="T33" s="1102" t="s">
        <v>35</v>
      </c>
      <c r="U33" s="1102" t="s">
        <v>35</v>
      </c>
      <c r="V33" s="1102" t="s">
        <v>35</v>
      </c>
      <c r="W33" s="1102" t="s">
        <v>35</v>
      </c>
      <c r="X33" s="1102" t="s">
        <v>35</v>
      </c>
      <c r="Y33" s="1144" t="s">
        <v>35</v>
      </c>
      <c r="Z33" s="1836" t="s">
        <v>35</v>
      </c>
      <c r="AA33" s="1867"/>
      <c r="AB33" s="1867"/>
      <c r="AC33" s="1867"/>
      <c r="AD33" s="1867"/>
      <c r="AE33" s="1867"/>
      <c r="AF33" s="1867"/>
      <c r="AG33" s="1867"/>
      <c r="AH33" s="1867"/>
      <c r="AI33" s="1867"/>
      <c r="AJ33" s="1867"/>
      <c r="AK33" s="1867"/>
      <c r="AL33" s="1867"/>
      <c r="AM33" s="1867"/>
      <c r="AN33" s="1867"/>
      <c r="AO33" s="1867"/>
      <c r="AP33" s="1867"/>
      <c r="AQ33" s="1867"/>
      <c r="AR33" s="1867"/>
      <c r="AS33" s="1867"/>
      <c r="AT33" s="1867"/>
      <c r="AU33" s="1867"/>
      <c r="AV33" s="1867"/>
      <c r="AW33" s="1867"/>
      <c r="AX33" s="1867"/>
      <c r="AY33" s="1867"/>
      <c r="AZ33" s="215"/>
      <c r="BA33" s="2179" t="s">
        <v>104</v>
      </c>
      <c r="BB33" s="151" t="s">
        <v>49</v>
      </c>
      <c r="BC33" s="1150" t="s">
        <v>35</v>
      </c>
      <c r="BD33" s="1170" t="s">
        <v>35</v>
      </c>
      <c r="BE33" s="1170" t="s">
        <v>35</v>
      </c>
      <c r="BF33" s="1170" t="s">
        <v>35</v>
      </c>
      <c r="BG33" s="1191" t="s">
        <v>35</v>
      </c>
      <c r="BH33" s="1212" t="s">
        <v>35</v>
      </c>
      <c r="BI33" s="1170" t="s">
        <v>35</v>
      </c>
      <c r="BJ33" s="1170" t="s">
        <v>35</v>
      </c>
      <c r="BK33" s="1170" t="s">
        <v>35</v>
      </c>
      <c r="BL33" s="1191" t="s">
        <v>35</v>
      </c>
      <c r="BM33" s="1212" t="s">
        <v>35</v>
      </c>
      <c r="BN33" s="1170" t="s">
        <v>35</v>
      </c>
      <c r="BO33" s="1170" t="s">
        <v>35</v>
      </c>
      <c r="BP33" s="1170" t="s">
        <v>35</v>
      </c>
      <c r="BQ33" s="1191" t="s">
        <v>35</v>
      </c>
      <c r="BR33" s="1212" t="s">
        <v>35</v>
      </c>
      <c r="BS33" s="1170" t="s">
        <v>35</v>
      </c>
      <c r="BT33" s="1170" t="s">
        <v>35</v>
      </c>
      <c r="BU33" s="1170" t="s">
        <v>35</v>
      </c>
      <c r="BV33" s="1170" t="s">
        <v>35</v>
      </c>
      <c r="BW33" s="1170" t="s">
        <v>35</v>
      </c>
      <c r="BX33" s="1170" t="s">
        <v>35</v>
      </c>
      <c r="BY33" s="1232" t="s">
        <v>35</v>
      </c>
      <c r="BZ33" s="1232" t="s">
        <v>35</v>
      </c>
      <c r="CA33" s="1878"/>
      <c r="CB33" s="1878"/>
      <c r="CC33" s="1878"/>
      <c r="CD33" s="1878"/>
      <c r="CE33" s="1878"/>
      <c r="CF33" s="1878"/>
      <c r="CG33" s="1878"/>
      <c r="CH33" s="1878"/>
      <c r="CI33" s="1878"/>
      <c r="CJ33" s="1878"/>
      <c r="CK33" s="1878"/>
      <c r="CL33" s="1878"/>
      <c r="CM33" s="1878"/>
      <c r="CN33" s="1878"/>
      <c r="CO33" s="1878"/>
      <c r="CP33" s="1878"/>
      <c r="CQ33" s="1878"/>
      <c r="CR33" s="1878"/>
      <c r="CS33" s="1878"/>
      <c r="CT33" s="1878"/>
      <c r="CU33" s="1878"/>
      <c r="CV33" s="1878"/>
      <c r="CW33" s="1878"/>
      <c r="CX33" s="1878"/>
      <c r="CY33" s="1878"/>
      <c r="CZ33" s="1878"/>
    </row>
    <row r="34" s="130" customFormat="true" ht="15" customHeight="true" x14ac:dyDescent="0.2">
      <c r="A34" s="2165"/>
      <c r="B34" s="248" t="s">
        <v>48</v>
      </c>
      <c r="C34" s="1093" t="s">
        <v>35</v>
      </c>
      <c r="D34" s="1102" t="s">
        <v>35</v>
      </c>
      <c r="E34" s="1102" t="s">
        <v>35</v>
      </c>
      <c r="F34" s="1102" t="s">
        <v>35</v>
      </c>
      <c r="G34" s="1112" t="s">
        <v>35</v>
      </c>
      <c r="H34" s="1122" t="s">
        <v>35</v>
      </c>
      <c r="I34" s="1102" t="s">
        <v>35</v>
      </c>
      <c r="J34" s="1102" t="s">
        <v>35</v>
      </c>
      <c r="K34" s="1102" t="s">
        <v>35</v>
      </c>
      <c r="L34" s="1132" t="s">
        <v>35</v>
      </c>
      <c r="M34" s="1140" t="s">
        <v>35</v>
      </c>
      <c r="N34" s="1102" t="s">
        <v>35</v>
      </c>
      <c r="O34" s="1102" t="s">
        <v>35</v>
      </c>
      <c r="P34" s="1102" t="s">
        <v>35</v>
      </c>
      <c r="Q34" s="1112" t="s">
        <v>35</v>
      </c>
      <c r="R34" s="1122" t="s">
        <v>35</v>
      </c>
      <c r="S34" s="1102" t="s">
        <v>35</v>
      </c>
      <c r="T34" s="1102" t="s">
        <v>35</v>
      </c>
      <c r="U34" s="1102" t="s">
        <v>35</v>
      </c>
      <c r="V34" s="1102" t="s">
        <v>35</v>
      </c>
      <c r="W34" s="1102" t="s">
        <v>35</v>
      </c>
      <c r="X34" s="1102" t="s">
        <v>35</v>
      </c>
      <c r="Y34" s="1144" t="s">
        <v>35</v>
      </c>
      <c r="Z34" s="1836" t="s">
        <v>35</v>
      </c>
      <c r="AA34" s="1867"/>
      <c r="AB34" s="1867"/>
      <c r="AC34" s="1867"/>
      <c r="AD34" s="1867"/>
      <c r="AE34" s="1867"/>
      <c r="AF34" s="1867"/>
      <c r="AG34" s="1867"/>
      <c r="AH34" s="1867"/>
      <c r="AI34" s="1867"/>
      <c r="AJ34" s="1867"/>
      <c r="AK34" s="1867"/>
      <c r="AL34" s="1867"/>
      <c r="AM34" s="1867"/>
      <c r="AN34" s="1867"/>
      <c r="AO34" s="1867"/>
      <c r="AP34" s="1867"/>
      <c r="AQ34" s="1867"/>
      <c r="AR34" s="1867"/>
      <c r="AS34" s="1867"/>
      <c r="AT34" s="1867"/>
      <c r="AU34" s="1867"/>
      <c r="AV34" s="1867"/>
      <c r="AW34" s="1867"/>
      <c r="AX34" s="1867"/>
      <c r="AY34" s="1867"/>
      <c r="AZ34" s="215"/>
      <c r="BA34" s="2179"/>
      <c r="BB34" s="151" t="s">
        <v>48</v>
      </c>
      <c r="BC34" s="1150" t="s">
        <v>35</v>
      </c>
      <c r="BD34" s="1170" t="s">
        <v>35</v>
      </c>
      <c r="BE34" s="1170" t="s">
        <v>35</v>
      </c>
      <c r="BF34" s="1170" t="s">
        <v>35</v>
      </c>
      <c r="BG34" s="1191" t="s">
        <v>35</v>
      </c>
      <c r="BH34" s="1212" t="s">
        <v>35</v>
      </c>
      <c r="BI34" s="1170" t="s">
        <v>35</v>
      </c>
      <c r="BJ34" s="1170" t="s">
        <v>35</v>
      </c>
      <c r="BK34" s="1170" t="s">
        <v>35</v>
      </c>
      <c r="BL34" s="1191" t="s">
        <v>35</v>
      </c>
      <c r="BM34" s="1212" t="s">
        <v>35</v>
      </c>
      <c r="BN34" s="1170" t="s">
        <v>35</v>
      </c>
      <c r="BO34" s="1170" t="s">
        <v>35</v>
      </c>
      <c r="BP34" s="1170" t="s">
        <v>35</v>
      </c>
      <c r="BQ34" s="1191" t="s">
        <v>35</v>
      </c>
      <c r="BR34" s="1212" t="s">
        <v>35</v>
      </c>
      <c r="BS34" s="1170" t="s">
        <v>35</v>
      </c>
      <c r="BT34" s="1170" t="s">
        <v>35</v>
      </c>
      <c r="BU34" s="1170" t="s">
        <v>35</v>
      </c>
      <c r="BV34" s="1170" t="s">
        <v>35</v>
      </c>
      <c r="BW34" s="1170" t="s">
        <v>35</v>
      </c>
      <c r="BX34" s="1170" t="s">
        <v>35</v>
      </c>
      <c r="BY34" s="1232" t="s">
        <v>35</v>
      </c>
      <c r="BZ34" s="1232" t="s">
        <v>35</v>
      </c>
      <c r="CA34" s="1878"/>
      <c r="CB34" s="1878"/>
      <c r="CC34" s="1878"/>
      <c r="CD34" s="1878"/>
      <c r="CE34" s="1878"/>
      <c r="CF34" s="1878"/>
      <c r="CG34" s="1878"/>
      <c r="CH34" s="1878"/>
      <c r="CI34" s="1878"/>
      <c r="CJ34" s="1878"/>
      <c r="CK34" s="1878"/>
      <c r="CL34" s="1878"/>
      <c r="CM34" s="1878"/>
      <c r="CN34" s="1878"/>
      <c r="CO34" s="1878"/>
      <c r="CP34" s="1878"/>
      <c r="CQ34" s="1878"/>
      <c r="CR34" s="1878"/>
      <c r="CS34" s="1878"/>
      <c r="CT34" s="1878"/>
      <c r="CU34" s="1878"/>
      <c r="CV34" s="1878"/>
      <c r="CW34" s="1878"/>
      <c r="CX34" s="1878"/>
      <c r="CY34" s="1878"/>
      <c r="CZ34" s="1878"/>
    </row>
    <row r="35" s="388" customFormat="true" ht="15" customHeight="true" x14ac:dyDescent="0.2">
      <c r="A35" s="2174" t="s">
        <v>55</v>
      </c>
      <c r="B35" s="1062" t="s">
        <v>49</v>
      </c>
      <c r="C35" s="869">
        <v>33.39900381738429</v>
      </c>
      <c r="D35" s="870">
        <v>64.105289360076341</v>
      </c>
      <c r="E35" s="870">
        <v>84.952533875378876</v>
      </c>
      <c r="F35" s="870">
        <v>96.108279378893229</v>
      </c>
      <c r="G35" s="871">
        <v>99.206870967178816</v>
      </c>
      <c r="H35" s="872">
        <v>73.515047064429609</v>
      </c>
      <c r="I35" s="870">
        <v>88.845084683065906</v>
      </c>
      <c r="J35" s="870">
        <v>96.299691770122735</v>
      </c>
      <c r="K35" s="870">
        <v>98.556823590798942</v>
      </c>
      <c r="L35" s="873">
        <v>99.589731073598799</v>
      </c>
      <c r="M35" s="874">
        <v>22.727242899390166</v>
      </c>
      <c r="N35" s="870">
        <v>35.325116638468138</v>
      </c>
      <c r="O35" s="870">
        <v>51.455479054802076</v>
      </c>
      <c r="P35" s="870">
        <v>59.719162570673788</v>
      </c>
      <c r="Q35" s="871">
        <v>80.537536081053432</v>
      </c>
      <c r="R35" s="872">
        <v>59.690344676031827</v>
      </c>
      <c r="S35" s="870">
        <v>59.715723875450379</v>
      </c>
      <c r="T35" s="870">
        <v>79.315860266357845</v>
      </c>
      <c r="U35" s="870">
        <v>76.100327177189087</v>
      </c>
      <c r="V35" s="870">
        <v>72.157883820208568</v>
      </c>
      <c r="W35" s="870">
        <v>54.383828166539004</v>
      </c>
      <c r="X35" s="870">
        <v>53.63609369656367</v>
      </c>
      <c r="Y35" s="870">
        <v>87.250818350217898</v>
      </c>
      <c r="Z35" s="1834">
        <v>81.201801746334439</v>
      </c>
      <c r="AA35" s="603"/>
      <c r="AB35" s="603"/>
      <c r="AC35" s="603"/>
      <c r="AD35" s="603"/>
      <c r="AE35" s="603"/>
      <c r="AF35" s="603"/>
      <c r="AG35" s="603"/>
      <c r="AH35" s="603"/>
      <c r="AI35" s="603"/>
      <c r="AJ35" s="603"/>
      <c r="AK35" s="603"/>
      <c r="AL35" s="603"/>
      <c r="AM35" s="603"/>
      <c r="AN35" s="603"/>
      <c r="AO35" s="603"/>
      <c r="AP35" s="603"/>
      <c r="AQ35" s="603"/>
      <c r="AR35" s="603"/>
      <c r="AS35" s="603"/>
      <c r="AT35" s="603"/>
      <c r="AU35" s="603"/>
      <c r="AV35" s="603"/>
      <c r="AW35" s="603"/>
      <c r="AX35" s="603"/>
      <c r="AY35" s="603"/>
      <c r="AZ35" s="216"/>
      <c r="BA35" s="2179" t="s">
        <v>55</v>
      </c>
      <c r="BB35" s="151" t="s">
        <v>49</v>
      </c>
      <c r="BC35" s="1150" t="s">
        <v>35</v>
      </c>
      <c r="BD35" s="1170" t="s">
        <v>35</v>
      </c>
      <c r="BE35" s="1170" t="s">
        <v>35</v>
      </c>
      <c r="BF35" s="1170" t="s">
        <v>35</v>
      </c>
      <c r="BG35" s="1191" t="s">
        <v>35</v>
      </c>
      <c r="BH35" s="1212" t="s">
        <v>35</v>
      </c>
      <c r="BI35" s="1170" t="s">
        <v>35</v>
      </c>
      <c r="BJ35" s="1170" t="s">
        <v>35</v>
      </c>
      <c r="BK35" s="1170" t="s">
        <v>35</v>
      </c>
      <c r="BL35" s="1191" t="s">
        <v>35</v>
      </c>
      <c r="BM35" s="1212" t="s">
        <v>35</v>
      </c>
      <c r="BN35" s="1170" t="s">
        <v>35</v>
      </c>
      <c r="BO35" s="1170" t="s">
        <v>35</v>
      </c>
      <c r="BP35" s="1170" t="s">
        <v>35</v>
      </c>
      <c r="BQ35" s="1191" t="s">
        <v>35</v>
      </c>
      <c r="BR35" s="1212" t="s">
        <v>35</v>
      </c>
      <c r="BS35" s="1170" t="s">
        <v>35</v>
      </c>
      <c r="BT35" s="1170" t="s">
        <v>35</v>
      </c>
      <c r="BU35" s="1170" t="s">
        <v>35</v>
      </c>
      <c r="BV35" s="1170" t="s">
        <v>35</v>
      </c>
      <c r="BW35" s="1170" t="s">
        <v>35</v>
      </c>
      <c r="BX35" s="1170" t="s">
        <v>35</v>
      </c>
      <c r="BY35" s="1232" t="s">
        <v>35</v>
      </c>
      <c r="BZ35" s="1232" t="s">
        <v>35</v>
      </c>
      <c r="CA35" s="1878"/>
      <c r="CB35" s="1878"/>
      <c r="CC35" s="1878"/>
      <c r="CD35" s="1878"/>
      <c r="CE35" s="1878"/>
      <c r="CF35" s="1878"/>
      <c r="CG35" s="1878"/>
      <c r="CH35" s="1878"/>
      <c r="CI35" s="1878"/>
      <c r="CJ35" s="1878"/>
      <c r="CK35" s="1878"/>
      <c r="CL35" s="1878"/>
      <c r="CM35" s="1878"/>
      <c r="CN35" s="1878"/>
      <c r="CO35" s="1878"/>
      <c r="CP35" s="1878"/>
      <c r="CQ35" s="1878"/>
      <c r="CR35" s="1878"/>
      <c r="CS35" s="1878"/>
      <c r="CT35" s="1878"/>
      <c r="CU35" s="1878"/>
      <c r="CV35" s="1878"/>
      <c r="CW35" s="1878"/>
      <c r="CX35" s="1878"/>
      <c r="CY35" s="1878"/>
      <c r="CZ35" s="1878"/>
    </row>
    <row r="36" s="388" customFormat="true" ht="15" customHeight="true" x14ac:dyDescent="0.2">
      <c r="A36" s="2174"/>
      <c r="B36" s="1062" t="s">
        <v>48</v>
      </c>
      <c r="C36" s="869">
        <v>66.600996182615802</v>
      </c>
      <c r="D36" s="870">
        <v>35.894710639923623</v>
      </c>
      <c r="E36" s="870">
        <v>15.047466124620984</v>
      </c>
      <c r="F36" s="870">
        <v>3.8917206211067161</v>
      </c>
      <c r="G36" s="871">
        <v>0.79312903282121594</v>
      </c>
      <c r="H36" s="872">
        <v>26.484952935570355</v>
      </c>
      <c r="I36" s="870">
        <v>11.154915316934263</v>
      </c>
      <c r="J36" s="870">
        <v>3.700308229877213</v>
      </c>
      <c r="K36" s="870">
        <v>1.4431764092010133</v>
      </c>
      <c r="L36" s="873">
        <v>0.41026892640120438</v>
      </c>
      <c r="M36" s="874">
        <v>77.272757100609866</v>
      </c>
      <c r="N36" s="870">
        <v>64.674883361531968</v>
      </c>
      <c r="O36" s="870">
        <v>48.544520945197974</v>
      </c>
      <c r="P36" s="870">
        <v>40.280837429326269</v>
      </c>
      <c r="Q36" s="871">
        <v>19.462463918946643</v>
      </c>
      <c r="R36" s="872">
        <v>40.309655323968421</v>
      </c>
      <c r="S36" s="870">
        <v>40.284276124549493</v>
      </c>
      <c r="T36" s="870">
        <v>20.684139733642041</v>
      </c>
      <c r="U36" s="870">
        <v>23.899672822811432</v>
      </c>
      <c r="V36" s="870">
        <v>27.842116179791738</v>
      </c>
      <c r="W36" s="870">
        <v>45.61617183346123</v>
      </c>
      <c r="X36" s="870">
        <v>46.363906303436629</v>
      </c>
      <c r="Y36" s="870">
        <v>12.749181649781965</v>
      </c>
      <c r="Z36" s="1834">
        <v>18.79819825366566</v>
      </c>
      <c r="AA36" s="603"/>
      <c r="AB36" s="603"/>
      <c r="AC36" s="603"/>
      <c r="AD36" s="603"/>
      <c r="AE36" s="603"/>
      <c r="AF36" s="603"/>
      <c r="AG36" s="603"/>
      <c r="AH36" s="603"/>
      <c r="AI36" s="603"/>
      <c r="AJ36" s="603"/>
      <c r="AK36" s="603"/>
      <c r="AL36" s="603"/>
      <c r="AM36" s="603"/>
      <c r="AN36" s="603"/>
      <c r="AO36" s="603"/>
      <c r="AP36" s="603"/>
      <c r="AQ36" s="603"/>
      <c r="AR36" s="603"/>
      <c r="AS36" s="603"/>
      <c r="AT36" s="603"/>
      <c r="AU36" s="603"/>
      <c r="AV36" s="603"/>
      <c r="AW36" s="603"/>
      <c r="AX36" s="603"/>
      <c r="AY36" s="603"/>
      <c r="AZ36" s="216"/>
      <c r="BA36" s="2179"/>
      <c r="BB36" s="151" t="s">
        <v>48</v>
      </c>
      <c r="BC36" s="1150" t="s">
        <v>35</v>
      </c>
      <c r="BD36" s="1170" t="s">
        <v>35</v>
      </c>
      <c r="BE36" s="1170" t="s">
        <v>35</v>
      </c>
      <c r="BF36" s="1170" t="s">
        <v>35</v>
      </c>
      <c r="BG36" s="1191" t="s">
        <v>35</v>
      </c>
      <c r="BH36" s="1212" t="s">
        <v>35</v>
      </c>
      <c r="BI36" s="1170" t="s">
        <v>35</v>
      </c>
      <c r="BJ36" s="1170" t="s">
        <v>35</v>
      </c>
      <c r="BK36" s="1170" t="s">
        <v>35</v>
      </c>
      <c r="BL36" s="1191" t="s">
        <v>35</v>
      </c>
      <c r="BM36" s="1212" t="s">
        <v>35</v>
      </c>
      <c r="BN36" s="1170" t="s">
        <v>35</v>
      </c>
      <c r="BO36" s="1170" t="s">
        <v>35</v>
      </c>
      <c r="BP36" s="1170" t="s">
        <v>35</v>
      </c>
      <c r="BQ36" s="1191" t="s">
        <v>35</v>
      </c>
      <c r="BR36" s="1212" t="s">
        <v>35</v>
      </c>
      <c r="BS36" s="1170" t="s">
        <v>35</v>
      </c>
      <c r="BT36" s="1170" t="s">
        <v>35</v>
      </c>
      <c r="BU36" s="1170" t="s">
        <v>35</v>
      </c>
      <c r="BV36" s="1170" t="s">
        <v>35</v>
      </c>
      <c r="BW36" s="1170" t="s">
        <v>35</v>
      </c>
      <c r="BX36" s="1170" t="s">
        <v>35</v>
      </c>
      <c r="BY36" s="1232" t="s">
        <v>35</v>
      </c>
      <c r="BZ36" s="1232" t="s">
        <v>35</v>
      </c>
      <c r="CA36" s="1878"/>
      <c r="CB36" s="1878"/>
      <c r="CC36" s="1878"/>
      <c r="CD36" s="1878"/>
      <c r="CE36" s="1878"/>
      <c r="CF36" s="1878"/>
      <c r="CG36" s="1878"/>
      <c r="CH36" s="1878"/>
      <c r="CI36" s="1878"/>
      <c r="CJ36" s="1878"/>
      <c r="CK36" s="1878"/>
      <c r="CL36" s="1878"/>
      <c r="CM36" s="1878"/>
      <c r="CN36" s="1878"/>
      <c r="CO36" s="1878"/>
      <c r="CP36" s="1878"/>
      <c r="CQ36" s="1878"/>
      <c r="CR36" s="1878"/>
      <c r="CS36" s="1878"/>
      <c r="CT36" s="1878"/>
      <c r="CU36" s="1878"/>
      <c r="CV36" s="1878"/>
      <c r="CW36" s="1878"/>
      <c r="CX36" s="1878"/>
      <c r="CY36" s="1878"/>
      <c r="CZ36" s="1878"/>
    </row>
    <row r="37" s="388" customFormat="true" ht="15" customHeight="true" x14ac:dyDescent="0.2">
      <c r="A37" s="2174" t="s">
        <v>158</v>
      </c>
      <c r="B37" s="1062" t="s">
        <v>49</v>
      </c>
      <c r="C37" s="1094" t="s">
        <v>35</v>
      </c>
      <c r="D37" s="1103" t="s">
        <v>35</v>
      </c>
      <c r="E37" s="1103" t="s">
        <v>35</v>
      </c>
      <c r="F37" s="1103" t="s">
        <v>35</v>
      </c>
      <c r="G37" s="1113" t="s">
        <v>35</v>
      </c>
      <c r="H37" s="1123" t="s">
        <v>35</v>
      </c>
      <c r="I37" s="1103" t="s">
        <v>35</v>
      </c>
      <c r="J37" s="1103" t="s">
        <v>35</v>
      </c>
      <c r="K37" s="1103" t="s">
        <v>35</v>
      </c>
      <c r="L37" s="1133" t="s">
        <v>35</v>
      </c>
      <c r="M37" s="1094" t="s">
        <v>35</v>
      </c>
      <c r="N37" s="1103" t="s">
        <v>35</v>
      </c>
      <c r="O37" s="1103" t="s">
        <v>35</v>
      </c>
      <c r="P37" s="1103" t="s">
        <v>35</v>
      </c>
      <c r="Q37" s="1113" t="s">
        <v>35</v>
      </c>
      <c r="R37" s="1123" t="s">
        <v>35</v>
      </c>
      <c r="S37" s="1103" t="s">
        <v>35</v>
      </c>
      <c r="T37" s="1103" t="s">
        <v>35</v>
      </c>
      <c r="U37" s="1103" t="s">
        <v>35</v>
      </c>
      <c r="V37" s="1103" t="s">
        <v>35</v>
      </c>
      <c r="W37" s="1103" t="s">
        <v>35</v>
      </c>
      <c r="X37" s="1103" t="s">
        <v>35</v>
      </c>
      <c r="Y37" s="1103" t="s">
        <v>35</v>
      </c>
      <c r="Z37" s="1133" t="s">
        <v>35</v>
      </c>
      <c r="AA37" s="603"/>
      <c r="AB37" s="603"/>
      <c r="AC37" s="603"/>
      <c r="AD37" s="603"/>
      <c r="AE37" s="603"/>
      <c r="AF37" s="603"/>
      <c r="AG37" s="603"/>
      <c r="AH37" s="603"/>
      <c r="AI37" s="603"/>
      <c r="AJ37" s="603"/>
      <c r="AK37" s="603"/>
      <c r="AL37" s="603"/>
      <c r="AM37" s="603"/>
      <c r="AN37" s="603"/>
      <c r="AO37" s="603"/>
      <c r="AP37" s="603"/>
      <c r="AQ37" s="603"/>
      <c r="AR37" s="603"/>
      <c r="AS37" s="603"/>
      <c r="AT37" s="603"/>
      <c r="AU37" s="603"/>
      <c r="AV37" s="603"/>
      <c r="AW37" s="603"/>
      <c r="AX37" s="603"/>
      <c r="AY37" s="603"/>
      <c r="AZ37" s="216"/>
      <c r="BA37" s="2179" t="s">
        <v>125</v>
      </c>
      <c r="BB37" s="151" t="s">
        <v>49</v>
      </c>
      <c r="BC37" s="1150" t="s">
        <v>35</v>
      </c>
      <c r="BD37" s="1170" t="s">
        <v>35</v>
      </c>
      <c r="BE37" s="1170" t="s">
        <v>35</v>
      </c>
      <c r="BF37" s="1170" t="s">
        <v>35</v>
      </c>
      <c r="BG37" s="1191" t="s">
        <v>35</v>
      </c>
      <c r="BH37" s="1212" t="s">
        <v>35</v>
      </c>
      <c r="BI37" s="1170" t="s">
        <v>35</v>
      </c>
      <c r="BJ37" s="1170" t="s">
        <v>35</v>
      </c>
      <c r="BK37" s="1170" t="s">
        <v>35</v>
      </c>
      <c r="BL37" s="1191" t="s">
        <v>35</v>
      </c>
      <c r="BM37" s="1212" t="s">
        <v>35</v>
      </c>
      <c r="BN37" s="1170" t="s">
        <v>35</v>
      </c>
      <c r="BO37" s="1170" t="s">
        <v>35</v>
      </c>
      <c r="BP37" s="1170" t="s">
        <v>35</v>
      </c>
      <c r="BQ37" s="1191" t="s">
        <v>35</v>
      </c>
      <c r="BR37" s="1212" t="s">
        <v>35</v>
      </c>
      <c r="BS37" s="1170" t="s">
        <v>35</v>
      </c>
      <c r="BT37" s="1170" t="s">
        <v>35</v>
      </c>
      <c r="BU37" s="1170" t="s">
        <v>35</v>
      </c>
      <c r="BV37" s="1170" t="s">
        <v>35</v>
      </c>
      <c r="BW37" s="1170" t="s">
        <v>35</v>
      </c>
      <c r="BX37" s="1170" t="s">
        <v>35</v>
      </c>
      <c r="BY37" s="1232" t="s">
        <v>35</v>
      </c>
      <c r="BZ37" s="1232" t="s">
        <v>35</v>
      </c>
      <c r="CA37" s="1878"/>
      <c r="CB37" s="1878"/>
      <c r="CC37" s="1878"/>
      <c r="CD37" s="1878"/>
      <c r="CE37" s="1878"/>
      <c r="CF37" s="1878"/>
      <c r="CG37" s="1878"/>
      <c r="CH37" s="1878"/>
      <c r="CI37" s="1878"/>
      <c r="CJ37" s="1878"/>
      <c r="CK37" s="1878"/>
      <c r="CL37" s="1878"/>
      <c r="CM37" s="1878"/>
      <c r="CN37" s="1878"/>
      <c r="CO37" s="1878"/>
      <c r="CP37" s="1878"/>
      <c r="CQ37" s="1878"/>
      <c r="CR37" s="1878"/>
      <c r="CS37" s="1878"/>
      <c r="CT37" s="1878"/>
      <c r="CU37" s="1878"/>
      <c r="CV37" s="1878"/>
      <c r="CW37" s="1878"/>
      <c r="CX37" s="1878"/>
      <c r="CY37" s="1878"/>
      <c r="CZ37" s="1878"/>
    </row>
    <row r="38" s="388" customFormat="true" ht="15" customHeight="true" x14ac:dyDescent="0.2">
      <c r="A38" s="2174"/>
      <c r="B38" s="1062" t="s">
        <v>48</v>
      </c>
      <c r="C38" s="1094" t="s">
        <v>35</v>
      </c>
      <c r="D38" s="1103" t="s">
        <v>35</v>
      </c>
      <c r="E38" s="1103" t="s">
        <v>35</v>
      </c>
      <c r="F38" s="1103" t="s">
        <v>35</v>
      </c>
      <c r="G38" s="1113" t="s">
        <v>35</v>
      </c>
      <c r="H38" s="1123" t="s">
        <v>35</v>
      </c>
      <c r="I38" s="1103" t="s">
        <v>35</v>
      </c>
      <c r="J38" s="1103" t="s">
        <v>35</v>
      </c>
      <c r="K38" s="1103" t="s">
        <v>35</v>
      </c>
      <c r="L38" s="1133" t="s">
        <v>35</v>
      </c>
      <c r="M38" s="1094" t="s">
        <v>35</v>
      </c>
      <c r="N38" s="1103" t="s">
        <v>35</v>
      </c>
      <c r="O38" s="1103" t="s">
        <v>35</v>
      </c>
      <c r="P38" s="1103" t="s">
        <v>35</v>
      </c>
      <c r="Q38" s="1113" t="s">
        <v>35</v>
      </c>
      <c r="R38" s="1123" t="s">
        <v>35</v>
      </c>
      <c r="S38" s="1103" t="s">
        <v>35</v>
      </c>
      <c r="T38" s="1103" t="s">
        <v>35</v>
      </c>
      <c r="U38" s="1103" t="s">
        <v>35</v>
      </c>
      <c r="V38" s="1103" t="s">
        <v>35</v>
      </c>
      <c r="W38" s="1103" t="s">
        <v>35</v>
      </c>
      <c r="X38" s="1103" t="s">
        <v>35</v>
      </c>
      <c r="Y38" s="1103" t="s">
        <v>35</v>
      </c>
      <c r="Z38" s="1133" t="s">
        <v>35</v>
      </c>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3"/>
      <c r="AX38" s="603"/>
      <c r="AY38" s="603"/>
      <c r="AZ38" s="216"/>
      <c r="BA38" s="2179"/>
      <c r="BB38" s="151" t="s">
        <v>48</v>
      </c>
      <c r="BC38" s="1150" t="s">
        <v>35</v>
      </c>
      <c r="BD38" s="1170" t="s">
        <v>35</v>
      </c>
      <c r="BE38" s="1170" t="s">
        <v>35</v>
      </c>
      <c r="BF38" s="1170" t="s">
        <v>35</v>
      </c>
      <c r="BG38" s="1191" t="s">
        <v>35</v>
      </c>
      <c r="BH38" s="1212" t="s">
        <v>35</v>
      </c>
      <c r="BI38" s="1170" t="s">
        <v>35</v>
      </c>
      <c r="BJ38" s="1170" t="s">
        <v>35</v>
      </c>
      <c r="BK38" s="1170" t="s">
        <v>35</v>
      </c>
      <c r="BL38" s="1191" t="s">
        <v>35</v>
      </c>
      <c r="BM38" s="1212" t="s">
        <v>35</v>
      </c>
      <c r="BN38" s="1170" t="s">
        <v>35</v>
      </c>
      <c r="BO38" s="1170" t="s">
        <v>35</v>
      </c>
      <c r="BP38" s="1170" t="s">
        <v>35</v>
      </c>
      <c r="BQ38" s="1191" t="s">
        <v>35</v>
      </c>
      <c r="BR38" s="1212" t="s">
        <v>35</v>
      </c>
      <c r="BS38" s="1170" t="s">
        <v>35</v>
      </c>
      <c r="BT38" s="1170" t="s">
        <v>35</v>
      </c>
      <c r="BU38" s="1170" t="s">
        <v>35</v>
      </c>
      <c r="BV38" s="1170" t="s">
        <v>35</v>
      </c>
      <c r="BW38" s="1170" t="s">
        <v>35</v>
      </c>
      <c r="BX38" s="1170" t="s">
        <v>35</v>
      </c>
      <c r="BY38" s="1232" t="s">
        <v>35</v>
      </c>
      <c r="BZ38" s="1232" t="s">
        <v>35</v>
      </c>
      <c r="CA38" s="1878"/>
      <c r="CB38" s="1878"/>
      <c r="CC38" s="1878"/>
      <c r="CD38" s="1878"/>
      <c r="CE38" s="1878"/>
      <c r="CF38" s="1878"/>
      <c r="CG38" s="1878"/>
      <c r="CH38" s="1878"/>
      <c r="CI38" s="1878"/>
      <c r="CJ38" s="1878"/>
      <c r="CK38" s="1878"/>
      <c r="CL38" s="1878"/>
      <c r="CM38" s="1878"/>
      <c r="CN38" s="1878"/>
      <c r="CO38" s="1878"/>
      <c r="CP38" s="1878"/>
      <c r="CQ38" s="1878"/>
      <c r="CR38" s="1878"/>
      <c r="CS38" s="1878"/>
      <c r="CT38" s="1878"/>
      <c r="CU38" s="1878"/>
      <c r="CV38" s="1878"/>
      <c r="CW38" s="1878"/>
      <c r="CX38" s="1878"/>
      <c r="CY38" s="1878"/>
      <c r="CZ38" s="1878"/>
    </row>
    <row r="39" s="130" customFormat="true" ht="15" customHeight="true" x14ac:dyDescent="0.2">
      <c r="A39" s="2165" t="s">
        <v>122</v>
      </c>
      <c r="B39" s="248" t="s">
        <v>49</v>
      </c>
      <c r="C39" s="1093" t="s">
        <v>35</v>
      </c>
      <c r="D39" s="1102" t="s">
        <v>35</v>
      </c>
      <c r="E39" s="1102" t="s">
        <v>35</v>
      </c>
      <c r="F39" s="1102" t="s">
        <v>35</v>
      </c>
      <c r="G39" s="1112" t="s">
        <v>35</v>
      </c>
      <c r="H39" s="1122" t="s">
        <v>35</v>
      </c>
      <c r="I39" s="1102" t="s">
        <v>35</v>
      </c>
      <c r="J39" s="1102" t="s">
        <v>35</v>
      </c>
      <c r="K39" s="1102" t="s">
        <v>35</v>
      </c>
      <c r="L39" s="1132" t="s">
        <v>35</v>
      </c>
      <c r="M39" s="1140" t="s">
        <v>35</v>
      </c>
      <c r="N39" s="1102" t="s">
        <v>35</v>
      </c>
      <c r="O39" s="1102" t="s">
        <v>35</v>
      </c>
      <c r="P39" s="1102" t="s">
        <v>35</v>
      </c>
      <c r="Q39" s="1112" t="s">
        <v>35</v>
      </c>
      <c r="R39" s="1122" t="s">
        <v>35</v>
      </c>
      <c r="S39" s="1102" t="s">
        <v>35</v>
      </c>
      <c r="T39" s="1102" t="s">
        <v>35</v>
      </c>
      <c r="U39" s="1102" t="s">
        <v>35</v>
      </c>
      <c r="V39" s="1102" t="s">
        <v>35</v>
      </c>
      <c r="W39" s="1102" t="s">
        <v>35</v>
      </c>
      <c r="X39" s="1102" t="s">
        <v>35</v>
      </c>
      <c r="Y39" s="1144" t="s">
        <v>35</v>
      </c>
      <c r="Z39" s="1836" t="s">
        <v>35</v>
      </c>
      <c r="AA39" s="1867"/>
      <c r="AB39" s="1867"/>
      <c r="AC39" s="1867"/>
      <c r="AD39" s="1867"/>
      <c r="AE39" s="1867"/>
      <c r="AF39" s="1867"/>
      <c r="AG39" s="1867"/>
      <c r="AH39" s="1867"/>
      <c r="AI39" s="1867"/>
      <c r="AJ39" s="1867"/>
      <c r="AK39" s="1867"/>
      <c r="AL39" s="1867"/>
      <c r="AM39" s="1867"/>
      <c r="AN39" s="1867"/>
      <c r="AO39" s="1867"/>
      <c r="AP39" s="1867"/>
      <c r="AQ39" s="1867"/>
      <c r="AR39" s="1867"/>
      <c r="AS39" s="1867"/>
      <c r="AT39" s="1867"/>
      <c r="AU39" s="1867"/>
      <c r="AV39" s="1867"/>
      <c r="AW39" s="1867"/>
      <c r="AX39" s="1867"/>
      <c r="AY39" s="1867"/>
      <c r="AZ39" s="215"/>
      <c r="BA39" s="2179" t="s">
        <v>122</v>
      </c>
      <c r="BB39" s="151" t="s">
        <v>49</v>
      </c>
      <c r="BC39" s="1150" t="s">
        <v>35</v>
      </c>
      <c r="BD39" s="1170" t="s">
        <v>35</v>
      </c>
      <c r="BE39" s="1170" t="s">
        <v>35</v>
      </c>
      <c r="BF39" s="1170" t="s">
        <v>35</v>
      </c>
      <c r="BG39" s="1191" t="s">
        <v>35</v>
      </c>
      <c r="BH39" s="1212" t="s">
        <v>35</v>
      </c>
      <c r="BI39" s="1170" t="s">
        <v>35</v>
      </c>
      <c r="BJ39" s="1170" t="s">
        <v>35</v>
      </c>
      <c r="BK39" s="1170" t="s">
        <v>35</v>
      </c>
      <c r="BL39" s="1191" t="s">
        <v>35</v>
      </c>
      <c r="BM39" s="1212" t="s">
        <v>35</v>
      </c>
      <c r="BN39" s="1170" t="s">
        <v>35</v>
      </c>
      <c r="BO39" s="1170" t="s">
        <v>35</v>
      </c>
      <c r="BP39" s="1170" t="s">
        <v>35</v>
      </c>
      <c r="BQ39" s="1191" t="s">
        <v>35</v>
      </c>
      <c r="BR39" s="1212" t="s">
        <v>35</v>
      </c>
      <c r="BS39" s="1170" t="s">
        <v>35</v>
      </c>
      <c r="BT39" s="1170" t="s">
        <v>35</v>
      </c>
      <c r="BU39" s="1170" t="s">
        <v>35</v>
      </c>
      <c r="BV39" s="1170" t="s">
        <v>35</v>
      </c>
      <c r="BW39" s="1170" t="s">
        <v>35</v>
      </c>
      <c r="BX39" s="1170" t="s">
        <v>35</v>
      </c>
      <c r="BY39" s="1232" t="s">
        <v>35</v>
      </c>
      <c r="BZ39" s="1232" t="s">
        <v>35</v>
      </c>
      <c r="CA39" s="1878"/>
      <c r="CB39" s="1878"/>
      <c r="CC39" s="1878"/>
      <c r="CD39" s="1878"/>
      <c r="CE39" s="1878"/>
      <c r="CF39" s="1878"/>
      <c r="CG39" s="1878"/>
      <c r="CH39" s="1878"/>
      <c r="CI39" s="1878"/>
      <c r="CJ39" s="1878"/>
      <c r="CK39" s="1878"/>
      <c r="CL39" s="1878"/>
      <c r="CM39" s="1878"/>
      <c r="CN39" s="1878"/>
      <c r="CO39" s="1878"/>
      <c r="CP39" s="1878"/>
      <c r="CQ39" s="1878"/>
      <c r="CR39" s="1878"/>
      <c r="CS39" s="1878"/>
      <c r="CT39" s="1878"/>
      <c r="CU39" s="1878"/>
      <c r="CV39" s="1878"/>
      <c r="CW39" s="1878"/>
      <c r="CX39" s="1878"/>
      <c r="CY39" s="1878"/>
      <c r="CZ39" s="1878"/>
    </row>
    <row r="40" s="130" customFormat="true" ht="15" customHeight="true" x14ac:dyDescent="0.2">
      <c r="A40" s="2165"/>
      <c r="B40" s="248" t="s">
        <v>48</v>
      </c>
      <c r="C40" s="1093" t="s">
        <v>35</v>
      </c>
      <c r="D40" s="1102" t="s">
        <v>35</v>
      </c>
      <c r="E40" s="1102" t="s">
        <v>35</v>
      </c>
      <c r="F40" s="1102" t="s">
        <v>35</v>
      </c>
      <c r="G40" s="1112" t="s">
        <v>35</v>
      </c>
      <c r="H40" s="1122" t="s">
        <v>35</v>
      </c>
      <c r="I40" s="1102" t="s">
        <v>35</v>
      </c>
      <c r="J40" s="1102" t="s">
        <v>35</v>
      </c>
      <c r="K40" s="1102" t="s">
        <v>35</v>
      </c>
      <c r="L40" s="1132" t="s">
        <v>35</v>
      </c>
      <c r="M40" s="1140" t="s">
        <v>35</v>
      </c>
      <c r="N40" s="1102" t="s">
        <v>35</v>
      </c>
      <c r="O40" s="1102" t="s">
        <v>35</v>
      </c>
      <c r="P40" s="1102" t="s">
        <v>35</v>
      </c>
      <c r="Q40" s="1112" t="s">
        <v>35</v>
      </c>
      <c r="R40" s="1122" t="s">
        <v>35</v>
      </c>
      <c r="S40" s="1102" t="s">
        <v>35</v>
      </c>
      <c r="T40" s="1102" t="s">
        <v>35</v>
      </c>
      <c r="U40" s="1102" t="s">
        <v>35</v>
      </c>
      <c r="V40" s="1102" t="s">
        <v>35</v>
      </c>
      <c r="W40" s="1102" t="s">
        <v>35</v>
      </c>
      <c r="X40" s="1102" t="s">
        <v>35</v>
      </c>
      <c r="Y40" s="1144" t="s">
        <v>35</v>
      </c>
      <c r="Z40" s="1836" t="s">
        <v>35</v>
      </c>
      <c r="AA40" s="1867"/>
      <c r="AB40" s="1867"/>
      <c r="AC40" s="1867"/>
      <c r="AD40" s="1867"/>
      <c r="AE40" s="1867"/>
      <c r="AF40" s="1867"/>
      <c r="AG40" s="1867"/>
      <c r="AH40" s="1867"/>
      <c r="AI40" s="1867"/>
      <c r="AJ40" s="1867"/>
      <c r="AK40" s="1867"/>
      <c r="AL40" s="1867"/>
      <c r="AM40" s="1867"/>
      <c r="AN40" s="1867"/>
      <c r="AO40" s="1867"/>
      <c r="AP40" s="1867"/>
      <c r="AQ40" s="1867"/>
      <c r="AR40" s="1867"/>
      <c r="AS40" s="1867"/>
      <c r="AT40" s="1867"/>
      <c r="AU40" s="1867"/>
      <c r="AV40" s="1867"/>
      <c r="AW40" s="1867"/>
      <c r="AX40" s="1867"/>
      <c r="AY40" s="1867"/>
      <c r="AZ40" s="215"/>
      <c r="BA40" s="2179"/>
      <c r="BB40" s="151" t="s">
        <v>48</v>
      </c>
      <c r="BC40" s="1150" t="s">
        <v>35</v>
      </c>
      <c r="BD40" s="1170" t="s">
        <v>35</v>
      </c>
      <c r="BE40" s="1170" t="s">
        <v>35</v>
      </c>
      <c r="BF40" s="1170" t="s">
        <v>35</v>
      </c>
      <c r="BG40" s="1191" t="s">
        <v>35</v>
      </c>
      <c r="BH40" s="1212" t="s">
        <v>35</v>
      </c>
      <c r="BI40" s="1170" t="s">
        <v>35</v>
      </c>
      <c r="BJ40" s="1170" t="s">
        <v>35</v>
      </c>
      <c r="BK40" s="1170" t="s">
        <v>35</v>
      </c>
      <c r="BL40" s="1191" t="s">
        <v>35</v>
      </c>
      <c r="BM40" s="1212" t="s">
        <v>35</v>
      </c>
      <c r="BN40" s="1170" t="s">
        <v>35</v>
      </c>
      <c r="BO40" s="1170" t="s">
        <v>35</v>
      </c>
      <c r="BP40" s="1170" t="s">
        <v>35</v>
      </c>
      <c r="BQ40" s="1191" t="s">
        <v>35</v>
      </c>
      <c r="BR40" s="1212" t="s">
        <v>35</v>
      </c>
      <c r="BS40" s="1170" t="s">
        <v>35</v>
      </c>
      <c r="BT40" s="1170" t="s">
        <v>35</v>
      </c>
      <c r="BU40" s="1170" t="s">
        <v>35</v>
      </c>
      <c r="BV40" s="1170" t="s">
        <v>35</v>
      </c>
      <c r="BW40" s="1170" t="s">
        <v>35</v>
      </c>
      <c r="BX40" s="1170" t="s">
        <v>35</v>
      </c>
      <c r="BY40" s="1232" t="s">
        <v>35</v>
      </c>
      <c r="BZ40" s="1232" t="s">
        <v>35</v>
      </c>
      <c r="CA40" s="1878"/>
      <c r="CB40" s="1878"/>
      <c r="CC40" s="1878"/>
      <c r="CD40" s="1878"/>
      <c r="CE40" s="1878"/>
      <c r="CF40" s="1878"/>
      <c r="CG40" s="1878"/>
      <c r="CH40" s="1878"/>
      <c r="CI40" s="1878"/>
      <c r="CJ40" s="1878"/>
      <c r="CK40" s="1878"/>
      <c r="CL40" s="1878"/>
      <c r="CM40" s="1878"/>
      <c r="CN40" s="1878"/>
      <c r="CO40" s="1878"/>
      <c r="CP40" s="1878"/>
      <c r="CQ40" s="1878"/>
      <c r="CR40" s="1878"/>
      <c r="CS40" s="1878"/>
      <c r="CT40" s="1878"/>
      <c r="CU40" s="1878"/>
      <c r="CV40" s="1878"/>
      <c r="CW40" s="1878"/>
      <c r="CX40" s="1878"/>
      <c r="CY40" s="1878"/>
      <c r="CZ40" s="1878"/>
    </row>
    <row r="41" s="388" customFormat="true" ht="15" customHeight="true" x14ac:dyDescent="0.2">
      <c r="A41" s="2174" t="s">
        <v>56</v>
      </c>
      <c r="B41" s="1062" t="s">
        <v>49</v>
      </c>
      <c r="C41" s="869">
        <v>5.0700915144913639</v>
      </c>
      <c r="D41" s="870">
        <v>2.4018042505332238</v>
      </c>
      <c r="E41" s="870">
        <v>1.0953281226120386</v>
      </c>
      <c r="F41" s="870">
        <v>0.25290839165874474</v>
      </c>
      <c r="G41" s="871">
        <v>0.11439387574798451</v>
      </c>
      <c r="H41" s="872">
        <v>1.4916890781556948</v>
      </c>
      <c r="I41" s="870">
        <v>0.62208623679666897</v>
      </c>
      <c r="J41" s="870">
        <v>0.3211223708741372</v>
      </c>
      <c r="K41" s="870">
        <v>0.22268012752691102</v>
      </c>
      <c r="L41" s="873">
        <v>0</v>
      </c>
      <c r="M41" s="874">
        <v>5.7085832172103164</v>
      </c>
      <c r="N41" s="870">
        <v>5.5017981800347826</v>
      </c>
      <c r="O41" s="870">
        <v>3.7034644906816649</v>
      </c>
      <c r="P41" s="870">
        <v>3.2884059108768793</v>
      </c>
      <c r="Q41" s="871">
        <v>0.90079860580098092</v>
      </c>
      <c r="R41" s="872">
        <v>0.750908136910858</v>
      </c>
      <c r="S41" s="870">
        <v>3.8780552363747613</v>
      </c>
      <c r="T41" s="870">
        <v>1.2152896575345502</v>
      </c>
      <c r="U41" s="870">
        <v>1.6929599445176005</v>
      </c>
      <c r="V41" s="870">
        <v>2.0489415946758358</v>
      </c>
      <c r="W41" s="870">
        <v>0.745720716574509</v>
      </c>
      <c r="X41" s="870">
        <v>5.5163195687177575</v>
      </c>
      <c r="Y41" s="870">
        <v>0.52893642488615433</v>
      </c>
      <c r="Z41" s="1834">
        <v>1.638391199619903</v>
      </c>
      <c r="AA41" s="603"/>
      <c r="AB41" s="603"/>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AZ41" s="216"/>
      <c r="BA41" s="2179" t="s">
        <v>56</v>
      </c>
      <c r="BB41" s="151" t="s">
        <v>49</v>
      </c>
      <c r="BC41" s="1150" t="s">
        <v>35</v>
      </c>
      <c r="BD41" s="1170" t="s">
        <v>35</v>
      </c>
      <c r="BE41" s="1170" t="s">
        <v>35</v>
      </c>
      <c r="BF41" s="1170" t="s">
        <v>35</v>
      </c>
      <c r="BG41" s="1191" t="s">
        <v>35</v>
      </c>
      <c r="BH41" s="1212" t="s">
        <v>35</v>
      </c>
      <c r="BI41" s="1170" t="s">
        <v>35</v>
      </c>
      <c r="BJ41" s="1170" t="s">
        <v>35</v>
      </c>
      <c r="BK41" s="1170" t="s">
        <v>35</v>
      </c>
      <c r="BL41" s="1191" t="s">
        <v>35</v>
      </c>
      <c r="BM41" s="1212" t="s">
        <v>35</v>
      </c>
      <c r="BN41" s="1170" t="s">
        <v>35</v>
      </c>
      <c r="BO41" s="1170" t="s">
        <v>35</v>
      </c>
      <c r="BP41" s="1170" t="s">
        <v>35</v>
      </c>
      <c r="BQ41" s="1191" t="s">
        <v>35</v>
      </c>
      <c r="BR41" s="1212" t="s">
        <v>35</v>
      </c>
      <c r="BS41" s="1170" t="s">
        <v>35</v>
      </c>
      <c r="BT41" s="1170" t="s">
        <v>35</v>
      </c>
      <c r="BU41" s="1170" t="s">
        <v>35</v>
      </c>
      <c r="BV41" s="1170" t="s">
        <v>35</v>
      </c>
      <c r="BW41" s="1170" t="s">
        <v>35</v>
      </c>
      <c r="BX41" s="1170" t="s">
        <v>35</v>
      </c>
      <c r="BY41" s="1232" t="s">
        <v>35</v>
      </c>
      <c r="BZ41" s="1232" t="s">
        <v>35</v>
      </c>
      <c r="CA41" s="1878"/>
      <c r="CB41" s="1878"/>
      <c r="CC41" s="1878"/>
      <c r="CD41" s="1878"/>
      <c r="CE41" s="1878"/>
      <c r="CF41" s="1878"/>
      <c r="CG41" s="1878"/>
      <c r="CH41" s="1878"/>
      <c r="CI41" s="1878"/>
      <c r="CJ41" s="1878"/>
      <c r="CK41" s="1878"/>
      <c r="CL41" s="1878"/>
      <c r="CM41" s="1878"/>
      <c r="CN41" s="1878"/>
      <c r="CO41" s="1878"/>
      <c r="CP41" s="1878"/>
      <c r="CQ41" s="1878"/>
      <c r="CR41" s="1878"/>
      <c r="CS41" s="1878"/>
      <c r="CT41" s="1878"/>
      <c r="CU41" s="1878"/>
      <c r="CV41" s="1878"/>
      <c r="CW41" s="1878"/>
      <c r="CX41" s="1878"/>
      <c r="CY41" s="1878"/>
      <c r="CZ41" s="1878"/>
    </row>
    <row r="42" s="388" customFormat="true" ht="15" customHeight="true" x14ac:dyDescent="0.2">
      <c r="A42" s="2174"/>
      <c r="B42" s="1062" t="s">
        <v>48</v>
      </c>
      <c r="C42" s="869">
        <v>94.929908485508648</v>
      </c>
      <c r="D42" s="870">
        <v>97.598195749466782</v>
      </c>
      <c r="E42" s="870">
        <v>98.904671877387912</v>
      </c>
      <c r="F42" s="870">
        <v>99.747091608341208</v>
      </c>
      <c r="G42" s="871">
        <v>99.885606124252007</v>
      </c>
      <c r="H42" s="872">
        <v>98.50831092184427</v>
      </c>
      <c r="I42" s="870">
        <v>99.377913763203324</v>
      </c>
      <c r="J42" s="870">
        <v>99.678877629125864</v>
      </c>
      <c r="K42" s="870">
        <v>99.777319872473086</v>
      </c>
      <c r="L42" s="873">
        <v>100</v>
      </c>
      <c r="M42" s="874">
        <v>94.291416782789611</v>
      </c>
      <c r="N42" s="870">
        <v>94.498201819965217</v>
      </c>
      <c r="O42" s="870">
        <v>96.296535509318346</v>
      </c>
      <c r="P42" s="870">
        <v>96.711594089123068</v>
      </c>
      <c r="Q42" s="871">
        <v>99.099201394198971</v>
      </c>
      <c r="R42" s="872">
        <v>99.249091863089134</v>
      </c>
      <c r="S42" s="870">
        <v>96.121944763625294</v>
      </c>
      <c r="T42" s="870">
        <v>98.784710342465459</v>
      </c>
      <c r="U42" s="870">
        <v>98.307040055482446</v>
      </c>
      <c r="V42" s="870">
        <v>97.951058405324247</v>
      </c>
      <c r="W42" s="870">
        <v>99.25427928342549</v>
      </c>
      <c r="X42" s="870">
        <v>94.483680431282266</v>
      </c>
      <c r="Y42" s="870">
        <v>99.471063575113774</v>
      </c>
      <c r="Z42" s="1834">
        <v>98.361608800380068</v>
      </c>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3"/>
      <c r="AX42" s="603"/>
      <c r="AY42" s="603"/>
      <c r="AZ42" s="216"/>
      <c r="BA42" s="2179"/>
      <c r="BB42" s="151" t="s">
        <v>48</v>
      </c>
      <c r="BC42" s="1150" t="s">
        <v>35</v>
      </c>
      <c r="BD42" s="1170" t="s">
        <v>35</v>
      </c>
      <c r="BE42" s="1170" t="s">
        <v>35</v>
      </c>
      <c r="BF42" s="1170" t="s">
        <v>35</v>
      </c>
      <c r="BG42" s="1191" t="s">
        <v>35</v>
      </c>
      <c r="BH42" s="1212" t="s">
        <v>35</v>
      </c>
      <c r="BI42" s="1170" t="s">
        <v>35</v>
      </c>
      <c r="BJ42" s="1170" t="s">
        <v>35</v>
      </c>
      <c r="BK42" s="1170" t="s">
        <v>35</v>
      </c>
      <c r="BL42" s="1191" t="s">
        <v>35</v>
      </c>
      <c r="BM42" s="1212" t="s">
        <v>35</v>
      </c>
      <c r="BN42" s="1170" t="s">
        <v>35</v>
      </c>
      <c r="BO42" s="1170" t="s">
        <v>35</v>
      </c>
      <c r="BP42" s="1170" t="s">
        <v>35</v>
      </c>
      <c r="BQ42" s="1191" t="s">
        <v>35</v>
      </c>
      <c r="BR42" s="1212" t="s">
        <v>35</v>
      </c>
      <c r="BS42" s="1170" t="s">
        <v>35</v>
      </c>
      <c r="BT42" s="1170" t="s">
        <v>35</v>
      </c>
      <c r="BU42" s="1170" t="s">
        <v>35</v>
      </c>
      <c r="BV42" s="1170" t="s">
        <v>35</v>
      </c>
      <c r="BW42" s="1170" t="s">
        <v>35</v>
      </c>
      <c r="BX42" s="1170" t="s">
        <v>35</v>
      </c>
      <c r="BY42" s="1232" t="s">
        <v>35</v>
      </c>
      <c r="BZ42" s="1232" t="s">
        <v>35</v>
      </c>
      <c r="CA42" s="1878"/>
      <c r="CB42" s="1878"/>
      <c r="CC42" s="1878"/>
      <c r="CD42" s="1878"/>
      <c r="CE42" s="1878"/>
      <c r="CF42" s="1878"/>
      <c r="CG42" s="1878"/>
      <c r="CH42" s="1878"/>
      <c r="CI42" s="1878"/>
      <c r="CJ42" s="1878"/>
      <c r="CK42" s="1878"/>
      <c r="CL42" s="1878"/>
      <c r="CM42" s="1878"/>
      <c r="CN42" s="1878"/>
      <c r="CO42" s="1878"/>
      <c r="CP42" s="1878"/>
      <c r="CQ42" s="1878"/>
      <c r="CR42" s="1878"/>
      <c r="CS42" s="1878"/>
      <c r="CT42" s="1878"/>
      <c r="CU42" s="1878"/>
      <c r="CV42" s="1878"/>
      <c r="CW42" s="1878"/>
      <c r="CX42" s="1878"/>
      <c r="CY42" s="1878"/>
      <c r="CZ42" s="1878"/>
    </row>
    <row r="43" s="388" customFormat="true" ht="15" customHeight="true" x14ac:dyDescent="0.2">
      <c r="A43" s="2174" t="s">
        <v>53</v>
      </c>
      <c r="B43" s="1062" t="s">
        <v>49</v>
      </c>
      <c r="C43" s="1094" t="s">
        <v>35</v>
      </c>
      <c r="D43" s="1104" t="s">
        <v>35</v>
      </c>
      <c r="E43" s="1104" t="s">
        <v>35</v>
      </c>
      <c r="F43" s="1104" t="s">
        <v>35</v>
      </c>
      <c r="G43" s="1114" t="s">
        <v>35</v>
      </c>
      <c r="H43" s="1124" t="s">
        <v>35</v>
      </c>
      <c r="I43" s="1104" t="s">
        <v>35</v>
      </c>
      <c r="J43" s="1104" t="s">
        <v>35</v>
      </c>
      <c r="K43" s="1104" t="s">
        <v>35</v>
      </c>
      <c r="L43" s="1134" t="s">
        <v>35</v>
      </c>
      <c r="M43" s="1141" t="s">
        <v>35</v>
      </c>
      <c r="N43" s="1104" t="s">
        <v>35</v>
      </c>
      <c r="O43" s="1104" t="s">
        <v>35</v>
      </c>
      <c r="P43" s="1104" t="s">
        <v>35</v>
      </c>
      <c r="Q43" s="1114" t="s">
        <v>35</v>
      </c>
      <c r="R43" s="1124" t="s">
        <v>35</v>
      </c>
      <c r="S43" s="1104" t="s">
        <v>35</v>
      </c>
      <c r="T43" s="1104" t="s">
        <v>35</v>
      </c>
      <c r="U43" s="1104" t="s">
        <v>35</v>
      </c>
      <c r="V43" s="1104" t="s">
        <v>35</v>
      </c>
      <c r="W43" s="1104" t="s">
        <v>35</v>
      </c>
      <c r="X43" s="1104" t="s">
        <v>35</v>
      </c>
      <c r="Y43" s="1104" t="s">
        <v>35</v>
      </c>
      <c r="Z43" s="1837" t="s">
        <v>35</v>
      </c>
      <c r="AA43" s="603"/>
      <c r="AB43" s="603"/>
      <c r="AC43" s="603"/>
      <c r="AD43" s="603"/>
      <c r="AE43" s="603"/>
      <c r="AF43" s="603"/>
      <c r="AG43" s="603"/>
      <c r="AH43" s="603"/>
      <c r="AI43" s="603"/>
      <c r="AJ43" s="603"/>
      <c r="AK43" s="603"/>
      <c r="AL43" s="603"/>
      <c r="AM43" s="603"/>
      <c r="AN43" s="603"/>
      <c r="AO43" s="603"/>
      <c r="AP43" s="603"/>
      <c r="AQ43" s="603"/>
      <c r="AR43" s="603"/>
      <c r="AS43" s="603"/>
      <c r="AT43" s="603"/>
      <c r="AU43" s="603"/>
      <c r="AV43" s="603"/>
      <c r="AW43" s="603"/>
      <c r="AX43" s="603"/>
      <c r="AY43" s="603"/>
      <c r="AZ43" s="216"/>
      <c r="BA43" s="2179" t="s">
        <v>53</v>
      </c>
      <c r="BB43" s="151" t="s">
        <v>49</v>
      </c>
      <c r="BC43" s="1150" t="s">
        <v>35</v>
      </c>
      <c r="BD43" s="1170" t="s">
        <v>35</v>
      </c>
      <c r="BE43" s="1170" t="s">
        <v>35</v>
      </c>
      <c r="BF43" s="1170" t="s">
        <v>35</v>
      </c>
      <c r="BG43" s="1191" t="s">
        <v>35</v>
      </c>
      <c r="BH43" s="1212" t="s">
        <v>35</v>
      </c>
      <c r="BI43" s="1170" t="s">
        <v>35</v>
      </c>
      <c r="BJ43" s="1170" t="s">
        <v>35</v>
      </c>
      <c r="BK43" s="1170" t="s">
        <v>35</v>
      </c>
      <c r="BL43" s="1191" t="s">
        <v>35</v>
      </c>
      <c r="BM43" s="1212" t="s">
        <v>35</v>
      </c>
      <c r="BN43" s="1170" t="s">
        <v>35</v>
      </c>
      <c r="BO43" s="1170" t="s">
        <v>35</v>
      </c>
      <c r="BP43" s="1170" t="s">
        <v>35</v>
      </c>
      <c r="BQ43" s="1191" t="s">
        <v>35</v>
      </c>
      <c r="BR43" s="1212" t="s">
        <v>35</v>
      </c>
      <c r="BS43" s="1170" t="s">
        <v>35</v>
      </c>
      <c r="BT43" s="1170" t="s">
        <v>35</v>
      </c>
      <c r="BU43" s="1170" t="s">
        <v>35</v>
      </c>
      <c r="BV43" s="1170" t="s">
        <v>35</v>
      </c>
      <c r="BW43" s="1170" t="s">
        <v>35</v>
      </c>
      <c r="BX43" s="1170" t="s">
        <v>35</v>
      </c>
      <c r="BY43" s="1232" t="s">
        <v>35</v>
      </c>
      <c r="BZ43" s="1232" t="s">
        <v>35</v>
      </c>
      <c r="CA43" s="1878"/>
      <c r="CB43" s="1878"/>
      <c r="CC43" s="1878"/>
      <c r="CD43" s="1878"/>
      <c r="CE43" s="1878"/>
      <c r="CF43" s="1878"/>
      <c r="CG43" s="1878"/>
      <c r="CH43" s="1878"/>
      <c r="CI43" s="1878"/>
      <c r="CJ43" s="1878"/>
      <c r="CK43" s="1878"/>
      <c r="CL43" s="1878"/>
      <c r="CM43" s="1878"/>
      <c r="CN43" s="1878"/>
      <c r="CO43" s="1878"/>
      <c r="CP43" s="1878"/>
      <c r="CQ43" s="1878"/>
      <c r="CR43" s="1878"/>
      <c r="CS43" s="1878"/>
      <c r="CT43" s="1878"/>
      <c r="CU43" s="1878"/>
      <c r="CV43" s="1878"/>
      <c r="CW43" s="1878"/>
      <c r="CX43" s="1878"/>
      <c r="CY43" s="1878"/>
      <c r="CZ43" s="1878"/>
    </row>
    <row r="44" s="388" customFormat="true" ht="15" customHeight="true" x14ac:dyDescent="0.2">
      <c r="A44" s="2174"/>
      <c r="B44" s="1062" t="s">
        <v>48</v>
      </c>
      <c r="C44" s="1094" t="s">
        <v>35</v>
      </c>
      <c r="D44" s="1104" t="s">
        <v>35</v>
      </c>
      <c r="E44" s="1104" t="s">
        <v>35</v>
      </c>
      <c r="F44" s="1104" t="s">
        <v>35</v>
      </c>
      <c r="G44" s="1114" t="s">
        <v>35</v>
      </c>
      <c r="H44" s="1124" t="s">
        <v>35</v>
      </c>
      <c r="I44" s="1104" t="s">
        <v>35</v>
      </c>
      <c r="J44" s="1104" t="s">
        <v>35</v>
      </c>
      <c r="K44" s="1104" t="s">
        <v>35</v>
      </c>
      <c r="L44" s="1134" t="s">
        <v>35</v>
      </c>
      <c r="M44" s="1141" t="s">
        <v>35</v>
      </c>
      <c r="N44" s="1104" t="s">
        <v>35</v>
      </c>
      <c r="O44" s="1104" t="s">
        <v>35</v>
      </c>
      <c r="P44" s="1104" t="s">
        <v>35</v>
      </c>
      <c r="Q44" s="1114" t="s">
        <v>35</v>
      </c>
      <c r="R44" s="1124" t="s">
        <v>35</v>
      </c>
      <c r="S44" s="1104" t="s">
        <v>35</v>
      </c>
      <c r="T44" s="1104" t="s">
        <v>35</v>
      </c>
      <c r="U44" s="1104" t="s">
        <v>35</v>
      </c>
      <c r="V44" s="1104" t="s">
        <v>35</v>
      </c>
      <c r="W44" s="1104" t="s">
        <v>35</v>
      </c>
      <c r="X44" s="1104" t="s">
        <v>35</v>
      </c>
      <c r="Y44" s="1104" t="s">
        <v>35</v>
      </c>
      <c r="Z44" s="1837" t="s">
        <v>35</v>
      </c>
      <c r="AA44" s="603"/>
      <c r="AB44" s="603"/>
      <c r="AC44" s="603"/>
      <c r="AD44" s="603"/>
      <c r="AE44" s="603"/>
      <c r="AF44" s="603"/>
      <c r="AG44" s="603"/>
      <c r="AH44" s="603"/>
      <c r="AI44" s="603"/>
      <c r="AJ44" s="603"/>
      <c r="AK44" s="603"/>
      <c r="AL44" s="603"/>
      <c r="AM44" s="603"/>
      <c r="AN44" s="603"/>
      <c r="AO44" s="603"/>
      <c r="AP44" s="603"/>
      <c r="AQ44" s="603"/>
      <c r="AR44" s="603"/>
      <c r="AS44" s="603"/>
      <c r="AT44" s="603"/>
      <c r="AU44" s="603"/>
      <c r="AV44" s="603"/>
      <c r="AW44" s="603"/>
      <c r="AX44" s="603"/>
      <c r="AY44" s="603"/>
      <c r="AZ44" s="216"/>
      <c r="BA44" s="2179"/>
      <c r="BB44" s="151" t="s">
        <v>48</v>
      </c>
      <c r="BC44" s="1150" t="s">
        <v>35</v>
      </c>
      <c r="BD44" s="1170" t="s">
        <v>35</v>
      </c>
      <c r="BE44" s="1170" t="s">
        <v>35</v>
      </c>
      <c r="BF44" s="1170" t="s">
        <v>35</v>
      </c>
      <c r="BG44" s="1191" t="s">
        <v>35</v>
      </c>
      <c r="BH44" s="1212" t="s">
        <v>35</v>
      </c>
      <c r="BI44" s="1170" t="s">
        <v>35</v>
      </c>
      <c r="BJ44" s="1170" t="s">
        <v>35</v>
      </c>
      <c r="BK44" s="1170" t="s">
        <v>35</v>
      </c>
      <c r="BL44" s="1191" t="s">
        <v>35</v>
      </c>
      <c r="BM44" s="1212" t="s">
        <v>35</v>
      </c>
      <c r="BN44" s="1170" t="s">
        <v>35</v>
      </c>
      <c r="BO44" s="1170" t="s">
        <v>35</v>
      </c>
      <c r="BP44" s="1170" t="s">
        <v>35</v>
      </c>
      <c r="BQ44" s="1191" t="s">
        <v>35</v>
      </c>
      <c r="BR44" s="1212" t="s">
        <v>35</v>
      </c>
      <c r="BS44" s="1170" t="s">
        <v>35</v>
      </c>
      <c r="BT44" s="1170" t="s">
        <v>35</v>
      </c>
      <c r="BU44" s="1170" t="s">
        <v>35</v>
      </c>
      <c r="BV44" s="1170" t="s">
        <v>35</v>
      </c>
      <c r="BW44" s="1170" t="s">
        <v>35</v>
      </c>
      <c r="BX44" s="1170" t="s">
        <v>35</v>
      </c>
      <c r="BY44" s="1232" t="s">
        <v>35</v>
      </c>
      <c r="BZ44" s="1232" t="s">
        <v>35</v>
      </c>
      <c r="CA44" s="1878"/>
      <c r="CB44" s="1878"/>
      <c r="CC44" s="1878"/>
      <c r="CD44" s="1878"/>
      <c r="CE44" s="1878"/>
      <c r="CF44" s="1878"/>
      <c r="CG44" s="1878"/>
      <c r="CH44" s="1878"/>
      <c r="CI44" s="1878"/>
      <c r="CJ44" s="1878"/>
      <c r="CK44" s="1878"/>
      <c r="CL44" s="1878"/>
      <c r="CM44" s="1878"/>
      <c r="CN44" s="1878"/>
      <c r="CO44" s="1878"/>
      <c r="CP44" s="1878"/>
      <c r="CQ44" s="1878"/>
      <c r="CR44" s="1878"/>
      <c r="CS44" s="1878"/>
      <c r="CT44" s="1878"/>
      <c r="CU44" s="1878"/>
      <c r="CV44" s="1878"/>
      <c r="CW44" s="1878"/>
      <c r="CX44" s="1878"/>
      <c r="CY44" s="1878"/>
      <c r="CZ44" s="1878"/>
    </row>
    <row r="45" s="388" customFormat="true" ht="15" customHeight="true" x14ac:dyDescent="0.2">
      <c r="A45" s="2174" t="s">
        <v>52</v>
      </c>
      <c r="B45" s="1062" t="s">
        <v>49</v>
      </c>
      <c r="C45" s="1094" t="s">
        <v>35</v>
      </c>
      <c r="D45" s="1104" t="s">
        <v>35</v>
      </c>
      <c r="E45" s="1104" t="s">
        <v>35</v>
      </c>
      <c r="F45" s="1104" t="s">
        <v>35</v>
      </c>
      <c r="G45" s="1114" t="s">
        <v>35</v>
      </c>
      <c r="H45" s="1124" t="s">
        <v>35</v>
      </c>
      <c r="I45" s="1104" t="s">
        <v>35</v>
      </c>
      <c r="J45" s="1104" t="s">
        <v>35</v>
      </c>
      <c r="K45" s="1104" t="s">
        <v>35</v>
      </c>
      <c r="L45" s="1134" t="s">
        <v>35</v>
      </c>
      <c r="M45" s="1141" t="s">
        <v>35</v>
      </c>
      <c r="N45" s="1104" t="s">
        <v>35</v>
      </c>
      <c r="O45" s="1104" t="s">
        <v>35</v>
      </c>
      <c r="P45" s="1104" t="s">
        <v>35</v>
      </c>
      <c r="Q45" s="1114" t="s">
        <v>35</v>
      </c>
      <c r="R45" s="1124" t="s">
        <v>35</v>
      </c>
      <c r="S45" s="1104" t="s">
        <v>35</v>
      </c>
      <c r="T45" s="1104" t="s">
        <v>35</v>
      </c>
      <c r="U45" s="1104" t="s">
        <v>35</v>
      </c>
      <c r="V45" s="1104" t="s">
        <v>35</v>
      </c>
      <c r="W45" s="1104" t="s">
        <v>35</v>
      </c>
      <c r="X45" s="1104" t="s">
        <v>35</v>
      </c>
      <c r="Y45" s="1104" t="s">
        <v>35</v>
      </c>
      <c r="Z45" s="1837" t="s">
        <v>35</v>
      </c>
      <c r="AA45" s="603"/>
      <c r="AB45" s="603"/>
      <c r="AC45" s="603"/>
      <c r="AD45" s="603"/>
      <c r="AE45" s="603"/>
      <c r="AF45" s="603"/>
      <c r="AG45" s="603"/>
      <c r="AH45" s="603"/>
      <c r="AI45" s="603"/>
      <c r="AJ45" s="603"/>
      <c r="AK45" s="603"/>
      <c r="AL45" s="603"/>
      <c r="AM45" s="603"/>
      <c r="AN45" s="603"/>
      <c r="AO45" s="603"/>
      <c r="AP45" s="603"/>
      <c r="AQ45" s="603"/>
      <c r="AR45" s="603"/>
      <c r="AS45" s="603"/>
      <c r="AT45" s="603"/>
      <c r="AU45" s="603"/>
      <c r="AV45" s="603"/>
      <c r="AW45" s="603"/>
      <c r="AX45" s="603"/>
      <c r="AY45" s="603"/>
      <c r="AZ45" s="216"/>
      <c r="BA45" s="2179" t="s">
        <v>52</v>
      </c>
      <c r="BB45" s="151" t="s">
        <v>49</v>
      </c>
      <c r="BC45" s="1150" t="s">
        <v>35</v>
      </c>
      <c r="BD45" s="1170" t="s">
        <v>35</v>
      </c>
      <c r="BE45" s="1170" t="s">
        <v>35</v>
      </c>
      <c r="BF45" s="1170" t="s">
        <v>35</v>
      </c>
      <c r="BG45" s="1191" t="s">
        <v>35</v>
      </c>
      <c r="BH45" s="1212" t="s">
        <v>35</v>
      </c>
      <c r="BI45" s="1170" t="s">
        <v>35</v>
      </c>
      <c r="BJ45" s="1170" t="s">
        <v>35</v>
      </c>
      <c r="BK45" s="1170" t="s">
        <v>35</v>
      </c>
      <c r="BL45" s="1191" t="s">
        <v>35</v>
      </c>
      <c r="BM45" s="1212" t="s">
        <v>35</v>
      </c>
      <c r="BN45" s="1170" t="s">
        <v>35</v>
      </c>
      <c r="BO45" s="1170" t="s">
        <v>35</v>
      </c>
      <c r="BP45" s="1170" t="s">
        <v>35</v>
      </c>
      <c r="BQ45" s="1191" t="s">
        <v>35</v>
      </c>
      <c r="BR45" s="1212" t="s">
        <v>35</v>
      </c>
      <c r="BS45" s="1170" t="s">
        <v>35</v>
      </c>
      <c r="BT45" s="1170" t="s">
        <v>35</v>
      </c>
      <c r="BU45" s="1170" t="s">
        <v>35</v>
      </c>
      <c r="BV45" s="1170" t="s">
        <v>35</v>
      </c>
      <c r="BW45" s="1170" t="s">
        <v>35</v>
      </c>
      <c r="BX45" s="1170" t="s">
        <v>35</v>
      </c>
      <c r="BY45" s="1232" t="s">
        <v>35</v>
      </c>
      <c r="BZ45" s="1232" t="s">
        <v>35</v>
      </c>
      <c r="CA45" s="1878"/>
      <c r="CB45" s="1878"/>
      <c r="CC45" s="1878"/>
      <c r="CD45" s="1878"/>
      <c r="CE45" s="1878"/>
      <c r="CF45" s="1878"/>
      <c r="CG45" s="1878"/>
      <c r="CH45" s="1878"/>
      <c r="CI45" s="1878"/>
      <c r="CJ45" s="1878"/>
      <c r="CK45" s="1878"/>
      <c r="CL45" s="1878"/>
      <c r="CM45" s="1878"/>
      <c r="CN45" s="1878"/>
      <c r="CO45" s="1878"/>
      <c r="CP45" s="1878"/>
      <c r="CQ45" s="1878"/>
      <c r="CR45" s="1878"/>
      <c r="CS45" s="1878"/>
      <c r="CT45" s="1878"/>
      <c r="CU45" s="1878"/>
      <c r="CV45" s="1878"/>
      <c r="CW45" s="1878"/>
      <c r="CX45" s="1878"/>
      <c r="CY45" s="1878"/>
      <c r="CZ45" s="1878"/>
    </row>
    <row r="46" s="388" customFormat="true" ht="15" customHeight="true" x14ac:dyDescent="0.2">
      <c r="A46" s="2174"/>
      <c r="B46" s="1062" t="s">
        <v>48</v>
      </c>
      <c r="C46" s="1094" t="s">
        <v>35</v>
      </c>
      <c r="D46" s="1104" t="s">
        <v>35</v>
      </c>
      <c r="E46" s="1104" t="s">
        <v>35</v>
      </c>
      <c r="F46" s="1104" t="s">
        <v>35</v>
      </c>
      <c r="G46" s="1114" t="s">
        <v>35</v>
      </c>
      <c r="H46" s="1124" t="s">
        <v>35</v>
      </c>
      <c r="I46" s="1104" t="s">
        <v>35</v>
      </c>
      <c r="J46" s="1104" t="s">
        <v>35</v>
      </c>
      <c r="K46" s="1104" t="s">
        <v>35</v>
      </c>
      <c r="L46" s="1134" t="s">
        <v>35</v>
      </c>
      <c r="M46" s="1141" t="s">
        <v>35</v>
      </c>
      <c r="N46" s="1104" t="s">
        <v>35</v>
      </c>
      <c r="O46" s="1104" t="s">
        <v>35</v>
      </c>
      <c r="P46" s="1104" t="s">
        <v>35</v>
      </c>
      <c r="Q46" s="1114" t="s">
        <v>35</v>
      </c>
      <c r="R46" s="1124" t="s">
        <v>35</v>
      </c>
      <c r="S46" s="1104" t="s">
        <v>35</v>
      </c>
      <c r="T46" s="1104" t="s">
        <v>35</v>
      </c>
      <c r="U46" s="1104" t="s">
        <v>35</v>
      </c>
      <c r="V46" s="1104" t="s">
        <v>35</v>
      </c>
      <c r="W46" s="1104" t="s">
        <v>35</v>
      </c>
      <c r="X46" s="1104" t="s">
        <v>35</v>
      </c>
      <c r="Y46" s="1104" t="s">
        <v>35</v>
      </c>
      <c r="Z46" s="1837" t="s">
        <v>35</v>
      </c>
      <c r="AA46" s="603"/>
      <c r="AB46" s="603"/>
      <c r="AC46" s="603"/>
      <c r="AD46" s="603"/>
      <c r="AE46" s="603"/>
      <c r="AF46" s="603"/>
      <c r="AG46" s="603"/>
      <c r="AH46" s="603"/>
      <c r="AI46" s="603"/>
      <c r="AJ46" s="603"/>
      <c r="AK46" s="603"/>
      <c r="AL46" s="603"/>
      <c r="AM46" s="603"/>
      <c r="AN46" s="603"/>
      <c r="AO46" s="603"/>
      <c r="AP46" s="603"/>
      <c r="AQ46" s="603"/>
      <c r="AR46" s="603"/>
      <c r="AS46" s="603"/>
      <c r="AT46" s="603"/>
      <c r="AU46" s="603"/>
      <c r="AV46" s="603"/>
      <c r="AW46" s="603"/>
      <c r="AX46" s="603"/>
      <c r="AY46" s="603"/>
      <c r="AZ46" s="216"/>
      <c r="BA46" s="2179"/>
      <c r="BB46" s="151" t="s">
        <v>48</v>
      </c>
      <c r="BC46" s="1150" t="s">
        <v>35</v>
      </c>
      <c r="BD46" s="1170" t="s">
        <v>35</v>
      </c>
      <c r="BE46" s="1170" t="s">
        <v>35</v>
      </c>
      <c r="BF46" s="1170" t="s">
        <v>35</v>
      </c>
      <c r="BG46" s="1191" t="s">
        <v>35</v>
      </c>
      <c r="BH46" s="1212" t="s">
        <v>35</v>
      </c>
      <c r="BI46" s="1170" t="s">
        <v>35</v>
      </c>
      <c r="BJ46" s="1170" t="s">
        <v>35</v>
      </c>
      <c r="BK46" s="1170" t="s">
        <v>35</v>
      </c>
      <c r="BL46" s="1191" t="s">
        <v>35</v>
      </c>
      <c r="BM46" s="1212" t="s">
        <v>35</v>
      </c>
      <c r="BN46" s="1170" t="s">
        <v>35</v>
      </c>
      <c r="BO46" s="1170" t="s">
        <v>35</v>
      </c>
      <c r="BP46" s="1170" t="s">
        <v>35</v>
      </c>
      <c r="BQ46" s="1191" t="s">
        <v>35</v>
      </c>
      <c r="BR46" s="1212" t="s">
        <v>35</v>
      </c>
      <c r="BS46" s="1170" t="s">
        <v>35</v>
      </c>
      <c r="BT46" s="1170" t="s">
        <v>35</v>
      </c>
      <c r="BU46" s="1170" t="s">
        <v>35</v>
      </c>
      <c r="BV46" s="1170" t="s">
        <v>35</v>
      </c>
      <c r="BW46" s="1170" t="s">
        <v>35</v>
      </c>
      <c r="BX46" s="1170" t="s">
        <v>35</v>
      </c>
      <c r="BY46" s="1232" t="s">
        <v>35</v>
      </c>
      <c r="BZ46" s="1232" t="s">
        <v>35</v>
      </c>
      <c r="CA46" s="1878"/>
      <c r="CB46" s="1878"/>
      <c r="CC46" s="1878"/>
      <c r="CD46" s="1878"/>
      <c r="CE46" s="1878"/>
      <c r="CF46" s="1878"/>
      <c r="CG46" s="1878"/>
      <c r="CH46" s="1878"/>
      <c r="CI46" s="1878"/>
      <c r="CJ46" s="1878"/>
      <c r="CK46" s="1878"/>
      <c r="CL46" s="1878"/>
      <c r="CM46" s="1878"/>
      <c r="CN46" s="1878"/>
      <c r="CO46" s="1878"/>
      <c r="CP46" s="1878"/>
      <c r="CQ46" s="1878"/>
      <c r="CR46" s="1878"/>
      <c r="CS46" s="1878"/>
      <c r="CT46" s="1878"/>
      <c r="CU46" s="1878"/>
      <c r="CV46" s="1878"/>
      <c r="CW46" s="1878"/>
      <c r="CX46" s="1878"/>
      <c r="CY46" s="1878"/>
      <c r="CZ46" s="1878"/>
    </row>
    <row r="47" s="130" customFormat="true" ht="15" customHeight="true" x14ac:dyDescent="0.2">
      <c r="A47" s="2165" t="s">
        <v>101</v>
      </c>
      <c r="B47" s="249" t="s">
        <v>100</v>
      </c>
      <c r="C47" s="1093" t="s">
        <v>35</v>
      </c>
      <c r="D47" s="1102" t="s">
        <v>35</v>
      </c>
      <c r="E47" s="1102" t="s">
        <v>35</v>
      </c>
      <c r="F47" s="1102" t="s">
        <v>35</v>
      </c>
      <c r="G47" s="1112" t="s">
        <v>35</v>
      </c>
      <c r="H47" s="1122" t="s">
        <v>35</v>
      </c>
      <c r="I47" s="1102" t="s">
        <v>35</v>
      </c>
      <c r="J47" s="1102" t="s">
        <v>35</v>
      </c>
      <c r="K47" s="1102" t="s">
        <v>35</v>
      </c>
      <c r="L47" s="1132" t="s">
        <v>35</v>
      </c>
      <c r="M47" s="1140" t="s">
        <v>35</v>
      </c>
      <c r="N47" s="1102" t="s">
        <v>35</v>
      </c>
      <c r="O47" s="1102" t="s">
        <v>35</v>
      </c>
      <c r="P47" s="1102" t="s">
        <v>35</v>
      </c>
      <c r="Q47" s="1112" t="s">
        <v>35</v>
      </c>
      <c r="R47" s="1122" t="s">
        <v>35</v>
      </c>
      <c r="S47" s="1102" t="s">
        <v>35</v>
      </c>
      <c r="T47" s="1102" t="s">
        <v>35</v>
      </c>
      <c r="U47" s="1102" t="s">
        <v>35</v>
      </c>
      <c r="V47" s="1102" t="s">
        <v>35</v>
      </c>
      <c r="W47" s="1102" t="s">
        <v>35</v>
      </c>
      <c r="X47" s="1102" t="s">
        <v>35</v>
      </c>
      <c r="Y47" s="1144" t="s">
        <v>35</v>
      </c>
      <c r="Z47" s="1836" t="s">
        <v>35</v>
      </c>
      <c r="AA47" s="1867"/>
      <c r="AB47" s="1867"/>
      <c r="AC47" s="1867"/>
      <c r="AD47" s="1867"/>
      <c r="AE47" s="1867"/>
      <c r="AF47" s="1867"/>
      <c r="AG47" s="1867"/>
      <c r="AH47" s="1867"/>
      <c r="AI47" s="1867"/>
      <c r="AJ47" s="1867"/>
      <c r="AK47" s="1867"/>
      <c r="AL47" s="1867"/>
      <c r="AM47" s="1867"/>
      <c r="AN47" s="1867"/>
      <c r="AO47" s="1867"/>
      <c r="AP47" s="1867"/>
      <c r="AQ47" s="1867"/>
      <c r="AR47" s="1867"/>
      <c r="AS47" s="1867"/>
      <c r="AT47" s="1867"/>
      <c r="AU47" s="1867"/>
      <c r="AV47" s="1867"/>
      <c r="AW47" s="1867"/>
      <c r="AX47" s="1867"/>
      <c r="AY47" s="1867"/>
      <c r="AZ47" s="215"/>
      <c r="BA47" s="2179" t="s">
        <v>101</v>
      </c>
      <c r="BB47" s="151" t="s">
        <v>100</v>
      </c>
      <c r="BC47" s="1150" t="s">
        <v>35</v>
      </c>
      <c r="BD47" s="1170" t="s">
        <v>35</v>
      </c>
      <c r="BE47" s="1170" t="s">
        <v>35</v>
      </c>
      <c r="BF47" s="1170" t="s">
        <v>35</v>
      </c>
      <c r="BG47" s="1191" t="s">
        <v>35</v>
      </c>
      <c r="BH47" s="1212" t="s">
        <v>35</v>
      </c>
      <c r="BI47" s="1170" t="s">
        <v>35</v>
      </c>
      <c r="BJ47" s="1170" t="s">
        <v>35</v>
      </c>
      <c r="BK47" s="1170" t="s">
        <v>35</v>
      </c>
      <c r="BL47" s="1191" t="s">
        <v>35</v>
      </c>
      <c r="BM47" s="1212" t="s">
        <v>35</v>
      </c>
      <c r="BN47" s="1170" t="s">
        <v>35</v>
      </c>
      <c r="BO47" s="1170" t="s">
        <v>35</v>
      </c>
      <c r="BP47" s="1170" t="s">
        <v>35</v>
      </c>
      <c r="BQ47" s="1191" t="s">
        <v>35</v>
      </c>
      <c r="BR47" s="1212" t="s">
        <v>35</v>
      </c>
      <c r="BS47" s="1170" t="s">
        <v>35</v>
      </c>
      <c r="BT47" s="1170" t="s">
        <v>35</v>
      </c>
      <c r="BU47" s="1170" t="s">
        <v>35</v>
      </c>
      <c r="BV47" s="1170" t="s">
        <v>35</v>
      </c>
      <c r="BW47" s="1170" t="s">
        <v>35</v>
      </c>
      <c r="BX47" s="1170" t="s">
        <v>35</v>
      </c>
      <c r="BY47" s="1232" t="s">
        <v>35</v>
      </c>
      <c r="BZ47" s="1232" t="s">
        <v>35</v>
      </c>
      <c r="CA47" s="1878"/>
      <c r="CB47" s="1878"/>
      <c r="CC47" s="1878"/>
      <c r="CD47" s="1878"/>
      <c r="CE47" s="1878"/>
      <c r="CF47" s="1878"/>
      <c r="CG47" s="1878"/>
      <c r="CH47" s="1878"/>
      <c r="CI47" s="1878"/>
      <c r="CJ47" s="1878"/>
      <c r="CK47" s="1878"/>
      <c r="CL47" s="1878"/>
      <c r="CM47" s="1878"/>
      <c r="CN47" s="1878"/>
      <c r="CO47" s="1878"/>
      <c r="CP47" s="1878"/>
      <c r="CQ47" s="1878"/>
      <c r="CR47" s="1878"/>
      <c r="CS47" s="1878"/>
      <c r="CT47" s="1878"/>
      <c r="CU47" s="1878"/>
      <c r="CV47" s="1878"/>
      <c r="CW47" s="1878"/>
      <c r="CX47" s="1878"/>
      <c r="CY47" s="1878"/>
      <c r="CZ47" s="1878"/>
    </row>
    <row r="48" s="130" customFormat="true" ht="15" customHeight="true" x14ac:dyDescent="0.2">
      <c r="A48" s="2165"/>
      <c r="B48" s="249" t="s">
        <v>99</v>
      </c>
      <c r="C48" s="1093" t="s">
        <v>35</v>
      </c>
      <c r="D48" s="1102" t="s">
        <v>35</v>
      </c>
      <c r="E48" s="1102" t="s">
        <v>35</v>
      </c>
      <c r="F48" s="1102" t="s">
        <v>35</v>
      </c>
      <c r="G48" s="1112" t="s">
        <v>35</v>
      </c>
      <c r="H48" s="1122" t="s">
        <v>35</v>
      </c>
      <c r="I48" s="1102" t="s">
        <v>35</v>
      </c>
      <c r="J48" s="1102" t="s">
        <v>35</v>
      </c>
      <c r="K48" s="1102" t="s">
        <v>35</v>
      </c>
      <c r="L48" s="1132" t="s">
        <v>35</v>
      </c>
      <c r="M48" s="1140" t="s">
        <v>35</v>
      </c>
      <c r="N48" s="1102" t="s">
        <v>35</v>
      </c>
      <c r="O48" s="1102" t="s">
        <v>35</v>
      </c>
      <c r="P48" s="1102" t="s">
        <v>35</v>
      </c>
      <c r="Q48" s="1112" t="s">
        <v>35</v>
      </c>
      <c r="R48" s="1122" t="s">
        <v>35</v>
      </c>
      <c r="S48" s="1102" t="s">
        <v>35</v>
      </c>
      <c r="T48" s="1102" t="s">
        <v>35</v>
      </c>
      <c r="U48" s="1102" t="s">
        <v>35</v>
      </c>
      <c r="V48" s="1102" t="s">
        <v>35</v>
      </c>
      <c r="W48" s="1102" t="s">
        <v>35</v>
      </c>
      <c r="X48" s="1102" t="s">
        <v>35</v>
      </c>
      <c r="Y48" s="1144" t="s">
        <v>35</v>
      </c>
      <c r="Z48" s="1836" t="s">
        <v>35</v>
      </c>
      <c r="AA48" s="1867"/>
      <c r="AB48" s="1867"/>
      <c r="AC48" s="1867"/>
      <c r="AD48" s="1867"/>
      <c r="AE48" s="1867"/>
      <c r="AF48" s="1867"/>
      <c r="AG48" s="1867"/>
      <c r="AH48" s="1867"/>
      <c r="AI48" s="1867"/>
      <c r="AJ48" s="1867"/>
      <c r="AK48" s="1867"/>
      <c r="AL48" s="1867"/>
      <c r="AM48" s="1867"/>
      <c r="AN48" s="1867"/>
      <c r="AO48" s="1867"/>
      <c r="AP48" s="1867"/>
      <c r="AQ48" s="1867"/>
      <c r="AR48" s="1867"/>
      <c r="AS48" s="1867"/>
      <c r="AT48" s="1867"/>
      <c r="AU48" s="1867"/>
      <c r="AV48" s="1867"/>
      <c r="AW48" s="1867"/>
      <c r="AX48" s="1867"/>
      <c r="AY48" s="1867"/>
      <c r="AZ48" s="215"/>
      <c r="BA48" s="2179"/>
      <c r="BB48" s="151" t="s">
        <v>99</v>
      </c>
      <c r="BC48" s="1150" t="s">
        <v>35</v>
      </c>
      <c r="BD48" s="1170" t="s">
        <v>35</v>
      </c>
      <c r="BE48" s="1170" t="s">
        <v>35</v>
      </c>
      <c r="BF48" s="1170" t="s">
        <v>35</v>
      </c>
      <c r="BG48" s="1191" t="s">
        <v>35</v>
      </c>
      <c r="BH48" s="1212" t="s">
        <v>35</v>
      </c>
      <c r="BI48" s="1170" t="s">
        <v>35</v>
      </c>
      <c r="BJ48" s="1170" t="s">
        <v>35</v>
      </c>
      <c r="BK48" s="1170" t="s">
        <v>35</v>
      </c>
      <c r="BL48" s="1191" t="s">
        <v>35</v>
      </c>
      <c r="BM48" s="1212" t="s">
        <v>35</v>
      </c>
      <c r="BN48" s="1170" t="s">
        <v>35</v>
      </c>
      <c r="BO48" s="1170" t="s">
        <v>35</v>
      </c>
      <c r="BP48" s="1170" t="s">
        <v>35</v>
      </c>
      <c r="BQ48" s="1191" t="s">
        <v>35</v>
      </c>
      <c r="BR48" s="1212" t="s">
        <v>35</v>
      </c>
      <c r="BS48" s="1170" t="s">
        <v>35</v>
      </c>
      <c r="BT48" s="1170" t="s">
        <v>35</v>
      </c>
      <c r="BU48" s="1170" t="s">
        <v>35</v>
      </c>
      <c r="BV48" s="1170" t="s">
        <v>35</v>
      </c>
      <c r="BW48" s="1170" t="s">
        <v>35</v>
      </c>
      <c r="BX48" s="1170" t="s">
        <v>35</v>
      </c>
      <c r="BY48" s="1232" t="s">
        <v>35</v>
      </c>
      <c r="BZ48" s="1232" t="s">
        <v>35</v>
      </c>
      <c r="CA48" s="1878"/>
      <c r="CB48" s="1878"/>
      <c r="CC48" s="1878"/>
      <c r="CD48" s="1878"/>
      <c r="CE48" s="1878"/>
      <c r="CF48" s="1878"/>
      <c r="CG48" s="1878"/>
      <c r="CH48" s="1878"/>
      <c r="CI48" s="1878"/>
      <c r="CJ48" s="1878"/>
      <c r="CK48" s="1878"/>
      <c r="CL48" s="1878"/>
      <c r="CM48" s="1878"/>
      <c r="CN48" s="1878"/>
      <c r="CO48" s="1878"/>
      <c r="CP48" s="1878"/>
      <c r="CQ48" s="1878"/>
      <c r="CR48" s="1878"/>
      <c r="CS48" s="1878"/>
      <c r="CT48" s="1878"/>
      <c r="CU48" s="1878"/>
      <c r="CV48" s="1878"/>
      <c r="CW48" s="1878"/>
      <c r="CX48" s="1878"/>
      <c r="CY48" s="1878"/>
      <c r="CZ48" s="1878"/>
    </row>
    <row r="49" s="130" customFormat="true" ht="15" customHeight="true" x14ac:dyDescent="0.2">
      <c r="A49" s="2165"/>
      <c r="B49" s="249" t="s">
        <v>68</v>
      </c>
      <c r="C49" s="1093" t="s">
        <v>35</v>
      </c>
      <c r="D49" s="1102" t="s">
        <v>35</v>
      </c>
      <c r="E49" s="1102" t="s">
        <v>35</v>
      </c>
      <c r="F49" s="1102" t="s">
        <v>35</v>
      </c>
      <c r="G49" s="1112" t="s">
        <v>35</v>
      </c>
      <c r="H49" s="1122" t="s">
        <v>35</v>
      </c>
      <c r="I49" s="1102" t="s">
        <v>35</v>
      </c>
      <c r="J49" s="1102" t="s">
        <v>35</v>
      </c>
      <c r="K49" s="1102" t="s">
        <v>35</v>
      </c>
      <c r="L49" s="1132" t="s">
        <v>35</v>
      </c>
      <c r="M49" s="1140" t="s">
        <v>35</v>
      </c>
      <c r="N49" s="1102" t="s">
        <v>35</v>
      </c>
      <c r="O49" s="1102" t="s">
        <v>35</v>
      </c>
      <c r="P49" s="1102" t="s">
        <v>35</v>
      </c>
      <c r="Q49" s="1112" t="s">
        <v>35</v>
      </c>
      <c r="R49" s="1122" t="s">
        <v>35</v>
      </c>
      <c r="S49" s="1102" t="s">
        <v>35</v>
      </c>
      <c r="T49" s="1102" t="s">
        <v>35</v>
      </c>
      <c r="U49" s="1102" t="s">
        <v>35</v>
      </c>
      <c r="V49" s="1102" t="s">
        <v>35</v>
      </c>
      <c r="W49" s="1102" t="s">
        <v>35</v>
      </c>
      <c r="X49" s="1102" t="s">
        <v>35</v>
      </c>
      <c r="Y49" s="1144" t="s">
        <v>35</v>
      </c>
      <c r="Z49" s="1836" t="s">
        <v>35</v>
      </c>
      <c r="AA49" s="1867"/>
      <c r="AB49" s="1867"/>
      <c r="AC49" s="1867"/>
      <c r="AD49" s="1867"/>
      <c r="AE49" s="1867"/>
      <c r="AF49" s="1867"/>
      <c r="AG49" s="1867"/>
      <c r="AH49" s="1867"/>
      <c r="AI49" s="1867"/>
      <c r="AJ49" s="1867"/>
      <c r="AK49" s="1867"/>
      <c r="AL49" s="1867"/>
      <c r="AM49" s="1867"/>
      <c r="AN49" s="1867"/>
      <c r="AO49" s="1867"/>
      <c r="AP49" s="1867"/>
      <c r="AQ49" s="1867"/>
      <c r="AR49" s="1867"/>
      <c r="AS49" s="1867"/>
      <c r="AT49" s="1867"/>
      <c r="AU49" s="1867"/>
      <c r="AV49" s="1867"/>
      <c r="AW49" s="1867"/>
      <c r="AX49" s="1867"/>
      <c r="AY49" s="1867"/>
      <c r="AZ49" s="215"/>
      <c r="BA49" s="2179"/>
      <c r="BB49" s="151" t="s">
        <v>68</v>
      </c>
      <c r="BC49" s="1150" t="s">
        <v>35</v>
      </c>
      <c r="BD49" s="1170" t="s">
        <v>35</v>
      </c>
      <c r="BE49" s="1170" t="s">
        <v>35</v>
      </c>
      <c r="BF49" s="1170" t="s">
        <v>35</v>
      </c>
      <c r="BG49" s="1191" t="s">
        <v>35</v>
      </c>
      <c r="BH49" s="1212" t="s">
        <v>35</v>
      </c>
      <c r="BI49" s="1170" t="s">
        <v>35</v>
      </c>
      <c r="BJ49" s="1170" t="s">
        <v>35</v>
      </c>
      <c r="BK49" s="1170" t="s">
        <v>35</v>
      </c>
      <c r="BL49" s="1191" t="s">
        <v>35</v>
      </c>
      <c r="BM49" s="1212" t="s">
        <v>35</v>
      </c>
      <c r="BN49" s="1170" t="s">
        <v>35</v>
      </c>
      <c r="BO49" s="1170" t="s">
        <v>35</v>
      </c>
      <c r="BP49" s="1170" t="s">
        <v>35</v>
      </c>
      <c r="BQ49" s="1191" t="s">
        <v>35</v>
      </c>
      <c r="BR49" s="1212" t="s">
        <v>35</v>
      </c>
      <c r="BS49" s="1170" t="s">
        <v>35</v>
      </c>
      <c r="BT49" s="1170" t="s">
        <v>35</v>
      </c>
      <c r="BU49" s="1170" t="s">
        <v>35</v>
      </c>
      <c r="BV49" s="1170" t="s">
        <v>35</v>
      </c>
      <c r="BW49" s="1170" t="s">
        <v>35</v>
      </c>
      <c r="BX49" s="1170" t="s">
        <v>35</v>
      </c>
      <c r="BY49" s="1232" t="s">
        <v>35</v>
      </c>
      <c r="BZ49" s="1232" t="s">
        <v>35</v>
      </c>
      <c r="CA49" s="1878"/>
      <c r="CB49" s="1878"/>
      <c r="CC49" s="1878"/>
      <c r="CD49" s="1878"/>
      <c r="CE49" s="1878"/>
      <c r="CF49" s="1878"/>
      <c r="CG49" s="1878"/>
      <c r="CH49" s="1878"/>
      <c r="CI49" s="1878"/>
      <c r="CJ49" s="1878"/>
      <c r="CK49" s="1878"/>
      <c r="CL49" s="1878"/>
      <c r="CM49" s="1878"/>
      <c r="CN49" s="1878"/>
      <c r="CO49" s="1878"/>
      <c r="CP49" s="1878"/>
      <c r="CQ49" s="1878"/>
      <c r="CR49" s="1878"/>
      <c r="CS49" s="1878"/>
      <c r="CT49" s="1878"/>
      <c r="CU49" s="1878"/>
      <c r="CV49" s="1878"/>
      <c r="CW49" s="1878"/>
      <c r="CX49" s="1878"/>
      <c r="CY49" s="1878"/>
      <c r="CZ49" s="1878"/>
    </row>
    <row r="50" s="130" customFormat="true" ht="15" customHeight="true" x14ac:dyDescent="0.2">
      <c r="A50" s="2165" t="s">
        <v>102</v>
      </c>
      <c r="B50" s="249" t="s">
        <v>100</v>
      </c>
      <c r="C50" s="1093" t="s">
        <v>35</v>
      </c>
      <c r="D50" s="1102" t="s">
        <v>35</v>
      </c>
      <c r="E50" s="1102" t="s">
        <v>35</v>
      </c>
      <c r="F50" s="1102" t="s">
        <v>35</v>
      </c>
      <c r="G50" s="1112" t="s">
        <v>35</v>
      </c>
      <c r="H50" s="1122" t="s">
        <v>35</v>
      </c>
      <c r="I50" s="1102" t="s">
        <v>35</v>
      </c>
      <c r="J50" s="1102" t="s">
        <v>35</v>
      </c>
      <c r="K50" s="1102" t="s">
        <v>35</v>
      </c>
      <c r="L50" s="1132" t="s">
        <v>35</v>
      </c>
      <c r="M50" s="1140" t="s">
        <v>35</v>
      </c>
      <c r="N50" s="1102" t="s">
        <v>35</v>
      </c>
      <c r="O50" s="1102" t="s">
        <v>35</v>
      </c>
      <c r="P50" s="1102" t="s">
        <v>35</v>
      </c>
      <c r="Q50" s="1112" t="s">
        <v>35</v>
      </c>
      <c r="R50" s="1122" t="s">
        <v>35</v>
      </c>
      <c r="S50" s="1102" t="s">
        <v>35</v>
      </c>
      <c r="T50" s="1102" t="s">
        <v>35</v>
      </c>
      <c r="U50" s="1102" t="s">
        <v>35</v>
      </c>
      <c r="V50" s="1102" t="s">
        <v>35</v>
      </c>
      <c r="W50" s="1102" t="s">
        <v>35</v>
      </c>
      <c r="X50" s="1102" t="s">
        <v>35</v>
      </c>
      <c r="Y50" s="1144" t="s">
        <v>35</v>
      </c>
      <c r="Z50" s="1836" t="s">
        <v>35</v>
      </c>
      <c r="AA50" s="1867"/>
      <c r="AB50" s="1867"/>
      <c r="AC50" s="1867"/>
      <c r="AD50" s="1867"/>
      <c r="AE50" s="1867"/>
      <c r="AF50" s="1867"/>
      <c r="AG50" s="1867"/>
      <c r="AH50" s="1867"/>
      <c r="AI50" s="1867"/>
      <c r="AJ50" s="1867"/>
      <c r="AK50" s="1867"/>
      <c r="AL50" s="1867"/>
      <c r="AM50" s="1867"/>
      <c r="AN50" s="1867"/>
      <c r="AO50" s="1867"/>
      <c r="AP50" s="1867"/>
      <c r="AQ50" s="1867"/>
      <c r="AR50" s="1867"/>
      <c r="AS50" s="1867"/>
      <c r="AT50" s="1867"/>
      <c r="AU50" s="1867"/>
      <c r="AV50" s="1867"/>
      <c r="AW50" s="1867"/>
      <c r="AX50" s="1867"/>
      <c r="AY50" s="1867"/>
      <c r="AZ50" s="215"/>
      <c r="BA50" s="2179" t="s">
        <v>102</v>
      </c>
      <c r="BB50" s="151" t="s">
        <v>100</v>
      </c>
      <c r="BC50" s="1150" t="s">
        <v>35</v>
      </c>
      <c r="BD50" s="1170" t="s">
        <v>35</v>
      </c>
      <c r="BE50" s="1170" t="s">
        <v>35</v>
      </c>
      <c r="BF50" s="1170" t="s">
        <v>35</v>
      </c>
      <c r="BG50" s="1191" t="s">
        <v>35</v>
      </c>
      <c r="BH50" s="1212" t="s">
        <v>35</v>
      </c>
      <c r="BI50" s="1170" t="s">
        <v>35</v>
      </c>
      <c r="BJ50" s="1170" t="s">
        <v>35</v>
      </c>
      <c r="BK50" s="1170" t="s">
        <v>35</v>
      </c>
      <c r="BL50" s="1191" t="s">
        <v>35</v>
      </c>
      <c r="BM50" s="1212" t="s">
        <v>35</v>
      </c>
      <c r="BN50" s="1170" t="s">
        <v>35</v>
      </c>
      <c r="BO50" s="1170" t="s">
        <v>35</v>
      </c>
      <c r="BP50" s="1170" t="s">
        <v>35</v>
      </c>
      <c r="BQ50" s="1191" t="s">
        <v>35</v>
      </c>
      <c r="BR50" s="1212" t="s">
        <v>35</v>
      </c>
      <c r="BS50" s="1170" t="s">
        <v>35</v>
      </c>
      <c r="BT50" s="1170" t="s">
        <v>35</v>
      </c>
      <c r="BU50" s="1170" t="s">
        <v>35</v>
      </c>
      <c r="BV50" s="1170" t="s">
        <v>35</v>
      </c>
      <c r="BW50" s="1170" t="s">
        <v>35</v>
      </c>
      <c r="BX50" s="1170" t="s">
        <v>35</v>
      </c>
      <c r="BY50" s="1232" t="s">
        <v>35</v>
      </c>
      <c r="BZ50" s="1232" t="s">
        <v>35</v>
      </c>
      <c r="CA50" s="1878"/>
      <c r="CB50" s="1878"/>
      <c r="CC50" s="1878"/>
      <c r="CD50" s="1878"/>
      <c r="CE50" s="1878"/>
      <c r="CF50" s="1878"/>
      <c r="CG50" s="1878"/>
      <c r="CH50" s="1878"/>
      <c r="CI50" s="1878"/>
      <c r="CJ50" s="1878"/>
      <c r="CK50" s="1878"/>
      <c r="CL50" s="1878"/>
      <c r="CM50" s="1878"/>
      <c r="CN50" s="1878"/>
      <c r="CO50" s="1878"/>
      <c r="CP50" s="1878"/>
      <c r="CQ50" s="1878"/>
      <c r="CR50" s="1878"/>
      <c r="CS50" s="1878"/>
      <c r="CT50" s="1878"/>
      <c r="CU50" s="1878"/>
      <c r="CV50" s="1878"/>
      <c r="CW50" s="1878"/>
      <c r="CX50" s="1878"/>
      <c r="CY50" s="1878"/>
      <c r="CZ50" s="1878"/>
    </row>
    <row r="51" s="130" customFormat="true" ht="15" customHeight="true" x14ac:dyDescent="0.2">
      <c r="A51" s="2165"/>
      <c r="B51" s="249" t="s">
        <v>99</v>
      </c>
      <c r="C51" s="1093" t="s">
        <v>35</v>
      </c>
      <c r="D51" s="1102" t="s">
        <v>35</v>
      </c>
      <c r="E51" s="1102" t="s">
        <v>35</v>
      </c>
      <c r="F51" s="1102" t="s">
        <v>35</v>
      </c>
      <c r="G51" s="1112" t="s">
        <v>35</v>
      </c>
      <c r="H51" s="1122" t="s">
        <v>35</v>
      </c>
      <c r="I51" s="1102" t="s">
        <v>35</v>
      </c>
      <c r="J51" s="1102" t="s">
        <v>35</v>
      </c>
      <c r="K51" s="1102" t="s">
        <v>35</v>
      </c>
      <c r="L51" s="1132" t="s">
        <v>35</v>
      </c>
      <c r="M51" s="1140" t="s">
        <v>35</v>
      </c>
      <c r="N51" s="1102" t="s">
        <v>35</v>
      </c>
      <c r="O51" s="1102" t="s">
        <v>35</v>
      </c>
      <c r="P51" s="1102" t="s">
        <v>35</v>
      </c>
      <c r="Q51" s="1112" t="s">
        <v>35</v>
      </c>
      <c r="R51" s="1122" t="s">
        <v>35</v>
      </c>
      <c r="S51" s="1102" t="s">
        <v>35</v>
      </c>
      <c r="T51" s="1102" t="s">
        <v>35</v>
      </c>
      <c r="U51" s="1102" t="s">
        <v>35</v>
      </c>
      <c r="V51" s="1102" t="s">
        <v>35</v>
      </c>
      <c r="W51" s="1102" t="s">
        <v>35</v>
      </c>
      <c r="X51" s="1102" t="s">
        <v>35</v>
      </c>
      <c r="Y51" s="1144" t="s">
        <v>35</v>
      </c>
      <c r="Z51" s="1836" t="s">
        <v>35</v>
      </c>
      <c r="AA51" s="1867"/>
      <c r="AB51" s="1867"/>
      <c r="AC51" s="1867"/>
      <c r="AD51" s="1867"/>
      <c r="AE51" s="1867"/>
      <c r="AF51" s="1867"/>
      <c r="AG51" s="1867"/>
      <c r="AH51" s="1867"/>
      <c r="AI51" s="1867"/>
      <c r="AJ51" s="1867"/>
      <c r="AK51" s="1867"/>
      <c r="AL51" s="1867"/>
      <c r="AM51" s="1867"/>
      <c r="AN51" s="1867"/>
      <c r="AO51" s="1867"/>
      <c r="AP51" s="1867"/>
      <c r="AQ51" s="1867"/>
      <c r="AR51" s="1867"/>
      <c r="AS51" s="1867"/>
      <c r="AT51" s="1867"/>
      <c r="AU51" s="1867"/>
      <c r="AV51" s="1867"/>
      <c r="AW51" s="1867"/>
      <c r="AX51" s="1867"/>
      <c r="AY51" s="1867"/>
      <c r="AZ51" s="215"/>
      <c r="BA51" s="2179"/>
      <c r="BB51" s="151" t="s">
        <v>99</v>
      </c>
      <c r="BC51" s="1150" t="s">
        <v>35</v>
      </c>
      <c r="BD51" s="1170" t="s">
        <v>35</v>
      </c>
      <c r="BE51" s="1170" t="s">
        <v>35</v>
      </c>
      <c r="BF51" s="1170" t="s">
        <v>35</v>
      </c>
      <c r="BG51" s="1191" t="s">
        <v>35</v>
      </c>
      <c r="BH51" s="1212" t="s">
        <v>35</v>
      </c>
      <c r="BI51" s="1170" t="s">
        <v>35</v>
      </c>
      <c r="BJ51" s="1170" t="s">
        <v>35</v>
      </c>
      <c r="BK51" s="1170" t="s">
        <v>35</v>
      </c>
      <c r="BL51" s="1191" t="s">
        <v>35</v>
      </c>
      <c r="BM51" s="1212" t="s">
        <v>35</v>
      </c>
      <c r="BN51" s="1170" t="s">
        <v>35</v>
      </c>
      <c r="BO51" s="1170" t="s">
        <v>35</v>
      </c>
      <c r="BP51" s="1170" t="s">
        <v>35</v>
      </c>
      <c r="BQ51" s="1191" t="s">
        <v>35</v>
      </c>
      <c r="BR51" s="1212" t="s">
        <v>35</v>
      </c>
      <c r="BS51" s="1170" t="s">
        <v>35</v>
      </c>
      <c r="BT51" s="1170" t="s">
        <v>35</v>
      </c>
      <c r="BU51" s="1170" t="s">
        <v>35</v>
      </c>
      <c r="BV51" s="1170" t="s">
        <v>35</v>
      </c>
      <c r="BW51" s="1170" t="s">
        <v>35</v>
      </c>
      <c r="BX51" s="1170" t="s">
        <v>35</v>
      </c>
      <c r="BY51" s="1232" t="s">
        <v>35</v>
      </c>
      <c r="BZ51" s="1232" t="s">
        <v>35</v>
      </c>
      <c r="CA51" s="1878"/>
      <c r="CB51" s="1878"/>
      <c r="CC51" s="1878"/>
      <c r="CD51" s="1878"/>
      <c r="CE51" s="1878"/>
      <c r="CF51" s="1878"/>
      <c r="CG51" s="1878"/>
      <c r="CH51" s="1878"/>
      <c r="CI51" s="1878"/>
      <c r="CJ51" s="1878"/>
      <c r="CK51" s="1878"/>
      <c r="CL51" s="1878"/>
      <c r="CM51" s="1878"/>
      <c r="CN51" s="1878"/>
      <c r="CO51" s="1878"/>
      <c r="CP51" s="1878"/>
      <c r="CQ51" s="1878"/>
      <c r="CR51" s="1878"/>
      <c r="CS51" s="1878"/>
      <c r="CT51" s="1878"/>
      <c r="CU51" s="1878"/>
      <c r="CV51" s="1878"/>
      <c r="CW51" s="1878"/>
      <c r="CX51" s="1878"/>
      <c r="CY51" s="1878"/>
      <c r="CZ51" s="1878"/>
    </row>
    <row r="52" s="130" customFormat="true" ht="15" customHeight="true" x14ac:dyDescent="0.2">
      <c r="A52" s="2165"/>
      <c r="B52" s="249" t="s">
        <v>68</v>
      </c>
      <c r="C52" s="1093" t="s">
        <v>35</v>
      </c>
      <c r="D52" s="1102" t="s">
        <v>35</v>
      </c>
      <c r="E52" s="1102" t="s">
        <v>35</v>
      </c>
      <c r="F52" s="1102" t="s">
        <v>35</v>
      </c>
      <c r="G52" s="1112" t="s">
        <v>35</v>
      </c>
      <c r="H52" s="1122" t="s">
        <v>35</v>
      </c>
      <c r="I52" s="1102" t="s">
        <v>35</v>
      </c>
      <c r="J52" s="1102" t="s">
        <v>35</v>
      </c>
      <c r="K52" s="1102" t="s">
        <v>35</v>
      </c>
      <c r="L52" s="1132" t="s">
        <v>35</v>
      </c>
      <c r="M52" s="1140" t="s">
        <v>35</v>
      </c>
      <c r="N52" s="1102" t="s">
        <v>35</v>
      </c>
      <c r="O52" s="1102" t="s">
        <v>35</v>
      </c>
      <c r="P52" s="1102" t="s">
        <v>35</v>
      </c>
      <c r="Q52" s="1112" t="s">
        <v>35</v>
      </c>
      <c r="R52" s="1122" t="s">
        <v>35</v>
      </c>
      <c r="S52" s="1102" t="s">
        <v>35</v>
      </c>
      <c r="T52" s="1102" t="s">
        <v>35</v>
      </c>
      <c r="U52" s="1102" t="s">
        <v>35</v>
      </c>
      <c r="V52" s="1102" t="s">
        <v>35</v>
      </c>
      <c r="W52" s="1102" t="s">
        <v>35</v>
      </c>
      <c r="X52" s="1102" t="s">
        <v>35</v>
      </c>
      <c r="Y52" s="1144" t="s">
        <v>35</v>
      </c>
      <c r="Z52" s="1836" t="s">
        <v>35</v>
      </c>
      <c r="AA52" s="1867"/>
      <c r="AB52" s="1867"/>
      <c r="AC52" s="1867"/>
      <c r="AD52" s="1867"/>
      <c r="AE52" s="1867"/>
      <c r="AF52" s="1867"/>
      <c r="AG52" s="1867"/>
      <c r="AH52" s="1867"/>
      <c r="AI52" s="1867"/>
      <c r="AJ52" s="1867"/>
      <c r="AK52" s="1867"/>
      <c r="AL52" s="1867"/>
      <c r="AM52" s="1867"/>
      <c r="AN52" s="1867"/>
      <c r="AO52" s="1867"/>
      <c r="AP52" s="1867"/>
      <c r="AQ52" s="1867"/>
      <c r="AR52" s="1867"/>
      <c r="AS52" s="1867"/>
      <c r="AT52" s="1867"/>
      <c r="AU52" s="1867"/>
      <c r="AV52" s="1867"/>
      <c r="AW52" s="1867"/>
      <c r="AX52" s="1867"/>
      <c r="AY52" s="1867"/>
      <c r="AZ52" s="215"/>
      <c r="BA52" s="2179"/>
      <c r="BB52" s="151" t="s">
        <v>68</v>
      </c>
      <c r="BC52" s="1150" t="s">
        <v>35</v>
      </c>
      <c r="BD52" s="1170" t="s">
        <v>35</v>
      </c>
      <c r="BE52" s="1170" t="s">
        <v>35</v>
      </c>
      <c r="BF52" s="1170" t="s">
        <v>35</v>
      </c>
      <c r="BG52" s="1191" t="s">
        <v>35</v>
      </c>
      <c r="BH52" s="1212" t="s">
        <v>35</v>
      </c>
      <c r="BI52" s="1170" t="s">
        <v>35</v>
      </c>
      <c r="BJ52" s="1170" t="s">
        <v>35</v>
      </c>
      <c r="BK52" s="1170" t="s">
        <v>35</v>
      </c>
      <c r="BL52" s="1191" t="s">
        <v>35</v>
      </c>
      <c r="BM52" s="1212" t="s">
        <v>35</v>
      </c>
      <c r="BN52" s="1170" t="s">
        <v>35</v>
      </c>
      <c r="BO52" s="1170" t="s">
        <v>35</v>
      </c>
      <c r="BP52" s="1170" t="s">
        <v>35</v>
      </c>
      <c r="BQ52" s="1191" t="s">
        <v>35</v>
      </c>
      <c r="BR52" s="1212" t="s">
        <v>35</v>
      </c>
      <c r="BS52" s="1170" t="s">
        <v>35</v>
      </c>
      <c r="BT52" s="1170" t="s">
        <v>35</v>
      </c>
      <c r="BU52" s="1170" t="s">
        <v>35</v>
      </c>
      <c r="BV52" s="1170" t="s">
        <v>35</v>
      </c>
      <c r="BW52" s="1170" t="s">
        <v>35</v>
      </c>
      <c r="BX52" s="1170" t="s">
        <v>35</v>
      </c>
      <c r="BY52" s="1232" t="s">
        <v>35</v>
      </c>
      <c r="BZ52" s="1232" t="s">
        <v>35</v>
      </c>
      <c r="CA52" s="1878"/>
      <c r="CB52" s="1878"/>
      <c r="CC52" s="1878"/>
      <c r="CD52" s="1878"/>
      <c r="CE52" s="1878"/>
      <c r="CF52" s="1878"/>
      <c r="CG52" s="1878"/>
      <c r="CH52" s="1878"/>
      <c r="CI52" s="1878"/>
      <c r="CJ52" s="1878"/>
      <c r="CK52" s="1878"/>
      <c r="CL52" s="1878"/>
      <c r="CM52" s="1878"/>
      <c r="CN52" s="1878"/>
      <c r="CO52" s="1878"/>
      <c r="CP52" s="1878"/>
      <c r="CQ52" s="1878"/>
      <c r="CR52" s="1878"/>
      <c r="CS52" s="1878"/>
      <c r="CT52" s="1878"/>
      <c r="CU52" s="1878"/>
      <c r="CV52" s="1878"/>
      <c r="CW52" s="1878"/>
      <c r="CX52" s="1878"/>
      <c r="CY52" s="1878"/>
      <c r="CZ52" s="1878"/>
    </row>
    <row r="53" s="130" customFormat="true" ht="15" customHeight="true" x14ac:dyDescent="0.2">
      <c r="A53" s="2165" t="s">
        <v>105</v>
      </c>
      <c r="B53" s="249" t="s">
        <v>100</v>
      </c>
      <c r="C53" s="1093" t="s">
        <v>35</v>
      </c>
      <c r="D53" s="1102" t="s">
        <v>35</v>
      </c>
      <c r="E53" s="1102" t="s">
        <v>35</v>
      </c>
      <c r="F53" s="1102" t="s">
        <v>35</v>
      </c>
      <c r="G53" s="1112" t="s">
        <v>35</v>
      </c>
      <c r="H53" s="1122" t="s">
        <v>35</v>
      </c>
      <c r="I53" s="1102" t="s">
        <v>35</v>
      </c>
      <c r="J53" s="1102" t="s">
        <v>35</v>
      </c>
      <c r="K53" s="1102" t="s">
        <v>35</v>
      </c>
      <c r="L53" s="1132" t="s">
        <v>35</v>
      </c>
      <c r="M53" s="1140" t="s">
        <v>35</v>
      </c>
      <c r="N53" s="1102" t="s">
        <v>35</v>
      </c>
      <c r="O53" s="1102" t="s">
        <v>35</v>
      </c>
      <c r="P53" s="1102" t="s">
        <v>35</v>
      </c>
      <c r="Q53" s="1112" t="s">
        <v>35</v>
      </c>
      <c r="R53" s="1122" t="s">
        <v>35</v>
      </c>
      <c r="S53" s="1102" t="s">
        <v>35</v>
      </c>
      <c r="T53" s="1102" t="s">
        <v>35</v>
      </c>
      <c r="U53" s="1102" t="s">
        <v>35</v>
      </c>
      <c r="V53" s="1102" t="s">
        <v>35</v>
      </c>
      <c r="W53" s="1102" t="s">
        <v>35</v>
      </c>
      <c r="X53" s="1102" t="s">
        <v>35</v>
      </c>
      <c r="Y53" s="1144" t="s">
        <v>35</v>
      </c>
      <c r="Z53" s="1836" t="s">
        <v>35</v>
      </c>
      <c r="AA53" s="1867"/>
      <c r="AB53" s="1867"/>
      <c r="AC53" s="1867"/>
      <c r="AD53" s="1867"/>
      <c r="AE53" s="1867"/>
      <c r="AF53" s="1867"/>
      <c r="AG53" s="1867"/>
      <c r="AH53" s="1867"/>
      <c r="AI53" s="1867"/>
      <c r="AJ53" s="1867"/>
      <c r="AK53" s="1867"/>
      <c r="AL53" s="1867"/>
      <c r="AM53" s="1867"/>
      <c r="AN53" s="1867"/>
      <c r="AO53" s="1867"/>
      <c r="AP53" s="1867"/>
      <c r="AQ53" s="1867"/>
      <c r="AR53" s="1867"/>
      <c r="AS53" s="1867"/>
      <c r="AT53" s="1867"/>
      <c r="AU53" s="1867"/>
      <c r="AV53" s="1867"/>
      <c r="AW53" s="1867"/>
      <c r="AX53" s="1867"/>
      <c r="AY53" s="1867"/>
      <c r="AZ53" s="215"/>
      <c r="BA53" s="2179" t="s">
        <v>105</v>
      </c>
      <c r="BB53" s="151" t="s">
        <v>100</v>
      </c>
      <c r="BC53" s="1150" t="s">
        <v>35</v>
      </c>
      <c r="BD53" s="1170" t="s">
        <v>35</v>
      </c>
      <c r="BE53" s="1170" t="s">
        <v>35</v>
      </c>
      <c r="BF53" s="1170" t="s">
        <v>35</v>
      </c>
      <c r="BG53" s="1191" t="s">
        <v>35</v>
      </c>
      <c r="BH53" s="1212" t="s">
        <v>35</v>
      </c>
      <c r="BI53" s="1170" t="s">
        <v>35</v>
      </c>
      <c r="BJ53" s="1170" t="s">
        <v>35</v>
      </c>
      <c r="BK53" s="1170" t="s">
        <v>35</v>
      </c>
      <c r="BL53" s="1191" t="s">
        <v>35</v>
      </c>
      <c r="BM53" s="1212" t="s">
        <v>35</v>
      </c>
      <c r="BN53" s="1170" t="s">
        <v>35</v>
      </c>
      <c r="BO53" s="1170" t="s">
        <v>35</v>
      </c>
      <c r="BP53" s="1170" t="s">
        <v>35</v>
      </c>
      <c r="BQ53" s="1191" t="s">
        <v>35</v>
      </c>
      <c r="BR53" s="1212" t="s">
        <v>35</v>
      </c>
      <c r="BS53" s="1170" t="s">
        <v>35</v>
      </c>
      <c r="BT53" s="1170" t="s">
        <v>35</v>
      </c>
      <c r="BU53" s="1170" t="s">
        <v>35</v>
      </c>
      <c r="BV53" s="1170" t="s">
        <v>35</v>
      </c>
      <c r="BW53" s="1170" t="s">
        <v>35</v>
      </c>
      <c r="BX53" s="1170" t="s">
        <v>35</v>
      </c>
      <c r="BY53" s="1232" t="s">
        <v>35</v>
      </c>
      <c r="BZ53" s="1232" t="s">
        <v>35</v>
      </c>
      <c r="CA53" s="1878"/>
      <c r="CB53" s="1878"/>
      <c r="CC53" s="1878"/>
      <c r="CD53" s="1878"/>
      <c r="CE53" s="1878"/>
      <c r="CF53" s="1878"/>
      <c r="CG53" s="1878"/>
      <c r="CH53" s="1878"/>
      <c r="CI53" s="1878"/>
      <c r="CJ53" s="1878"/>
      <c r="CK53" s="1878"/>
      <c r="CL53" s="1878"/>
      <c r="CM53" s="1878"/>
      <c r="CN53" s="1878"/>
      <c r="CO53" s="1878"/>
      <c r="CP53" s="1878"/>
      <c r="CQ53" s="1878"/>
      <c r="CR53" s="1878"/>
      <c r="CS53" s="1878"/>
      <c r="CT53" s="1878"/>
      <c r="CU53" s="1878"/>
      <c r="CV53" s="1878"/>
      <c r="CW53" s="1878"/>
      <c r="CX53" s="1878"/>
      <c r="CY53" s="1878"/>
      <c r="CZ53" s="1878"/>
    </row>
    <row r="54" s="130" customFormat="true" ht="15" customHeight="true" x14ac:dyDescent="0.2">
      <c r="A54" s="2165"/>
      <c r="B54" s="249" t="s">
        <v>99</v>
      </c>
      <c r="C54" s="1093" t="s">
        <v>35</v>
      </c>
      <c r="D54" s="1102" t="s">
        <v>35</v>
      </c>
      <c r="E54" s="1102" t="s">
        <v>35</v>
      </c>
      <c r="F54" s="1102" t="s">
        <v>35</v>
      </c>
      <c r="G54" s="1112" t="s">
        <v>35</v>
      </c>
      <c r="H54" s="1122" t="s">
        <v>35</v>
      </c>
      <c r="I54" s="1102" t="s">
        <v>35</v>
      </c>
      <c r="J54" s="1102" t="s">
        <v>35</v>
      </c>
      <c r="K54" s="1102" t="s">
        <v>35</v>
      </c>
      <c r="L54" s="1132" t="s">
        <v>35</v>
      </c>
      <c r="M54" s="1140" t="s">
        <v>35</v>
      </c>
      <c r="N54" s="1102" t="s">
        <v>35</v>
      </c>
      <c r="O54" s="1102" t="s">
        <v>35</v>
      </c>
      <c r="P54" s="1102" t="s">
        <v>35</v>
      </c>
      <c r="Q54" s="1112" t="s">
        <v>35</v>
      </c>
      <c r="R54" s="1122" t="s">
        <v>35</v>
      </c>
      <c r="S54" s="1102" t="s">
        <v>35</v>
      </c>
      <c r="T54" s="1102" t="s">
        <v>35</v>
      </c>
      <c r="U54" s="1102" t="s">
        <v>35</v>
      </c>
      <c r="V54" s="1102" t="s">
        <v>35</v>
      </c>
      <c r="W54" s="1102" t="s">
        <v>35</v>
      </c>
      <c r="X54" s="1102" t="s">
        <v>35</v>
      </c>
      <c r="Y54" s="1144" t="s">
        <v>35</v>
      </c>
      <c r="Z54" s="1836" t="s">
        <v>35</v>
      </c>
      <c r="AA54" s="1867"/>
      <c r="AB54" s="1867"/>
      <c r="AC54" s="1867"/>
      <c r="AD54" s="1867"/>
      <c r="AE54" s="1867"/>
      <c r="AF54" s="1867"/>
      <c r="AG54" s="1867"/>
      <c r="AH54" s="1867"/>
      <c r="AI54" s="1867"/>
      <c r="AJ54" s="1867"/>
      <c r="AK54" s="1867"/>
      <c r="AL54" s="1867"/>
      <c r="AM54" s="1867"/>
      <c r="AN54" s="1867"/>
      <c r="AO54" s="1867"/>
      <c r="AP54" s="1867"/>
      <c r="AQ54" s="1867"/>
      <c r="AR54" s="1867"/>
      <c r="AS54" s="1867"/>
      <c r="AT54" s="1867"/>
      <c r="AU54" s="1867"/>
      <c r="AV54" s="1867"/>
      <c r="AW54" s="1867"/>
      <c r="AX54" s="1867"/>
      <c r="AY54" s="1867"/>
      <c r="AZ54" s="215"/>
      <c r="BA54" s="2179"/>
      <c r="BB54" s="151" t="s">
        <v>99</v>
      </c>
      <c r="BC54" s="1150" t="s">
        <v>35</v>
      </c>
      <c r="BD54" s="1170" t="s">
        <v>35</v>
      </c>
      <c r="BE54" s="1170" t="s">
        <v>35</v>
      </c>
      <c r="BF54" s="1170" t="s">
        <v>35</v>
      </c>
      <c r="BG54" s="1191" t="s">
        <v>35</v>
      </c>
      <c r="BH54" s="1212" t="s">
        <v>35</v>
      </c>
      <c r="BI54" s="1170" t="s">
        <v>35</v>
      </c>
      <c r="BJ54" s="1170" t="s">
        <v>35</v>
      </c>
      <c r="BK54" s="1170" t="s">
        <v>35</v>
      </c>
      <c r="BL54" s="1191" t="s">
        <v>35</v>
      </c>
      <c r="BM54" s="1212" t="s">
        <v>35</v>
      </c>
      <c r="BN54" s="1170" t="s">
        <v>35</v>
      </c>
      <c r="BO54" s="1170" t="s">
        <v>35</v>
      </c>
      <c r="BP54" s="1170" t="s">
        <v>35</v>
      </c>
      <c r="BQ54" s="1191" t="s">
        <v>35</v>
      </c>
      <c r="BR54" s="1212" t="s">
        <v>35</v>
      </c>
      <c r="BS54" s="1170" t="s">
        <v>35</v>
      </c>
      <c r="BT54" s="1170" t="s">
        <v>35</v>
      </c>
      <c r="BU54" s="1170" t="s">
        <v>35</v>
      </c>
      <c r="BV54" s="1170" t="s">
        <v>35</v>
      </c>
      <c r="BW54" s="1170" t="s">
        <v>35</v>
      </c>
      <c r="BX54" s="1170" t="s">
        <v>35</v>
      </c>
      <c r="BY54" s="1232" t="s">
        <v>35</v>
      </c>
      <c r="BZ54" s="1232" t="s">
        <v>35</v>
      </c>
      <c r="CA54" s="1878"/>
      <c r="CB54" s="1878"/>
      <c r="CC54" s="1878"/>
      <c r="CD54" s="1878"/>
      <c r="CE54" s="1878"/>
      <c r="CF54" s="1878"/>
      <c r="CG54" s="1878"/>
      <c r="CH54" s="1878"/>
      <c r="CI54" s="1878"/>
      <c r="CJ54" s="1878"/>
      <c r="CK54" s="1878"/>
      <c r="CL54" s="1878"/>
      <c r="CM54" s="1878"/>
      <c r="CN54" s="1878"/>
      <c r="CO54" s="1878"/>
      <c r="CP54" s="1878"/>
      <c r="CQ54" s="1878"/>
      <c r="CR54" s="1878"/>
      <c r="CS54" s="1878"/>
      <c r="CT54" s="1878"/>
      <c r="CU54" s="1878"/>
      <c r="CV54" s="1878"/>
      <c r="CW54" s="1878"/>
      <c r="CX54" s="1878"/>
      <c r="CY54" s="1878"/>
      <c r="CZ54" s="1878"/>
    </row>
    <row r="55" s="130" customFormat="true" ht="15" customHeight="true" x14ac:dyDescent="0.2">
      <c r="A55" s="2204"/>
      <c r="B55" s="250" t="s">
        <v>68</v>
      </c>
      <c r="C55" s="1095" t="s">
        <v>35</v>
      </c>
      <c r="D55" s="1105" t="s">
        <v>35</v>
      </c>
      <c r="E55" s="1105" t="s">
        <v>35</v>
      </c>
      <c r="F55" s="1105" t="s">
        <v>35</v>
      </c>
      <c r="G55" s="1115" t="s">
        <v>35</v>
      </c>
      <c r="H55" s="1125" t="s">
        <v>35</v>
      </c>
      <c r="I55" s="1105" t="s">
        <v>35</v>
      </c>
      <c r="J55" s="1105" t="s">
        <v>35</v>
      </c>
      <c r="K55" s="1105" t="s">
        <v>35</v>
      </c>
      <c r="L55" s="1135" t="s">
        <v>35</v>
      </c>
      <c r="M55" s="1142" t="s">
        <v>35</v>
      </c>
      <c r="N55" s="1105" t="s">
        <v>35</v>
      </c>
      <c r="O55" s="1105" t="s">
        <v>35</v>
      </c>
      <c r="P55" s="1105" t="s">
        <v>35</v>
      </c>
      <c r="Q55" s="1115" t="s">
        <v>35</v>
      </c>
      <c r="R55" s="1795" t="s">
        <v>35</v>
      </c>
      <c r="S55" s="1796" t="s">
        <v>35</v>
      </c>
      <c r="T55" s="1796" t="s">
        <v>35</v>
      </c>
      <c r="U55" s="1796" t="s">
        <v>35</v>
      </c>
      <c r="V55" s="1796" t="s">
        <v>35</v>
      </c>
      <c r="W55" s="1796" t="s">
        <v>35</v>
      </c>
      <c r="X55" s="1796" t="s">
        <v>35</v>
      </c>
      <c r="Y55" s="1796" t="s">
        <v>35</v>
      </c>
      <c r="Z55" s="1838" t="s">
        <v>35</v>
      </c>
      <c r="AA55" s="1868"/>
      <c r="AB55" s="1868"/>
      <c r="AC55" s="1868"/>
      <c r="AD55" s="1868"/>
      <c r="AE55" s="1868"/>
      <c r="AF55" s="1868"/>
      <c r="AG55" s="1868"/>
      <c r="AH55" s="1868"/>
      <c r="AI55" s="1868"/>
      <c r="AJ55" s="1868"/>
      <c r="AK55" s="1868"/>
      <c r="AL55" s="1868"/>
      <c r="AM55" s="1868"/>
      <c r="AN55" s="1868"/>
      <c r="AO55" s="1868"/>
      <c r="AP55" s="1868"/>
      <c r="AQ55" s="1868"/>
      <c r="AR55" s="1868"/>
      <c r="AS55" s="1868"/>
      <c r="AT55" s="1868"/>
      <c r="AU55" s="1868"/>
      <c r="AV55" s="1868"/>
      <c r="AW55" s="1868"/>
      <c r="AX55" s="1868"/>
      <c r="AY55" s="1868"/>
      <c r="AZ55" s="215"/>
      <c r="BA55" s="2205"/>
      <c r="BB55" s="152" t="s">
        <v>68</v>
      </c>
      <c r="BC55" s="1151" t="s">
        <v>35</v>
      </c>
      <c r="BD55" s="1171" t="s">
        <v>35</v>
      </c>
      <c r="BE55" s="1171" t="s">
        <v>35</v>
      </c>
      <c r="BF55" s="1171" t="s">
        <v>35</v>
      </c>
      <c r="BG55" s="1192" t="s">
        <v>35</v>
      </c>
      <c r="BH55" s="1213" t="s">
        <v>35</v>
      </c>
      <c r="BI55" s="1171" t="s">
        <v>35</v>
      </c>
      <c r="BJ55" s="1171" t="s">
        <v>35</v>
      </c>
      <c r="BK55" s="1171" t="s">
        <v>35</v>
      </c>
      <c r="BL55" s="1192" t="s">
        <v>35</v>
      </c>
      <c r="BM55" s="1213" t="s">
        <v>35</v>
      </c>
      <c r="BN55" s="1171" t="s">
        <v>35</v>
      </c>
      <c r="BO55" s="1171" t="s">
        <v>35</v>
      </c>
      <c r="BP55" s="1171" t="s">
        <v>35</v>
      </c>
      <c r="BQ55" s="1192" t="s">
        <v>35</v>
      </c>
      <c r="BR55" s="1797" t="s">
        <v>35</v>
      </c>
      <c r="BS55" s="1798" t="s">
        <v>35</v>
      </c>
      <c r="BT55" s="1798" t="s">
        <v>35</v>
      </c>
      <c r="BU55" s="1798" t="s">
        <v>35</v>
      </c>
      <c r="BV55" s="1798" t="s">
        <v>35</v>
      </c>
      <c r="BW55" s="1798" t="s">
        <v>35</v>
      </c>
      <c r="BX55" s="1798" t="s">
        <v>35</v>
      </c>
      <c r="BY55" s="1798" t="s">
        <v>35</v>
      </c>
      <c r="BZ55" s="1248" t="s">
        <v>35</v>
      </c>
      <c r="CA55" s="1879"/>
      <c r="CB55" s="1879"/>
      <c r="CC55" s="1879"/>
      <c r="CD55" s="1879"/>
      <c r="CE55" s="1879"/>
      <c r="CF55" s="1879"/>
      <c r="CG55" s="1879"/>
      <c r="CH55" s="1879"/>
      <c r="CI55" s="1879"/>
      <c r="CJ55" s="1879"/>
      <c r="CK55" s="1879"/>
      <c r="CL55" s="1879"/>
      <c r="CM55" s="1879"/>
      <c r="CN55" s="1879"/>
      <c r="CO55" s="1879"/>
      <c r="CP55" s="1879"/>
      <c r="CQ55" s="1879"/>
      <c r="CR55" s="1879"/>
      <c r="CS55" s="1879"/>
      <c r="CT55" s="1879"/>
      <c r="CU55" s="1879"/>
      <c r="CV55" s="1879"/>
      <c r="CW55" s="1879"/>
      <c r="CX55" s="1879"/>
      <c r="CY55" s="1879"/>
      <c r="CZ55" s="1879"/>
    </row>
    <row r="56" s="388" customFormat="true" ht="15" customHeight="true" x14ac:dyDescent="0.2">
      <c r="A56" s="132"/>
      <c r="B56" s="185"/>
      <c r="C56" s="2166" t="s">
        <v>114</v>
      </c>
      <c r="D56" s="2167"/>
      <c r="E56" s="2167"/>
      <c r="F56" s="2167"/>
      <c r="G56" s="2168"/>
      <c r="H56" s="2169" t="s">
        <v>38</v>
      </c>
      <c r="I56" s="2170"/>
      <c r="J56" s="2170"/>
      <c r="K56" s="2170"/>
      <c r="L56" s="2171"/>
      <c r="M56" s="2172" t="s">
        <v>37</v>
      </c>
      <c r="N56" s="2170"/>
      <c r="O56" s="2170"/>
      <c r="P56" s="2170"/>
      <c r="Q56" s="2171"/>
      <c r="R56" s="1788" t="s">
        <v>137</v>
      </c>
      <c r="S56" s="1824"/>
      <c r="T56" s="1824"/>
      <c r="U56" s="1824"/>
      <c r="V56" s="1824"/>
      <c r="W56" s="1824"/>
      <c r="X56" s="1824"/>
      <c r="Y56" s="1824"/>
      <c r="Z56" s="1825"/>
      <c r="AA56" s="603"/>
      <c r="AB56" s="603"/>
      <c r="AC56" s="603"/>
      <c r="AD56" s="603"/>
      <c r="AE56" s="603"/>
      <c r="AF56" s="603"/>
      <c r="AG56" s="603"/>
      <c r="AH56" s="603"/>
      <c r="AI56" s="603"/>
      <c r="AJ56" s="603"/>
      <c r="AK56" s="603"/>
      <c r="AL56" s="603"/>
      <c r="AM56" s="603"/>
      <c r="AN56" s="603"/>
      <c r="AO56" s="603"/>
      <c r="AP56" s="603"/>
      <c r="AQ56" s="603"/>
      <c r="AR56" s="603"/>
      <c r="AS56" s="603"/>
      <c r="AT56" s="603"/>
      <c r="AU56" s="603"/>
      <c r="AV56" s="603"/>
      <c r="AW56" s="603"/>
      <c r="AX56" s="603"/>
      <c r="AY56" s="603"/>
      <c r="AZ56" s="216"/>
      <c r="BA56" s="217" t="s">
        <v>128</v>
      </c>
      <c r="BB56" s="115" t="s">
        <v>95</v>
      </c>
      <c r="BC56" s="2218" t="s">
        <v>114</v>
      </c>
      <c r="BD56" s="2219"/>
      <c r="BE56" s="2219"/>
      <c r="BF56" s="2219"/>
      <c r="BG56" s="2220"/>
      <c r="BH56" s="2221" t="s">
        <v>38</v>
      </c>
      <c r="BI56" s="2219"/>
      <c r="BJ56" s="2219"/>
      <c r="BK56" s="2219"/>
      <c r="BL56" s="2220"/>
      <c r="BM56" s="2221" t="s">
        <v>37</v>
      </c>
      <c r="BN56" s="2219"/>
      <c r="BO56" s="2219"/>
      <c r="BP56" s="2219"/>
      <c r="BQ56" s="2222"/>
      <c r="BR56" s="1792"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88" customFormat="true" ht="12.75" x14ac:dyDescent="0.2">
      <c r="A57" s="186" t="s">
        <v>69</v>
      </c>
      <c r="B57" s="243"/>
      <c r="C57" s="274" t="s">
        <v>0</v>
      </c>
      <c r="D57" s="275" t="s">
        <v>1</v>
      </c>
      <c r="E57" s="275" t="s">
        <v>2</v>
      </c>
      <c r="F57" s="275" t="s">
        <v>3</v>
      </c>
      <c r="G57" s="276" t="s">
        <v>4</v>
      </c>
      <c r="H57" s="769" t="s">
        <v>0</v>
      </c>
      <c r="I57" s="696" t="s">
        <v>1</v>
      </c>
      <c r="J57" s="696" t="s">
        <v>2</v>
      </c>
      <c r="K57" s="696" t="s">
        <v>3</v>
      </c>
      <c r="L57" s="697" t="s">
        <v>4</v>
      </c>
      <c r="M57" s="753" t="s">
        <v>0</v>
      </c>
      <c r="N57" s="696" t="s">
        <v>1</v>
      </c>
      <c r="O57" s="696" t="s">
        <v>2</v>
      </c>
      <c r="P57" s="696" t="s">
        <v>3</v>
      </c>
      <c r="Q57" s="788" t="s">
        <v>4</v>
      </c>
      <c r="R57" s="769" t="s">
        <v>149</v>
      </c>
      <c r="S57" s="696" t="s">
        <v>150</v>
      </c>
      <c r="T57" s="696" t="s">
        <v>151</v>
      </c>
      <c r="U57" s="696" t="s">
        <v>152</v>
      </c>
      <c r="V57" s="696" t="s">
        <v>153</v>
      </c>
      <c r="W57" s="696" t="s">
        <v>154</v>
      </c>
      <c r="X57" s="696" t="s">
        <v>155</v>
      </c>
      <c r="Y57" s="696" t="s">
        <v>156</v>
      </c>
      <c r="Z57" s="698" t="s">
        <v>157</v>
      </c>
      <c r="AA57" s="603"/>
      <c r="AB57" s="603"/>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149</v>
      </c>
      <c r="BS57" s="170" t="s">
        <v>150</v>
      </c>
      <c r="BT57" s="170" t="s">
        <v>151</v>
      </c>
      <c r="BU57" s="170" t="s">
        <v>152</v>
      </c>
      <c r="BV57" s="170" t="s">
        <v>153</v>
      </c>
      <c r="BW57" s="170" t="s">
        <v>154</v>
      </c>
      <c r="BX57" s="170" t="s">
        <v>155</v>
      </c>
      <c r="BY57" s="171" t="s">
        <v>156</v>
      </c>
      <c r="BZ57" s="171" t="s">
        <v>157</v>
      </c>
      <c r="CA57" s="1880"/>
      <c r="CB57" s="1880"/>
      <c r="CC57" s="1880"/>
      <c r="CD57" s="1880"/>
      <c r="CE57" s="1880"/>
      <c r="CF57" s="1880"/>
      <c r="CG57" s="1880"/>
      <c r="CH57" s="1880"/>
      <c r="CI57" s="1880"/>
      <c r="CJ57" s="1880"/>
      <c r="CK57" s="1880"/>
      <c r="CL57" s="1880"/>
      <c r="CM57" s="1880"/>
      <c r="CN57" s="1880"/>
      <c r="CO57" s="1880"/>
      <c r="CP57" s="1880"/>
      <c r="CQ57" s="1880"/>
      <c r="CR57" s="1880"/>
      <c r="CS57" s="1880"/>
      <c r="CT57" s="1880"/>
      <c r="CU57" s="1880"/>
      <c r="CV57" s="1880"/>
      <c r="CW57" s="1880"/>
      <c r="CX57" s="1880"/>
      <c r="CY57" s="1880"/>
      <c r="CZ57" s="1880"/>
    </row>
    <row r="58" s="388" customFormat="true" ht="15" customHeight="true" x14ac:dyDescent="0.2">
      <c r="A58" s="2146" t="s">
        <v>159</v>
      </c>
      <c r="B58" s="1063" t="s">
        <v>160</v>
      </c>
      <c r="C58" s="883">
        <v>1.1586621522221114</v>
      </c>
      <c r="D58" s="884">
        <v>3.1817141383117002</v>
      </c>
      <c r="E58" s="884">
        <v>10.757160203685743</v>
      </c>
      <c r="F58" s="884">
        <v>26.086452546463494</v>
      </c>
      <c r="G58" s="885">
        <v>69.278324642443266</v>
      </c>
      <c r="H58" s="886">
        <v>8.0404426635211195</v>
      </c>
      <c r="I58" s="884">
        <v>11.433398154130872</v>
      </c>
      <c r="J58" s="884">
        <v>23.751102522300286</v>
      </c>
      <c r="K58" s="884">
        <v>43.370324976772039</v>
      </c>
      <c r="L58" s="887">
        <v>82.468392727837696</v>
      </c>
      <c r="M58" s="888">
        <v>0.34562864166732621</v>
      </c>
      <c r="N58" s="884">
        <v>1.3285045607273356</v>
      </c>
      <c r="O58" s="884">
        <v>1.1685030911916507</v>
      </c>
      <c r="P58" s="884">
        <v>1.8800902558833321</v>
      </c>
      <c r="Q58" s="885">
        <v>10.795858864654015</v>
      </c>
      <c r="R58" s="886">
        <v>19.997194434318263</v>
      </c>
      <c r="S58" s="884">
        <v>20.340946362215139</v>
      </c>
      <c r="T58" s="884">
        <v>21.829278579234074</v>
      </c>
      <c r="U58" s="884">
        <v>16.775284148749211</v>
      </c>
      <c r="V58" s="884">
        <v>18.066672175468035</v>
      </c>
      <c r="W58" s="884">
        <v>10.222579264472369</v>
      </c>
      <c r="X58" s="884">
        <v>7.6395752250085343</v>
      </c>
      <c r="Y58" s="884">
        <v>34.617076772496581</v>
      </c>
      <c r="Z58" s="1839">
        <v>26.349768311470832</v>
      </c>
      <c r="AA58" s="603"/>
      <c r="AB58" s="603"/>
      <c r="AC58" s="603"/>
      <c r="AD58" s="603"/>
      <c r="AE58" s="603"/>
      <c r="AF58" s="603"/>
      <c r="AG58" s="603"/>
      <c r="AH58" s="603"/>
      <c r="AI58" s="603"/>
      <c r="AJ58" s="603"/>
      <c r="AK58" s="603"/>
      <c r="AL58" s="603"/>
      <c r="AM58" s="603"/>
      <c r="AN58" s="603"/>
      <c r="AO58" s="603"/>
      <c r="AP58" s="603"/>
      <c r="AQ58" s="603"/>
      <c r="AR58" s="603"/>
      <c r="AS58" s="603"/>
      <c r="AT58" s="603"/>
      <c r="AU58" s="603"/>
      <c r="AV58" s="603"/>
      <c r="AW58" s="603"/>
      <c r="AX58" s="603"/>
      <c r="AY58" s="603"/>
      <c r="AZ58" s="216"/>
      <c r="BA58" s="235"/>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1881"/>
      <c r="CB58" s="1881"/>
      <c r="CC58" s="1881"/>
      <c r="CD58" s="1881"/>
      <c r="CE58" s="1881"/>
      <c r="CF58" s="1881"/>
      <c r="CG58" s="1881"/>
      <c r="CH58" s="1881"/>
      <c r="CI58" s="1881"/>
      <c r="CJ58" s="1881"/>
      <c r="CK58" s="1881"/>
      <c r="CL58" s="1881"/>
      <c r="CM58" s="1881"/>
      <c r="CN58" s="1881"/>
      <c r="CO58" s="1881"/>
      <c r="CP58" s="1881"/>
      <c r="CQ58" s="1881"/>
      <c r="CR58" s="1881"/>
      <c r="CS58" s="1881"/>
      <c r="CT58" s="1881"/>
      <c r="CU58" s="1881"/>
      <c r="CV58" s="1881"/>
      <c r="CW58" s="1881"/>
      <c r="CX58" s="1881"/>
      <c r="CY58" s="1881"/>
      <c r="CZ58" s="1881"/>
    </row>
    <row r="59" s="388" customFormat="true" ht="15" customHeight="true" x14ac:dyDescent="0.2">
      <c r="A59" s="2147"/>
      <c r="B59" s="1064" t="s">
        <v>161</v>
      </c>
      <c r="C59" s="889">
        <v>28.153452310327904</v>
      </c>
      <c r="D59" s="890">
        <v>53.267436742483</v>
      </c>
      <c r="E59" s="890">
        <v>67.372223357855972</v>
      </c>
      <c r="F59" s="890">
        <v>65.294492682846638</v>
      </c>
      <c r="G59" s="891">
        <v>27.946903836118175</v>
      </c>
      <c r="H59" s="892">
        <v>56.086079216266036</v>
      </c>
      <c r="I59" s="890">
        <v>71.248945075121028</v>
      </c>
      <c r="J59" s="890">
        <v>67.700629786470472</v>
      </c>
      <c r="K59" s="890">
        <v>52.381766976038961</v>
      </c>
      <c r="L59" s="893">
        <v>15.701550538171185</v>
      </c>
      <c r="M59" s="894">
        <v>20.403294529750816</v>
      </c>
      <c r="N59" s="890">
        <v>30.331785706698106</v>
      </c>
      <c r="O59" s="890">
        <v>43.731466160456797</v>
      </c>
      <c r="P59" s="890">
        <v>50.999941181854147</v>
      </c>
      <c r="Q59" s="891">
        <v>62.373307784445927</v>
      </c>
      <c r="R59" s="892">
        <v>25.966948975272565</v>
      </c>
      <c r="S59" s="890">
        <v>38.921527909001327</v>
      </c>
      <c r="T59" s="890">
        <v>46.702901930519353</v>
      </c>
      <c r="U59" s="890">
        <v>55.479400290279614</v>
      </c>
      <c r="V59" s="890">
        <v>49.408258775566019</v>
      </c>
      <c r="W59" s="890">
        <v>39.779871392464742</v>
      </c>
      <c r="X59" s="890">
        <v>45.569718301055737</v>
      </c>
      <c r="Y59" s="890">
        <v>48.277114034151381</v>
      </c>
      <c r="Z59" s="1840">
        <v>53.401585461518678</v>
      </c>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3"/>
      <c r="AX59" s="603"/>
      <c r="AY59" s="603"/>
      <c r="AZ59" s="216"/>
      <c r="BA59" s="236"/>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1882"/>
      <c r="CB59" s="1882"/>
      <c r="CC59" s="1882"/>
      <c r="CD59" s="1882"/>
      <c r="CE59" s="1882"/>
      <c r="CF59" s="1882"/>
      <c r="CG59" s="1882"/>
      <c r="CH59" s="1882"/>
      <c r="CI59" s="1882"/>
      <c r="CJ59" s="1882"/>
      <c r="CK59" s="1882"/>
      <c r="CL59" s="1882"/>
      <c r="CM59" s="1882"/>
      <c r="CN59" s="1882"/>
      <c r="CO59" s="1882"/>
      <c r="CP59" s="1882"/>
      <c r="CQ59" s="1882"/>
      <c r="CR59" s="1882"/>
      <c r="CS59" s="1882"/>
      <c r="CT59" s="1882"/>
      <c r="CU59" s="1882"/>
      <c r="CV59" s="1882"/>
      <c r="CW59" s="1882"/>
      <c r="CX59" s="1882"/>
      <c r="CY59" s="1882"/>
      <c r="CZ59" s="1882"/>
    </row>
    <row r="60" s="388" customFormat="true" ht="15" customHeight="true" x14ac:dyDescent="0.2">
      <c r="A60" s="2147"/>
      <c r="B60" s="1064" t="s">
        <v>162</v>
      </c>
      <c r="C60" s="889">
        <v>13.818488212992239</v>
      </c>
      <c r="D60" s="890">
        <v>8.4701555798621033</v>
      </c>
      <c r="E60" s="890">
        <v>6.5305167279275267</v>
      </c>
      <c r="F60" s="890">
        <v>1.2433150377222497</v>
      </c>
      <c r="G60" s="891">
        <v>0.17644781457444397</v>
      </c>
      <c r="H60" s="892">
        <v>8.4351033209317734</v>
      </c>
      <c r="I60" s="890">
        <v>5.9355409766519571</v>
      </c>
      <c r="J60" s="890">
        <v>1.0250368950232318</v>
      </c>
      <c r="K60" s="890">
        <v>0.3419966782106123</v>
      </c>
      <c r="L60" s="893">
        <v>0.11556996048693668</v>
      </c>
      <c r="M60" s="894">
        <v>17.373812669091311</v>
      </c>
      <c r="N60" s="890">
        <v>13.095068512519466</v>
      </c>
      <c r="O60" s="890">
        <v>9.3254472771423043</v>
      </c>
      <c r="P60" s="890">
        <v>8.429663914760182</v>
      </c>
      <c r="Q60" s="891">
        <v>5.3234740399915577</v>
      </c>
      <c r="R60" s="892">
        <v>4.5026431103072291</v>
      </c>
      <c r="S60" s="890">
        <v>5.4094093033952015</v>
      </c>
      <c r="T60" s="890">
        <v>5.2909712834424267</v>
      </c>
      <c r="U60" s="890">
        <v>6.9778203059977217</v>
      </c>
      <c r="V60" s="890">
        <v>8.2400346291331505</v>
      </c>
      <c r="W60" s="890">
        <v>1.9302265391578179</v>
      </c>
      <c r="X60" s="890">
        <v>15.624290316140033</v>
      </c>
      <c r="Y60" s="890">
        <v>3.011860867240757</v>
      </c>
      <c r="Z60" s="1840">
        <v>1.7738065036432284</v>
      </c>
      <c r="AA60" s="603"/>
      <c r="AB60" s="603"/>
      <c r="AC60" s="603"/>
      <c r="AD60" s="603"/>
      <c r="AE60" s="603"/>
      <c r="AF60" s="603"/>
      <c r="AG60" s="603"/>
      <c r="AH60" s="603"/>
      <c r="AI60" s="603"/>
      <c r="AJ60" s="603"/>
      <c r="AK60" s="603"/>
      <c r="AL60" s="603"/>
      <c r="AM60" s="603"/>
      <c r="AN60" s="603"/>
      <c r="AO60" s="603"/>
      <c r="AP60" s="603"/>
      <c r="AQ60" s="603"/>
      <c r="AR60" s="603"/>
      <c r="AS60" s="603"/>
      <c r="AT60" s="603"/>
      <c r="AU60" s="603"/>
      <c r="AV60" s="603"/>
      <c r="AW60" s="603"/>
      <c r="AX60" s="603"/>
      <c r="AY60" s="603"/>
      <c r="AZ60" s="216"/>
      <c r="BA60" s="236"/>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1882"/>
      <c r="CB60" s="1882"/>
      <c r="CC60" s="1882"/>
      <c r="CD60" s="1882"/>
      <c r="CE60" s="1882"/>
      <c r="CF60" s="1882"/>
      <c r="CG60" s="1882"/>
      <c r="CH60" s="1882"/>
      <c r="CI60" s="1882"/>
      <c r="CJ60" s="1882"/>
      <c r="CK60" s="1882"/>
      <c r="CL60" s="1882"/>
      <c r="CM60" s="1882"/>
      <c r="CN60" s="1882"/>
      <c r="CO60" s="1882"/>
      <c r="CP60" s="1882"/>
      <c r="CQ60" s="1882"/>
      <c r="CR60" s="1882"/>
      <c r="CS60" s="1882"/>
      <c r="CT60" s="1882"/>
      <c r="CU60" s="1882"/>
      <c r="CV60" s="1882"/>
      <c r="CW60" s="1882"/>
      <c r="CX60" s="1882"/>
      <c r="CY60" s="1882"/>
      <c r="CZ60" s="1882"/>
    </row>
    <row r="61" s="388" customFormat="true" ht="15" customHeight="true" x14ac:dyDescent="0.2">
      <c r="A61" s="2147"/>
      <c r="B61" s="1064" t="s">
        <v>163</v>
      </c>
      <c r="C61" s="889">
        <v>4.2392842080677395</v>
      </c>
      <c r="D61" s="890">
        <v>3.63829344245215</v>
      </c>
      <c r="E61" s="890">
        <v>3.1390257931047687</v>
      </c>
      <c r="F61" s="890">
        <v>1.3057376429953491</v>
      </c>
      <c r="G61" s="891">
        <v>0.68726373331240098</v>
      </c>
      <c r="H61" s="892">
        <v>1.3391379734063298</v>
      </c>
      <c r="I61" s="890">
        <v>1.2427865526417419</v>
      </c>
      <c r="J61" s="890">
        <v>0.47010821158125721</v>
      </c>
      <c r="K61" s="890">
        <v>1.0562099482358869</v>
      </c>
      <c r="L61" s="893">
        <v>0.36884780230256509</v>
      </c>
      <c r="M61" s="894">
        <v>3.405978604216982</v>
      </c>
      <c r="N61" s="890">
        <v>6.0057881624477849</v>
      </c>
      <c r="O61" s="890">
        <v>3.3510248437613024</v>
      </c>
      <c r="P61" s="890">
        <v>4.9330917066242641</v>
      </c>
      <c r="Q61" s="891">
        <v>9.1378251768075582</v>
      </c>
      <c r="R61" s="892">
        <v>4.4743927177118517</v>
      </c>
      <c r="S61" s="890">
        <v>0.66152637072042164</v>
      </c>
      <c r="T61" s="890">
        <v>1.5355536804201675</v>
      </c>
      <c r="U61" s="890">
        <v>1.7215853924596929</v>
      </c>
      <c r="V61" s="890">
        <v>3.1063034777424616</v>
      </c>
      <c r="W61" s="890">
        <v>5.8711561177987592E-2</v>
      </c>
      <c r="X61" s="890">
        <v>2.8063314455648642</v>
      </c>
      <c r="Y61" s="890">
        <v>4.981136047339068</v>
      </c>
      <c r="Z61" s="1840">
        <v>0.42910789157381846</v>
      </c>
      <c r="AA61" s="603"/>
      <c r="AB61" s="603"/>
      <c r="AC61" s="603"/>
      <c r="AD61" s="603"/>
      <c r="AE61" s="603"/>
      <c r="AF61" s="603"/>
      <c r="AG61" s="603"/>
      <c r="AH61" s="603"/>
      <c r="AI61" s="603"/>
      <c r="AJ61" s="603"/>
      <c r="AK61" s="603"/>
      <c r="AL61" s="603"/>
      <c r="AM61" s="603"/>
      <c r="AN61" s="603"/>
      <c r="AO61" s="603"/>
      <c r="AP61" s="603"/>
      <c r="AQ61" s="603"/>
      <c r="AR61" s="603"/>
      <c r="AS61" s="603"/>
      <c r="AT61" s="603"/>
      <c r="AU61" s="603"/>
      <c r="AV61" s="603"/>
      <c r="AW61" s="603"/>
      <c r="AX61" s="603"/>
      <c r="AY61" s="603"/>
      <c r="AZ61" s="216"/>
      <c r="BA61" s="236"/>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1882"/>
      <c r="CB61" s="1882"/>
      <c r="CC61" s="1882"/>
      <c r="CD61" s="1882"/>
      <c r="CE61" s="1882"/>
      <c r="CF61" s="1882"/>
      <c r="CG61" s="1882"/>
      <c r="CH61" s="1882"/>
      <c r="CI61" s="1882"/>
      <c r="CJ61" s="1882"/>
      <c r="CK61" s="1882"/>
      <c r="CL61" s="1882"/>
      <c r="CM61" s="1882"/>
      <c r="CN61" s="1882"/>
      <c r="CO61" s="1882"/>
      <c r="CP61" s="1882"/>
      <c r="CQ61" s="1882"/>
      <c r="CR61" s="1882"/>
      <c r="CS61" s="1882"/>
      <c r="CT61" s="1882"/>
      <c r="CU61" s="1882"/>
      <c r="CV61" s="1882"/>
      <c r="CW61" s="1882"/>
      <c r="CX61" s="1882"/>
      <c r="CY61" s="1882"/>
      <c r="CZ61" s="1882"/>
    </row>
    <row r="62" s="388" customFormat="true" ht="15" customHeight="true" x14ac:dyDescent="0.2">
      <c r="A62" s="2147"/>
      <c r="B62" s="1064" t="s">
        <v>164</v>
      </c>
      <c r="C62" s="889">
        <v>17.591668309095379</v>
      </c>
      <c r="D62" s="890">
        <v>17.139887760285223</v>
      </c>
      <c r="E62" s="890">
        <v>5.8085520293861839</v>
      </c>
      <c r="F62" s="890">
        <v>2.4129766349780115</v>
      </c>
      <c r="G62" s="891">
        <v>0.31342535669417659</v>
      </c>
      <c r="H62" s="892">
        <v>16.051533429281601</v>
      </c>
      <c r="I62" s="890">
        <v>4.8582531437572785</v>
      </c>
      <c r="J62" s="890">
        <v>2.3010854397992322</v>
      </c>
      <c r="K62" s="890">
        <v>0.57636217873157125</v>
      </c>
      <c r="L62" s="893">
        <v>0.10359079817695464</v>
      </c>
      <c r="M62" s="894">
        <v>17.874206941093455</v>
      </c>
      <c r="N62" s="890">
        <v>16.926613392285741</v>
      </c>
      <c r="O62" s="890">
        <v>16.20780277498837</v>
      </c>
      <c r="P62" s="890">
        <v>16.237816141488288</v>
      </c>
      <c r="Q62" s="891">
        <v>7.4117005082558309</v>
      </c>
      <c r="R62" s="892">
        <v>29.799523675968764</v>
      </c>
      <c r="S62" s="890">
        <v>5.7644074435093522</v>
      </c>
      <c r="T62" s="890">
        <v>4.9362079649840451</v>
      </c>
      <c r="U62" s="890">
        <v>11.44862649846495</v>
      </c>
      <c r="V62" s="890">
        <v>18.267892341579149</v>
      </c>
      <c r="W62" s="890">
        <v>12.931605134168564</v>
      </c>
      <c r="X62" s="890">
        <v>8.2668299312533886</v>
      </c>
      <c r="Y62" s="890">
        <v>5.0145349020825076</v>
      </c>
      <c r="Z62" s="1840">
        <v>2.9846416136480594</v>
      </c>
      <c r="AA62" s="603"/>
      <c r="AB62" s="603"/>
      <c r="AC62" s="603"/>
      <c r="AD62" s="603"/>
      <c r="AE62" s="603"/>
      <c r="AF62" s="603"/>
      <c r="AG62" s="603"/>
      <c r="AH62" s="603"/>
      <c r="AI62" s="603"/>
      <c r="AJ62" s="603"/>
      <c r="AK62" s="603"/>
      <c r="AL62" s="603"/>
      <c r="AM62" s="603"/>
      <c r="AN62" s="603"/>
      <c r="AO62" s="603"/>
      <c r="AP62" s="603"/>
      <c r="AQ62" s="603"/>
      <c r="AR62" s="603"/>
      <c r="AS62" s="603"/>
      <c r="AT62" s="603"/>
      <c r="AU62" s="603"/>
      <c r="AV62" s="603"/>
      <c r="AW62" s="603"/>
      <c r="AX62" s="603"/>
      <c r="AY62" s="603"/>
      <c r="AZ62" s="216"/>
      <c r="BA62" s="236"/>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1882"/>
      <c r="CB62" s="1882"/>
      <c r="CC62" s="1882"/>
      <c r="CD62" s="1882"/>
      <c r="CE62" s="1882"/>
      <c r="CF62" s="1882"/>
      <c r="CG62" s="1882"/>
      <c r="CH62" s="1882"/>
      <c r="CI62" s="1882"/>
      <c r="CJ62" s="1882"/>
      <c r="CK62" s="1882"/>
      <c r="CL62" s="1882"/>
      <c r="CM62" s="1882"/>
      <c r="CN62" s="1882"/>
      <c r="CO62" s="1882"/>
      <c r="CP62" s="1882"/>
      <c r="CQ62" s="1882"/>
      <c r="CR62" s="1882"/>
      <c r="CS62" s="1882"/>
      <c r="CT62" s="1882"/>
      <c r="CU62" s="1882"/>
      <c r="CV62" s="1882"/>
      <c r="CW62" s="1882"/>
      <c r="CX62" s="1882"/>
      <c r="CY62" s="1882"/>
      <c r="CZ62" s="1882"/>
    </row>
    <row r="63" s="388" customFormat="true" ht="15" customHeight="true" x14ac:dyDescent="0.2">
      <c r="A63" s="2147"/>
      <c r="B63" s="1064" t="s">
        <v>165</v>
      </c>
      <c r="C63" s="889">
        <v>29.826903063003172</v>
      </c>
      <c r="D63" s="890">
        <v>10.135105182633334</v>
      </c>
      <c r="E63" s="890">
        <v>1.6339006581980022</v>
      </c>
      <c r="F63" s="890">
        <v>0.37326049153878105</v>
      </c>
      <c r="G63" s="891">
        <v>0</v>
      </c>
      <c r="H63" s="892">
        <v>2.9804998073800459</v>
      </c>
      <c r="I63" s="890">
        <v>0.62590846555334645</v>
      </c>
      <c r="J63" s="890">
        <v>0.52106813580482558</v>
      </c>
      <c r="K63" s="890">
        <v>0</v>
      </c>
      <c r="L63" s="893">
        <v>0</v>
      </c>
      <c r="M63" s="894">
        <v>34.772411719410265</v>
      </c>
      <c r="N63" s="890">
        <v>27.955111904466939</v>
      </c>
      <c r="O63" s="890">
        <v>22.408940966718315</v>
      </c>
      <c r="P63" s="890">
        <v>14.848096687146359</v>
      </c>
      <c r="Q63" s="891">
        <v>3.3183719416289588</v>
      </c>
      <c r="R63" s="892">
        <v>8.9966886519588432</v>
      </c>
      <c r="S63" s="890">
        <v>25.481195648607795</v>
      </c>
      <c r="T63" s="890">
        <v>8.5495851048004567</v>
      </c>
      <c r="U63" s="890">
        <v>6.2613376997942671</v>
      </c>
      <c r="V63" s="890">
        <v>1.3440368130290843</v>
      </c>
      <c r="W63" s="890">
        <v>28.526278619578715</v>
      </c>
      <c r="X63" s="890">
        <v>18.347220109218458</v>
      </c>
      <c r="Y63" s="890">
        <v>2.3480660855527336</v>
      </c>
      <c r="Z63" s="1840">
        <v>11.170755806056809</v>
      </c>
      <c r="AA63" s="603"/>
      <c r="AB63" s="603"/>
      <c r="AC63" s="603"/>
      <c r="AD63" s="603"/>
      <c r="AE63" s="603"/>
      <c r="AF63" s="603"/>
      <c r="AG63" s="603"/>
      <c r="AH63" s="603"/>
      <c r="AI63" s="603"/>
      <c r="AJ63" s="603"/>
      <c r="AK63" s="603"/>
      <c r="AL63" s="603"/>
      <c r="AM63" s="603"/>
      <c r="AN63" s="603"/>
      <c r="AO63" s="603"/>
      <c r="AP63" s="603"/>
      <c r="AQ63" s="603"/>
      <c r="AR63" s="603"/>
      <c r="AS63" s="603"/>
      <c r="AT63" s="603"/>
      <c r="AU63" s="603"/>
      <c r="AV63" s="603"/>
      <c r="AW63" s="603"/>
      <c r="AX63" s="603"/>
      <c r="AY63" s="603"/>
      <c r="AZ63" s="216"/>
      <c r="BA63" s="236"/>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1882"/>
      <c r="CB63" s="1882"/>
      <c r="CC63" s="1882"/>
      <c r="CD63" s="1882"/>
      <c r="CE63" s="1882"/>
      <c r="CF63" s="1882"/>
      <c r="CG63" s="1882"/>
      <c r="CH63" s="1882"/>
      <c r="CI63" s="1882"/>
      <c r="CJ63" s="1882"/>
      <c r="CK63" s="1882"/>
      <c r="CL63" s="1882"/>
      <c r="CM63" s="1882"/>
      <c r="CN63" s="1882"/>
      <c r="CO63" s="1882"/>
      <c r="CP63" s="1882"/>
      <c r="CQ63" s="1882"/>
      <c r="CR63" s="1882"/>
      <c r="CS63" s="1882"/>
      <c r="CT63" s="1882"/>
      <c r="CU63" s="1882"/>
      <c r="CV63" s="1882"/>
      <c r="CW63" s="1882"/>
      <c r="CX63" s="1882"/>
      <c r="CY63" s="1882"/>
      <c r="CZ63" s="1882"/>
    </row>
    <row r="64" s="388" customFormat="true" ht="15" customHeight="true" x14ac:dyDescent="0.2">
      <c r="A64" s="2147"/>
      <c r="B64" s="1064" t="s">
        <v>166</v>
      </c>
      <c r="C64" s="889">
        <v>3.2531170418387734</v>
      </c>
      <c r="D64" s="890">
        <v>0.82295623770975834</v>
      </c>
      <c r="E64" s="890">
        <v>1.9240057488989867E-2</v>
      </c>
      <c r="F64" s="890">
        <v>2.0462934669344839E-2</v>
      </c>
      <c r="G64" s="891">
        <v>0</v>
      </c>
      <c r="H64" s="892">
        <v>6.4420094525299551E-2</v>
      </c>
      <c r="I64" s="890">
        <v>3.1019560393620159E-2</v>
      </c>
      <c r="J64" s="890">
        <v>1.8823590621131855E-2</v>
      </c>
      <c r="K64" s="890">
        <v>1.4326160172158217E-2</v>
      </c>
      <c r="L64" s="893">
        <v>0</v>
      </c>
      <c r="M64" s="894">
        <v>4.1515566414056835</v>
      </c>
      <c r="N64" s="890">
        <v>2.6136135828824316</v>
      </c>
      <c r="O64" s="890">
        <v>2.9785360974131736</v>
      </c>
      <c r="P64" s="890">
        <v>0.83450329088208597</v>
      </c>
      <c r="Q64" s="891">
        <v>0</v>
      </c>
      <c r="R64" s="892">
        <v>1.8475238205639992</v>
      </c>
      <c r="S64" s="890">
        <v>1.6284827824279566</v>
      </c>
      <c r="T64" s="890">
        <v>1.9904547950251692</v>
      </c>
      <c r="U64" s="890">
        <v>0.48429444296263546</v>
      </c>
      <c r="V64" s="890">
        <v>0</v>
      </c>
      <c r="W64" s="890">
        <v>4.5347505157607495</v>
      </c>
      <c r="X64" s="890">
        <v>0.27033103763274274</v>
      </c>
      <c r="Y64" s="890">
        <v>0.33492350888474104</v>
      </c>
      <c r="Z64" s="1840">
        <v>5.9282806642766306E-2</v>
      </c>
      <c r="AA64" s="603"/>
      <c r="AB64" s="603"/>
      <c r="AC64" s="603"/>
      <c r="AD64" s="603"/>
      <c r="AE64" s="603"/>
      <c r="AF64" s="603"/>
      <c r="AG64" s="603"/>
      <c r="AH64" s="603"/>
      <c r="AI64" s="603"/>
      <c r="AJ64" s="603"/>
      <c r="AK64" s="603"/>
      <c r="AL64" s="603"/>
      <c r="AM64" s="603"/>
      <c r="AN64" s="603"/>
      <c r="AO64" s="603"/>
      <c r="AP64" s="603"/>
      <c r="AQ64" s="603"/>
      <c r="AR64" s="603"/>
      <c r="AS64" s="603"/>
      <c r="AT64" s="603"/>
      <c r="AU64" s="603"/>
      <c r="AV64" s="603"/>
      <c r="AW64" s="603"/>
      <c r="AX64" s="603"/>
      <c r="AY64" s="603"/>
      <c r="AZ64" s="216"/>
      <c r="BA64" s="236"/>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1882"/>
      <c r="CB64" s="1882"/>
      <c r="CC64" s="1882"/>
      <c r="CD64" s="1882"/>
      <c r="CE64" s="1882"/>
      <c r="CF64" s="1882"/>
      <c r="CG64" s="1882"/>
      <c r="CH64" s="1882"/>
      <c r="CI64" s="1882"/>
      <c r="CJ64" s="1882"/>
      <c r="CK64" s="1882"/>
      <c r="CL64" s="1882"/>
      <c r="CM64" s="1882"/>
      <c r="CN64" s="1882"/>
      <c r="CO64" s="1882"/>
      <c r="CP64" s="1882"/>
      <c r="CQ64" s="1882"/>
      <c r="CR64" s="1882"/>
      <c r="CS64" s="1882"/>
      <c r="CT64" s="1882"/>
      <c r="CU64" s="1882"/>
      <c r="CV64" s="1882"/>
      <c r="CW64" s="1882"/>
      <c r="CX64" s="1882"/>
      <c r="CY64" s="1882"/>
      <c r="CZ64" s="1882"/>
    </row>
    <row r="65" s="388" customFormat="true" ht="15" customHeight="true" x14ac:dyDescent="0.2">
      <c r="A65" s="2147"/>
      <c r="B65" s="1064" t="s">
        <v>167</v>
      </c>
      <c r="C65" s="889">
        <v>0.7813468553793661</v>
      </c>
      <c r="D65" s="890">
        <v>1.0898919204500659</v>
      </c>
      <c r="E65" s="890">
        <v>1.0293781969541842</v>
      </c>
      <c r="F65" s="890">
        <v>0.40053501276286635</v>
      </c>
      <c r="G65" s="891">
        <v>0</v>
      </c>
      <c r="H65" s="892">
        <v>2.687943630623006</v>
      </c>
      <c r="I65" s="890">
        <v>0.70670244458385645</v>
      </c>
      <c r="J65" s="890">
        <v>0.58844410882898956</v>
      </c>
      <c r="K65" s="890">
        <v>4.265641601005337E-2</v>
      </c>
      <c r="L65" s="893">
        <v>0</v>
      </c>
      <c r="M65" s="894">
        <v>0.36904513362854036</v>
      </c>
      <c r="N65" s="890">
        <v>0.45712393596976308</v>
      </c>
      <c r="O65" s="890">
        <v>0.31510428886953767</v>
      </c>
      <c r="P65" s="890">
        <v>0.46603273462136874</v>
      </c>
      <c r="Q65" s="891">
        <v>0.52154640623813153</v>
      </c>
      <c r="R65" s="892">
        <v>1.313445619587041</v>
      </c>
      <c r="S65" s="890">
        <v>0.70655876368590831</v>
      </c>
      <c r="T65" s="890">
        <v>0.42946658724331011</v>
      </c>
      <c r="U65" s="890">
        <v>0.22461604631809728</v>
      </c>
      <c r="V65" s="890">
        <v>0.75565290670830432</v>
      </c>
      <c r="W65" s="890">
        <v>0.29623828706278349</v>
      </c>
      <c r="X65" s="890">
        <v>0.55172024984012502</v>
      </c>
      <c r="Y65" s="890">
        <v>0.95854950990125254</v>
      </c>
      <c r="Z65" s="1840">
        <v>2.0758735260127512</v>
      </c>
      <c r="AA65" s="603"/>
      <c r="AB65" s="603"/>
      <c r="AC65" s="603"/>
      <c r="AD65" s="603"/>
      <c r="AE65" s="603"/>
      <c r="AF65" s="603"/>
      <c r="AG65" s="603"/>
      <c r="AH65" s="603"/>
      <c r="AI65" s="603"/>
      <c r="AJ65" s="603"/>
      <c r="AK65" s="603"/>
      <c r="AL65" s="603"/>
      <c r="AM65" s="603"/>
      <c r="AN65" s="603"/>
      <c r="AO65" s="603"/>
      <c r="AP65" s="603"/>
      <c r="AQ65" s="603"/>
      <c r="AR65" s="603"/>
      <c r="AS65" s="603"/>
      <c r="AT65" s="603"/>
      <c r="AU65" s="603"/>
      <c r="AV65" s="603"/>
      <c r="AW65" s="603"/>
      <c r="AX65" s="603"/>
      <c r="AY65" s="603"/>
      <c r="AZ65" s="216"/>
      <c r="BA65" s="236"/>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1882"/>
      <c r="CB65" s="1882"/>
      <c r="CC65" s="1882"/>
      <c r="CD65" s="1882"/>
      <c r="CE65" s="1882"/>
      <c r="CF65" s="1882"/>
      <c r="CG65" s="1882"/>
      <c r="CH65" s="1882"/>
      <c r="CI65" s="1882"/>
      <c r="CJ65" s="1882"/>
      <c r="CK65" s="1882"/>
      <c r="CL65" s="1882"/>
      <c r="CM65" s="1882"/>
      <c r="CN65" s="1882"/>
      <c r="CO65" s="1882"/>
      <c r="CP65" s="1882"/>
      <c r="CQ65" s="1882"/>
      <c r="CR65" s="1882"/>
      <c r="CS65" s="1882"/>
      <c r="CT65" s="1882"/>
      <c r="CU65" s="1882"/>
      <c r="CV65" s="1882"/>
      <c r="CW65" s="1882"/>
      <c r="CX65" s="1882"/>
      <c r="CY65" s="1882"/>
      <c r="CZ65" s="1882"/>
    </row>
    <row r="66" s="388" customFormat="true" ht="15" customHeight="true" x14ac:dyDescent="0.2">
      <c r="A66" s="2147"/>
      <c r="B66" s="1064" t="s">
        <v>168</v>
      </c>
      <c r="C66" s="889">
        <v>0.15334075363770494</v>
      </c>
      <c r="D66" s="890">
        <v>1.3924730462147299</v>
      </c>
      <c r="E66" s="890">
        <v>3.3574874472854734</v>
      </c>
      <c r="F66" s="890">
        <v>2.7379640161364778</v>
      </c>
      <c r="G66" s="891">
        <v>1.4951344665354651</v>
      </c>
      <c r="H66" s="892">
        <v>3.5609442290068198</v>
      </c>
      <c r="I66" s="890">
        <v>3.6985797749084797</v>
      </c>
      <c r="J66" s="890">
        <v>3.5161568642500809</v>
      </c>
      <c r="K66" s="890">
        <v>2.0131275725766349</v>
      </c>
      <c r="L66" s="893">
        <v>1.1879370802642204</v>
      </c>
      <c r="M66" s="894">
        <v>0</v>
      </c>
      <c r="N66" s="890">
        <v>0.27243617928593872</v>
      </c>
      <c r="O66" s="890">
        <v>0.12339099421163875</v>
      </c>
      <c r="P66" s="890">
        <v>0.40926390710692107</v>
      </c>
      <c r="Q66" s="891">
        <v>0.49361239339879276</v>
      </c>
      <c r="R66" s="892">
        <v>2.2708077222386671</v>
      </c>
      <c r="S66" s="890">
        <v>0.31349157397327548</v>
      </c>
      <c r="T66" s="890">
        <v>7.9239780348384965</v>
      </c>
      <c r="U66" s="890">
        <v>0.40962034618473375</v>
      </c>
      <c r="V66" s="890">
        <v>0.20852247849305192</v>
      </c>
      <c r="W66" s="890">
        <v>0</v>
      </c>
      <c r="X66" s="890">
        <v>0.35699930022938658</v>
      </c>
      <c r="Y66" s="890">
        <v>9.2226270067216218E-2</v>
      </c>
      <c r="Z66" s="1840">
        <v>1.3802479146262907</v>
      </c>
      <c r="AA66" s="603"/>
      <c r="AB66" s="603"/>
      <c r="AC66" s="603"/>
      <c r="AD66" s="603"/>
      <c r="AE66" s="603"/>
      <c r="AF66" s="603"/>
      <c r="AG66" s="603"/>
      <c r="AH66" s="603"/>
      <c r="AI66" s="603"/>
      <c r="AJ66" s="603"/>
      <c r="AK66" s="603"/>
      <c r="AL66" s="603"/>
      <c r="AM66" s="603"/>
      <c r="AN66" s="603"/>
      <c r="AO66" s="603"/>
      <c r="AP66" s="603"/>
      <c r="AQ66" s="603"/>
      <c r="AR66" s="603"/>
      <c r="AS66" s="603"/>
      <c r="AT66" s="603"/>
      <c r="AU66" s="603"/>
      <c r="AV66" s="603"/>
      <c r="AW66" s="603"/>
      <c r="AX66" s="603"/>
      <c r="AY66" s="603"/>
      <c r="AZ66" s="216"/>
      <c r="BA66" s="236"/>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1882"/>
      <c r="CB66" s="1882"/>
      <c r="CC66" s="1882"/>
      <c r="CD66" s="1882"/>
      <c r="CE66" s="1882"/>
      <c r="CF66" s="1882"/>
      <c r="CG66" s="1882"/>
      <c r="CH66" s="1882"/>
      <c r="CI66" s="1882"/>
      <c r="CJ66" s="1882"/>
      <c r="CK66" s="1882"/>
      <c r="CL66" s="1882"/>
      <c r="CM66" s="1882"/>
      <c r="CN66" s="1882"/>
      <c r="CO66" s="1882"/>
      <c r="CP66" s="1882"/>
      <c r="CQ66" s="1882"/>
      <c r="CR66" s="1882"/>
      <c r="CS66" s="1882"/>
      <c r="CT66" s="1882"/>
      <c r="CU66" s="1882"/>
      <c r="CV66" s="1882"/>
      <c r="CW66" s="1882"/>
      <c r="CX66" s="1882"/>
      <c r="CY66" s="1882"/>
      <c r="CZ66" s="1882"/>
    </row>
    <row r="67" s="388" customFormat="true" ht="15" customHeight="true" x14ac:dyDescent="0.2">
      <c r="A67" s="2147"/>
      <c r="B67" s="1064" t="s">
        <v>46</v>
      </c>
      <c r="C67" s="889">
        <v>1.0237370934357723</v>
      </c>
      <c r="D67" s="890">
        <v>0.862085949597864</v>
      </c>
      <c r="E67" s="890">
        <v>0.35251552811301817</v>
      </c>
      <c r="F67" s="890">
        <v>0.12480299988686665</v>
      </c>
      <c r="G67" s="891">
        <v>0.1025001503220197</v>
      </c>
      <c r="H67" s="892">
        <v>0.75389563505797863</v>
      </c>
      <c r="I67" s="890">
        <v>0.21886585225809208</v>
      </c>
      <c r="J67" s="890">
        <v>0.10754444532060586</v>
      </c>
      <c r="K67" s="890">
        <v>0.20322909325177879</v>
      </c>
      <c r="L67" s="893">
        <v>5.4111092760380827E-2</v>
      </c>
      <c r="M67" s="894">
        <v>1.3040651197356952</v>
      </c>
      <c r="N67" s="890">
        <v>1.0139540627165462</v>
      </c>
      <c r="O67" s="890">
        <v>0.38978350524682992</v>
      </c>
      <c r="P67" s="890">
        <v>0.96150017963306667</v>
      </c>
      <c r="Q67" s="891">
        <v>0.6243028845792391</v>
      </c>
      <c r="R67" s="892">
        <v>0.83083127207292085</v>
      </c>
      <c r="S67" s="890">
        <v>0.77245384246376003</v>
      </c>
      <c r="T67" s="890">
        <v>0.811602039492064</v>
      </c>
      <c r="U67" s="890">
        <v>0.21741482878937429</v>
      </c>
      <c r="V67" s="890">
        <v>0.60262640228117237</v>
      </c>
      <c r="W67" s="890">
        <v>1.7197386861565227</v>
      </c>
      <c r="X67" s="890">
        <v>0.56698408405691103</v>
      </c>
      <c r="Y67" s="890">
        <v>0.36451200228346281</v>
      </c>
      <c r="Z67" s="1840">
        <v>0.37493016480686836</v>
      </c>
      <c r="AA67" s="603"/>
      <c r="AB67" s="603"/>
      <c r="AC67" s="603"/>
      <c r="AD67" s="603"/>
      <c r="AE67" s="603"/>
      <c r="AF67" s="603"/>
      <c r="AG67" s="603"/>
      <c r="AH67" s="603"/>
      <c r="AI67" s="603"/>
      <c r="AJ67" s="603"/>
      <c r="AK67" s="603"/>
      <c r="AL67" s="603"/>
      <c r="AM67" s="603"/>
      <c r="AN67" s="603"/>
      <c r="AO67" s="603"/>
      <c r="AP67" s="603"/>
      <c r="AQ67" s="603"/>
      <c r="AR67" s="603"/>
      <c r="AS67" s="603"/>
      <c r="AT67" s="603"/>
      <c r="AU67" s="603"/>
      <c r="AV67" s="603"/>
      <c r="AW67" s="603"/>
      <c r="AX67" s="603"/>
      <c r="AY67" s="603"/>
      <c r="AZ67" s="216"/>
      <c r="BA67" s="236"/>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1882"/>
      <c r="CB67" s="1882"/>
      <c r="CC67" s="1882"/>
      <c r="CD67" s="1882"/>
      <c r="CE67" s="1882"/>
      <c r="CF67" s="1882"/>
      <c r="CG67" s="1882"/>
      <c r="CH67" s="1882"/>
      <c r="CI67" s="1882"/>
      <c r="CJ67" s="1882"/>
      <c r="CK67" s="1882"/>
      <c r="CL67" s="1882"/>
      <c r="CM67" s="1882"/>
      <c r="CN67" s="1882"/>
      <c r="CO67" s="1882"/>
      <c r="CP67" s="1882"/>
      <c r="CQ67" s="1882"/>
      <c r="CR67" s="1882"/>
      <c r="CS67" s="1882"/>
      <c r="CT67" s="1882"/>
      <c r="CU67" s="1882"/>
      <c r="CV67" s="1882"/>
      <c r="CW67" s="1882"/>
      <c r="CX67" s="1882"/>
      <c r="CY67" s="1882"/>
      <c r="CZ67" s="1882"/>
    </row>
    <row r="68" s="388" customFormat="true" ht="15" customHeight="true" x14ac:dyDescent="0.2">
      <c r="A68" s="802"/>
      <c r="B68" s="1065"/>
      <c r="C68" s="889"/>
      <c r="D68" s="890"/>
      <c r="E68" s="890"/>
      <c r="F68" s="890"/>
      <c r="G68" s="891"/>
      <c r="H68" s="892"/>
      <c r="I68" s="890"/>
      <c r="J68" s="890"/>
      <c r="K68" s="890"/>
      <c r="L68" s="893"/>
      <c r="M68" s="894"/>
      <c r="N68" s="890"/>
      <c r="O68" s="890"/>
      <c r="P68" s="890"/>
      <c r="Q68" s="891"/>
      <c r="R68" s="892"/>
      <c r="S68" s="890"/>
      <c r="T68" s="890"/>
      <c r="U68" s="890"/>
      <c r="V68" s="890"/>
      <c r="W68" s="890"/>
      <c r="X68" s="890"/>
      <c r="Y68" s="890"/>
      <c r="Z68" s="1840"/>
      <c r="AA68" s="603"/>
      <c r="AB68" s="603"/>
      <c r="AC68" s="603"/>
      <c r="AD68" s="603"/>
      <c r="AE68" s="603"/>
      <c r="AF68" s="603"/>
      <c r="AG68" s="603"/>
      <c r="AH68" s="603"/>
      <c r="AI68" s="603"/>
      <c r="AJ68" s="603"/>
      <c r="AK68" s="603"/>
      <c r="AL68" s="603"/>
      <c r="AM68" s="603"/>
      <c r="AN68" s="603"/>
      <c r="AO68" s="603"/>
      <c r="AP68" s="603"/>
      <c r="AQ68" s="603"/>
      <c r="AR68" s="603"/>
      <c r="AS68" s="603"/>
      <c r="AT68" s="603"/>
      <c r="AU68" s="603"/>
      <c r="AV68" s="603"/>
      <c r="AW68" s="603"/>
      <c r="AX68" s="603"/>
      <c r="AY68" s="603"/>
      <c r="AZ68" s="216"/>
      <c r="BA68" s="236"/>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1882"/>
      <c r="CB68" s="1882"/>
      <c r="CC68" s="1882"/>
      <c r="CD68" s="1882"/>
      <c r="CE68" s="1882"/>
      <c r="CF68" s="1882"/>
      <c r="CG68" s="1882"/>
      <c r="CH68" s="1882"/>
      <c r="CI68" s="1882"/>
      <c r="CJ68" s="1882"/>
      <c r="CK68" s="1882"/>
      <c r="CL68" s="1882"/>
      <c r="CM68" s="1882"/>
      <c r="CN68" s="1882"/>
      <c r="CO68" s="1882"/>
      <c r="CP68" s="1882"/>
      <c r="CQ68" s="1882"/>
      <c r="CR68" s="1882"/>
      <c r="CS68" s="1882"/>
      <c r="CT68" s="1882"/>
      <c r="CU68" s="1882"/>
      <c r="CV68" s="1882"/>
      <c r="CW68" s="1882"/>
      <c r="CX68" s="1882"/>
      <c r="CY68" s="1882"/>
      <c r="CZ68" s="1882"/>
    </row>
    <row r="69" s="388" customFormat="true" ht="15" customHeight="true" x14ac:dyDescent="0.2">
      <c r="A69" s="802"/>
      <c r="B69" s="1065"/>
      <c r="C69" s="889"/>
      <c r="D69" s="890"/>
      <c r="E69" s="890"/>
      <c r="F69" s="890"/>
      <c r="G69" s="891"/>
      <c r="H69" s="892"/>
      <c r="I69" s="890"/>
      <c r="J69" s="890"/>
      <c r="K69" s="890"/>
      <c r="L69" s="893"/>
      <c r="M69" s="894"/>
      <c r="N69" s="890"/>
      <c r="O69" s="890"/>
      <c r="P69" s="890"/>
      <c r="Q69" s="891"/>
      <c r="R69" s="892"/>
      <c r="S69" s="890"/>
      <c r="T69" s="890"/>
      <c r="U69" s="890"/>
      <c r="V69" s="890"/>
      <c r="W69" s="890"/>
      <c r="X69" s="890"/>
      <c r="Y69" s="890"/>
      <c r="Z69" s="1840"/>
      <c r="AA69" s="603"/>
      <c r="AB69" s="603"/>
      <c r="AC69" s="603"/>
      <c r="AD69" s="603"/>
      <c r="AE69" s="603"/>
      <c r="AF69" s="603"/>
      <c r="AG69" s="603"/>
      <c r="AH69" s="603"/>
      <c r="AI69" s="603"/>
      <c r="AJ69" s="603"/>
      <c r="AK69" s="603"/>
      <c r="AL69" s="603"/>
      <c r="AM69" s="603"/>
      <c r="AN69" s="603"/>
      <c r="AO69" s="603"/>
      <c r="AP69" s="603"/>
      <c r="AQ69" s="603"/>
      <c r="AR69" s="603"/>
      <c r="AS69" s="603"/>
      <c r="AT69" s="603"/>
      <c r="AU69" s="603"/>
      <c r="AV69" s="603"/>
      <c r="AW69" s="603"/>
      <c r="AX69" s="603"/>
      <c r="AY69" s="603"/>
      <c r="AZ69" s="216"/>
      <c r="BA69" s="236"/>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1882"/>
      <c r="CB69" s="1882"/>
      <c r="CC69" s="1882"/>
      <c r="CD69" s="1882"/>
      <c r="CE69" s="1882"/>
      <c r="CF69" s="1882"/>
      <c r="CG69" s="1882"/>
      <c r="CH69" s="1882"/>
      <c r="CI69" s="1882"/>
      <c r="CJ69" s="1882"/>
      <c r="CK69" s="1882"/>
      <c r="CL69" s="1882"/>
      <c r="CM69" s="1882"/>
      <c r="CN69" s="1882"/>
      <c r="CO69" s="1882"/>
      <c r="CP69" s="1882"/>
      <c r="CQ69" s="1882"/>
      <c r="CR69" s="1882"/>
      <c r="CS69" s="1882"/>
      <c r="CT69" s="1882"/>
      <c r="CU69" s="1882"/>
      <c r="CV69" s="1882"/>
      <c r="CW69" s="1882"/>
      <c r="CX69" s="1882"/>
      <c r="CY69" s="1882"/>
      <c r="CZ69" s="1882"/>
    </row>
    <row r="70" s="388" customFormat="true" ht="15" customHeight="true" x14ac:dyDescent="0.2">
      <c r="A70" s="802"/>
      <c r="B70" s="1065"/>
      <c r="C70" s="889"/>
      <c r="D70" s="890"/>
      <c r="E70" s="890"/>
      <c r="F70" s="890"/>
      <c r="G70" s="891"/>
      <c r="H70" s="892"/>
      <c r="I70" s="890"/>
      <c r="J70" s="890"/>
      <c r="K70" s="890"/>
      <c r="L70" s="893"/>
      <c r="M70" s="894"/>
      <c r="N70" s="890"/>
      <c r="O70" s="890"/>
      <c r="P70" s="890"/>
      <c r="Q70" s="891"/>
      <c r="R70" s="892"/>
      <c r="S70" s="890"/>
      <c r="T70" s="890"/>
      <c r="U70" s="890"/>
      <c r="V70" s="890"/>
      <c r="W70" s="890"/>
      <c r="X70" s="890"/>
      <c r="Y70" s="890"/>
      <c r="Z70" s="1840"/>
      <c r="AA70" s="603"/>
      <c r="AB70" s="603"/>
      <c r="AC70" s="603"/>
      <c r="AD70" s="603"/>
      <c r="AE70" s="603"/>
      <c r="AF70" s="603"/>
      <c r="AG70" s="603"/>
      <c r="AH70" s="603"/>
      <c r="AI70" s="603"/>
      <c r="AJ70" s="603"/>
      <c r="AK70" s="603"/>
      <c r="AL70" s="603"/>
      <c r="AM70" s="603"/>
      <c r="AN70" s="603"/>
      <c r="AO70" s="603"/>
      <c r="AP70" s="603"/>
      <c r="AQ70" s="603"/>
      <c r="AR70" s="603"/>
      <c r="AS70" s="603"/>
      <c r="AT70" s="603"/>
      <c r="AU70" s="603"/>
      <c r="AV70" s="603"/>
      <c r="AW70" s="603"/>
      <c r="AX70" s="603"/>
      <c r="AY70" s="603"/>
      <c r="AZ70" s="216"/>
      <c r="BA70" s="236"/>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1882"/>
      <c r="CB70" s="1882"/>
      <c r="CC70" s="1882"/>
      <c r="CD70" s="1882"/>
      <c r="CE70" s="1882"/>
      <c r="CF70" s="1882"/>
      <c r="CG70" s="1882"/>
      <c r="CH70" s="1882"/>
      <c r="CI70" s="1882"/>
      <c r="CJ70" s="1882"/>
      <c r="CK70" s="1882"/>
      <c r="CL70" s="1882"/>
      <c r="CM70" s="1882"/>
      <c r="CN70" s="1882"/>
      <c r="CO70" s="1882"/>
      <c r="CP70" s="1882"/>
      <c r="CQ70" s="1882"/>
      <c r="CR70" s="1882"/>
      <c r="CS70" s="1882"/>
      <c r="CT70" s="1882"/>
      <c r="CU70" s="1882"/>
      <c r="CV70" s="1882"/>
      <c r="CW70" s="1882"/>
      <c r="CX70" s="1882"/>
      <c r="CY70" s="1882"/>
      <c r="CZ70" s="1882"/>
    </row>
    <row r="71" s="388" customFormat="true" ht="15" customHeight="true" x14ac:dyDescent="0.2">
      <c r="A71" s="802"/>
      <c r="B71" s="1065"/>
      <c r="C71" s="889"/>
      <c r="D71" s="890"/>
      <c r="E71" s="890"/>
      <c r="F71" s="890"/>
      <c r="G71" s="891"/>
      <c r="H71" s="892"/>
      <c r="I71" s="890"/>
      <c r="J71" s="890"/>
      <c r="K71" s="890"/>
      <c r="L71" s="893"/>
      <c r="M71" s="894"/>
      <c r="N71" s="890"/>
      <c r="O71" s="890"/>
      <c r="P71" s="890"/>
      <c r="Q71" s="891"/>
      <c r="R71" s="892"/>
      <c r="S71" s="890"/>
      <c r="T71" s="890"/>
      <c r="U71" s="890"/>
      <c r="V71" s="890"/>
      <c r="W71" s="890"/>
      <c r="X71" s="890"/>
      <c r="Y71" s="890"/>
      <c r="Z71" s="1840"/>
      <c r="AA71" s="603"/>
      <c r="AB71" s="603"/>
      <c r="AC71" s="603"/>
      <c r="AD71" s="603"/>
      <c r="AE71" s="603"/>
      <c r="AF71" s="603"/>
      <c r="AG71" s="603"/>
      <c r="AH71" s="603"/>
      <c r="AI71" s="603"/>
      <c r="AJ71" s="603"/>
      <c r="AK71" s="603"/>
      <c r="AL71" s="603"/>
      <c r="AM71" s="603"/>
      <c r="AN71" s="603"/>
      <c r="AO71" s="603"/>
      <c r="AP71" s="603"/>
      <c r="AQ71" s="603"/>
      <c r="AR71" s="603"/>
      <c r="AS71" s="603"/>
      <c r="AT71" s="603"/>
      <c r="AU71" s="603"/>
      <c r="AV71" s="603"/>
      <c r="AW71" s="603"/>
      <c r="AX71" s="603"/>
      <c r="AY71" s="603"/>
      <c r="AZ71" s="216"/>
      <c r="BA71" s="236"/>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1882"/>
      <c r="CB71" s="1882"/>
      <c r="CC71" s="1882"/>
      <c r="CD71" s="1882"/>
      <c r="CE71" s="1882"/>
      <c r="CF71" s="1882"/>
      <c r="CG71" s="1882"/>
      <c r="CH71" s="1882"/>
      <c r="CI71" s="1882"/>
      <c r="CJ71" s="1882"/>
      <c r="CK71" s="1882"/>
      <c r="CL71" s="1882"/>
      <c r="CM71" s="1882"/>
      <c r="CN71" s="1882"/>
      <c r="CO71" s="1882"/>
      <c r="CP71" s="1882"/>
      <c r="CQ71" s="1882"/>
      <c r="CR71" s="1882"/>
      <c r="CS71" s="1882"/>
      <c r="CT71" s="1882"/>
      <c r="CU71" s="1882"/>
      <c r="CV71" s="1882"/>
      <c r="CW71" s="1882"/>
      <c r="CX71" s="1882"/>
      <c r="CY71" s="1882"/>
      <c r="CZ71" s="1882"/>
    </row>
    <row r="72" s="388" customFormat="true" ht="15" customHeight="true" x14ac:dyDescent="0.2">
      <c r="A72" s="802"/>
      <c r="B72" s="1065"/>
      <c r="C72" s="889"/>
      <c r="D72" s="890"/>
      <c r="E72" s="890"/>
      <c r="F72" s="890"/>
      <c r="G72" s="891"/>
      <c r="H72" s="892"/>
      <c r="I72" s="890"/>
      <c r="J72" s="890"/>
      <c r="K72" s="890"/>
      <c r="L72" s="893"/>
      <c r="M72" s="894"/>
      <c r="N72" s="890"/>
      <c r="O72" s="890"/>
      <c r="P72" s="890"/>
      <c r="Q72" s="891"/>
      <c r="R72" s="892"/>
      <c r="S72" s="890"/>
      <c r="T72" s="890"/>
      <c r="U72" s="890"/>
      <c r="V72" s="890"/>
      <c r="W72" s="890"/>
      <c r="X72" s="890"/>
      <c r="Y72" s="890"/>
      <c r="Z72" s="1840"/>
      <c r="AA72" s="603"/>
      <c r="AB72" s="603"/>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AZ72" s="216"/>
      <c r="BA72" s="236"/>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1882"/>
      <c r="CB72" s="1882"/>
      <c r="CC72" s="1882"/>
      <c r="CD72" s="1882"/>
      <c r="CE72" s="1882"/>
      <c r="CF72" s="1882"/>
      <c r="CG72" s="1882"/>
      <c r="CH72" s="1882"/>
      <c r="CI72" s="1882"/>
      <c r="CJ72" s="1882"/>
      <c r="CK72" s="1882"/>
      <c r="CL72" s="1882"/>
      <c r="CM72" s="1882"/>
      <c r="CN72" s="1882"/>
      <c r="CO72" s="1882"/>
      <c r="CP72" s="1882"/>
      <c r="CQ72" s="1882"/>
      <c r="CR72" s="1882"/>
      <c r="CS72" s="1882"/>
      <c r="CT72" s="1882"/>
      <c r="CU72" s="1882"/>
      <c r="CV72" s="1882"/>
      <c r="CW72" s="1882"/>
      <c r="CX72" s="1882"/>
      <c r="CY72" s="1882"/>
      <c r="CZ72" s="1882"/>
    </row>
    <row r="73" s="388" customFormat="true" ht="15" customHeight="true" x14ac:dyDescent="0.2">
      <c r="A73" s="802"/>
      <c r="B73" s="1065"/>
      <c r="C73" s="889"/>
      <c r="D73" s="890"/>
      <c r="E73" s="890"/>
      <c r="F73" s="890"/>
      <c r="G73" s="891"/>
      <c r="H73" s="892"/>
      <c r="I73" s="890"/>
      <c r="J73" s="890"/>
      <c r="K73" s="890"/>
      <c r="L73" s="893"/>
      <c r="M73" s="894"/>
      <c r="N73" s="890"/>
      <c r="O73" s="890"/>
      <c r="P73" s="890"/>
      <c r="Q73" s="891"/>
      <c r="R73" s="892"/>
      <c r="S73" s="890"/>
      <c r="T73" s="890"/>
      <c r="U73" s="890"/>
      <c r="V73" s="890"/>
      <c r="W73" s="890"/>
      <c r="X73" s="890"/>
      <c r="Y73" s="890"/>
      <c r="Z73" s="1840"/>
      <c r="AA73" s="603"/>
      <c r="AB73" s="603"/>
      <c r="AC73" s="603"/>
      <c r="AD73" s="603"/>
      <c r="AE73" s="603"/>
      <c r="AF73" s="603"/>
      <c r="AG73" s="603"/>
      <c r="AH73" s="603"/>
      <c r="AI73" s="603"/>
      <c r="AJ73" s="603"/>
      <c r="AK73" s="603"/>
      <c r="AL73" s="603"/>
      <c r="AM73" s="603"/>
      <c r="AN73" s="603"/>
      <c r="AO73" s="603"/>
      <c r="AP73" s="603"/>
      <c r="AQ73" s="603"/>
      <c r="AR73" s="603"/>
      <c r="AS73" s="603"/>
      <c r="AT73" s="603"/>
      <c r="AU73" s="603"/>
      <c r="AV73" s="603"/>
      <c r="AW73" s="603"/>
      <c r="AX73" s="603"/>
      <c r="AY73" s="603"/>
      <c r="AZ73" s="216"/>
      <c r="BA73" s="236"/>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1882"/>
      <c r="CB73" s="1882"/>
      <c r="CC73" s="1882"/>
      <c r="CD73" s="1882"/>
      <c r="CE73" s="1882"/>
      <c r="CF73" s="1882"/>
      <c r="CG73" s="1882"/>
      <c r="CH73" s="1882"/>
      <c r="CI73" s="1882"/>
      <c r="CJ73" s="1882"/>
      <c r="CK73" s="1882"/>
      <c r="CL73" s="1882"/>
      <c r="CM73" s="1882"/>
      <c r="CN73" s="1882"/>
      <c r="CO73" s="1882"/>
      <c r="CP73" s="1882"/>
      <c r="CQ73" s="1882"/>
      <c r="CR73" s="1882"/>
      <c r="CS73" s="1882"/>
      <c r="CT73" s="1882"/>
      <c r="CU73" s="1882"/>
      <c r="CV73" s="1882"/>
      <c r="CW73" s="1882"/>
      <c r="CX73" s="1882"/>
      <c r="CY73" s="1882"/>
      <c r="CZ73" s="1882"/>
    </row>
    <row r="74" s="388" customFormat="true" ht="15" customHeight="true" x14ac:dyDescent="0.2">
      <c r="A74" s="802"/>
      <c r="B74" s="1065"/>
      <c r="C74" s="889"/>
      <c r="D74" s="890"/>
      <c r="E74" s="890"/>
      <c r="F74" s="890"/>
      <c r="G74" s="891"/>
      <c r="H74" s="892"/>
      <c r="I74" s="890"/>
      <c r="J74" s="890"/>
      <c r="K74" s="890"/>
      <c r="L74" s="893"/>
      <c r="M74" s="894"/>
      <c r="N74" s="890"/>
      <c r="O74" s="890"/>
      <c r="P74" s="890"/>
      <c r="Q74" s="891"/>
      <c r="R74" s="892"/>
      <c r="S74" s="890"/>
      <c r="T74" s="890"/>
      <c r="U74" s="890"/>
      <c r="V74" s="890"/>
      <c r="W74" s="890"/>
      <c r="X74" s="890"/>
      <c r="Y74" s="890"/>
      <c r="Z74" s="1840"/>
      <c r="AA74" s="603"/>
      <c r="AB74" s="603"/>
      <c r="AC74" s="603"/>
      <c r="AD74" s="603"/>
      <c r="AE74" s="603"/>
      <c r="AF74" s="603"/>
      <c r="AG74" s="603"/>
      <c r="AH74" s="603"/>
      <c r="AI74" s="603"/>
      <c r="AJ74" s="603"/>
      <c r="AK74" s="603"/>
      <c r="AL74" s="603"/>
      <c r="AM74" s="603"/>
      <c r="AN74" s="603"/>
      <c r="AO74" s="603"/>
      <c r="AP74" s="603"/>
      <c r="AQ74" s="603"/>
      <c r="AR74" s="603"/>
      <c r="AS74" s="603"/>
      <c r="AT74" s="603"/>
      <c r="AU74" s="603"/>
      <c r="AV74" s="603"/>
      <c r="AW74" s="603"/>
      <c r="AX74" s="603"/>
      <c r="AY74" s="603"/>
      <c r="AZ74" s="216"/>
      <c r="BA74" s="236"/>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1882"/>
      <c r="CB74" s="1882"/>
      <c r="CC74" s="1882"/>
      <c r="CD74" s="1882"/>
      <c r="CE74" s="1882"/>
      <c r="CF74" s="1882"/>
      <c r="CG74" s="1882"/>
      <c r="CH74" s="1882"/>
      <c r="CI74" s="1882"/>
      <c r="CJ74" s="1882"/>
      <c r="CK74" s="1882"/>
      <c r="CL74" s="1882"/>
      <c r="CM74" s="1882"/>
      <c r="CN74" s="1882"/>
      <c r="CO74" s="1882"/>
      <c r="CP74" s="1882"/>
      <c r="CQ74" s="1882"/>
      <c r="CR74" s="1882"/>
      <c r="CS74" s="1882"/>
      <c r="CT74" s="1882"/>
      <c r="CU74" s="1882"/>
      <c r="CV74" s="1882"/>
      <c r="CW74" s="1882"/>
      <c r="CX74" s="1882"/>
      <c r="CY74" s="1882"/>
      <c r="CZ74" s="1882"/>
    </row>
    <row r="75" s="388" customFormat="true" ht="15" customHeight="true" x14ac:dyDescent="0.2">
      <c r="A75" s="802"/>
      <c r="B75" s="1065"/>
      <c r="C75" s="889"/>
      <c r="D75" s="890"/>
      <c r="E75" s="890"/>
      <c r="F75" s="890"/>
      <c r="G75" s="891"/>
      <c r="H75" s="892"/>
      <c r="I75" s="890"/>
      <c r="J75" s="890"/>
      <c r="K75" s="890"/>
      <c r="L75" s="893"/>
      <c r="M75" s="894"/>
      <c r="N75" s="890"/>
      <c r="O75" s="890"/>
      <c r="P75" s="890"/>
      <c r="Q75" s="891"/>
      <c r="R75" s="892"/>
      <c r="S75" s="890"/>
      <c r="T75" s="890"/>
      <c r="U75" s="890"/>
      <c r="V75" s="890"/>
      <c r="W75" s="890"/>
      <c r="X75" s="890"/>
      <c r="Y75" s="890"/>
      <c r="Z75" s="1840"/>
      <c r="AA75" s="603"/>
      <c r="AB75" s="603"/>
      <c r="AC75" s="603"/>
      <c r="AD75" s="603"/>
      <c r="AE75" s="603"/>
      <c r="AF75" s="603"/>
      <c r="AG75" s="603"/>
      <c r="AH75" s="603"/>
      <c r="AI75" s="603"/>
      <c r="AJ75" s="603"/>
      <c r="AK75" s="603"/>
      <c r="AL75" s="603"/>
      <c r="AM75" s="603"/>
      <c r="AN75" s="603"/>
      <c r="AO75" s="603"/>
      <c r="AP75" s="603"/>
      <c r="AQ75" s="603"/>
      <c r="AR75" s="603"/>
      <c r="AS75" s="603"/>
      <c r="AT75" s="603"/>
      <c r="AU75" s="603"/>
      <c r="AV75" s="603"/>
      <c r="AW75" s="603"/>
      <c r="AX75" s="603"/>
      <c r="AY75" s="603"/>
      <c r="AZ75" s="216"/>
      <c r="BA75" s="236"/>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1882"/>
      <c r="CB75" s="1882"/>
      <c r="CC75" s="1882"/>
      <c r="CD75" s="1882"/>
      <c r="CE75" s="1882"/>
      <c r="CF75" s="1882"/>
      <c r="CG75" s="1882"/>
      <c r="CH75" s="1882"/>
      <c r="CI75" s="1882"/>
      <c r="CJ75" s="1882"/>
      <c r="CK75" s="1882"/>
      <c r="CL75" s="1882"/>
      <c r="CM75" s="1882"/>
      <c r="CN75" s="1882"/>
      <c r="CO75" s="1882"/>
      <c r="CP75" s="1882"/>
      <c r="CQ75" s="1882"/>
      <c r="CR75" s="1882"/>
      <c r="CS75" s="1882"/>
      <c r="CT75" s="1882"/>
      <c r="CU75" s="1882"/>
      <c r="CV75" s="1882"/>
      <c r="CW75" s="1882"/>
      <c r="CX75" s="1882"/>
      <c r="CY75" s="1882"/>
      <c r="CZ75" s="1882"/>
    </row>
    <row r="76" s="388" customFormat="true" ht="15" customHeight="true" x14ac:dyDescent="0.2">
      <c r="A76" s="802"/>
      <c r="B76" s="1065"/>
      <c r="C76" s="889"/>
      <c r="D76" s="890"/>
      <c r="E76" s="890"/>
      <c r="F76" s="890"/>
      <c r="G76" s="891"/>
      <c r="H76" s="892"/>
      <c r="I76" s="890"/>
      <c r="J76" s="890"/>
      <c r="K76" s="890"/>
      <c r="L76" s="893"/>
      <c r="M76" s="894"/>
      <c r="N76" s="890"/>
      <c r="O76" s="890"/>
      <c r="P76" s="890"/>
      <c r="Q76" s="891"/>
      <c r="R76" s="892"/>
      <c r="S76" s="890"/>
      <c r="T76" s="890"/>
      <c r="U76" s="890"/>
      <c r="V76" s="890"/>
      <c r="W76" s="890"/>
      <c r="X76" s="890"/>
      <c r="Y76" s="890"/>
      <c r="Z76" s="1840"/>
      <c r="AA76" s="603"/>
      <c r="AB76" s="603"/>
      <c r="AC76" s="603"/>
      <c r="AD76" s="603"/>
      <c r="AE76" s="603"/>
      <c r="AF76" s="603"/>
      <c r="AG76" s="603"/>
      <c r="AH76" s="603"/>
      <c r="AI76" s="603"/>
      <c r="AJ76" s="603"/>
      <c r="AK76" s="603"/>
      <c r="AL76" s="603"/>
      <c r="AM76" s="603"/>
      <c r="AN76" s="603"/>
      <c r="AO76" s="603"/>
      <c r="AP76" s="603"/>
      <c r="AQ76" s="603"/>
      <c r="AR76" s="603"/>
      <c r="AS76" s="603"/>
      <c r="AT76" s="603"/>
      <c r="AU76" s="603"/>
      <c r="AV76" s="603"/>
      <c r="AW76" s="603"/>
      <c r="AX76" s="603"/>
      <c r="AY76" s="603"/>
      <c r="AZ76" s="216"/>
      <c r="BA76" s="236"/>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1882"/>
      <c r="CB76" s="1882"/>
      <c r="CC76" s="1882"/>
      <c r="CD76" s="1882"/>
      <c r="CE76" s="1882"/>
      <c r="CF76" s="1882"/>
      <c r="CG76" s="1882"/>
      <c r="CH76" s="1882"/>
      <c r="CI76" s="1882"/>
      <c r="CJ76" s="1882"/>
      <c r="CK76" s="1882"/>
      <c r="CL76" s="1882"/>
      <c r="CM76" s="1882"/>
      <c r="CN76" s="1882"/>
      <c r="CO76" s="1882"/>
      <c r="CP76" s="1882"/>
      <c r="CQ76" s="1882"/>
      <c r="CR76" s="1882"/>
      <c r="CS76" s="1882"/>
      <c r="CT76" s="1882"/>
      <c r="CU76" s="1882"/>
      <c r="CV76" s="1882"/>
      <c r="CW76" s="1882"/>
      <c r="CX76" s="1882"/>
      <c r="CY76" s="1882"/>
      <c r="CZ76" s="1882"/>
    </row>
    <row r="77" s="388" customFormat="true" ht="15" customHeight="true" x14ac:dyDescent="0.2">
      <c r="A77" s="802"/>
      <c r="B77" s="1065"/>
      <c r="C77" s="889"/>
      <c r="D77" s="890"/>
      <c r="E77" s="890"/>
      <c r="F77" s="890"/>
      <c r="G77" s="891"/>
      <c r="H77" s="892"/>
      <c r="I77" s="890"/>
      <c r="J77" s="890"/>
      <c r="K77" s="890"/>
      <c r="L77" s="893"/>
      <c r="M77" s="894"/>
      <c r="N77" s="890"/>
      <c r="O77" s="890"/>
      <c r="P77" s="890"/>
      <c r="Q77" s="891"/>
      <c r="R77" s="892"/>
      <c r="S77" s="890"/>
      <c r="T77" s="890"/>
      <c r="U77" s="890"/>
      <c r="V77" s="890"/>
      <c r="W77" s="890"/>
      <c r="X77" s="890"/>
      <c r="Y77" s="890"/>
      <c r="Z77" s="1840"/>
      <c r="AA77" s="603"/>
      <c r="AB77" s="603"/>
      <c r="AC77" s="603"/>
      <c r="AD77" s="603"/>
      <c r="AE77" s="603"/>
      <c r="AF77" s="603"/>
      <c r="AG77" s="603"/>
      <c r="AH77" s="603"/>
      <c r="AI77" s="603"/>
      <c r="AJ77" s="603"/>
      <c r="AK77" s="603"/>
      <c r="AL77" s="603"/>
      <c r="AM77" s="603"/>
      <c r="AN77" s="603"/>
      <c r="AO77" s="603"/>
      <c r="AP77" s="603"/>
      <c r="AQ77" s="603"/>
      <c r="AR77" s="603"/>
      <c r="AS77" s="603"/>
      <c r="AT77" s="603"/>
      <c r="AU77" s="603"/>
      <c r="AV77" s="603"/>
      <c r="AW77" s="603"/>
      <c r="AX77" s="603"/>
      <c r="AY77" s="603"/>
      <c r="AZ77" s="216"/>
      <c r="BA77" s="236"/>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1882"/>
      <c r="CB77" s="1882"/>
      <c r="CC77" s="1882"/>
      <c r="CD77" s="1882"/>
      <c r="CE77" s="1882"/>
      <c r="CF77" s="1882"/>
      <c r="CG77" s="1882"/>
      <c r="CH77" s="1882"/>
      <c r="CI77" s="1882"/>
      <c r="CJ77" s="1882"/>
      <c r="CK77" s="1882"/>
      <c r="CL77" s="1882"/>
      <c r="CM77" s="1882"/>
      <c r="CN77" s="1882"/>
      <c r="CO77" s="1882"/>
      <c r="CP77" s="1882"/>
      <c r="CQ77" s="1882"/>
      <c r="CR77" s="1882"/>
      <c r="CS77" s="1882"/>
      <c r="CT77" s="1882"/>
      <c r="CU77" s="1882"/>
      <c r="CV77" s="1882"/>
      <c r="CW77" s="1882"/>
      <c r="CX77" s="1882"/>
      <c r="CY77" s="1882"/>
      <c r="CZ77" s="1882"/>
    </row>
    <row r="78" s="388" customFormat="true" ht="15" customHeight="true" x14ac:dyDescent="0.2">
      <c r="A78" s="802"/>
      <c r="B78" s="1065"/>
      <c r="C78" s="889"/>
      <c r="D78" s="890"/>
      <c r="E78" s="890"/>
      <c r="F78" s="890"/>
      <c r="G78" s="891"/>
      <c r="H78" s="892"/>
      <c r="I78" s="890"/>
      <c r="J78" s="890"/>
      <c r="K78" s="890"/>
      <c r="L78" s="893"/>
      <c r="M78" s="894"/>
      <c r="N78" s="890"/>
      <c r="O78" s="890"/>
      <c r="P78" s="890"/>
      <c r="Q78" s="891"/>
      <c r="R78" s="892"/>
      <c r="S78" s="890"/>
      <c r="T78" s="890"/>
      <c r="U78" s="890"/>
      <c r="V78" s="890"/>
      <c r="W78" s="890"/>
      <c r="X78" s="890"/>
      <c r="Y78" s="890"/>
      <c r="Z78" s="1840"/>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216"/>
      <c r="BA78" s="236"/>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1882"/>
      <c r="CB78" s="1882"/>
      <c r="CC78" s="1882"/>
      <c r="CD78" s="1882"/>
      <c r="CE78" s="1882"/>
      <c r="CF78" s="1882"/>
      <c r="CG78" s="1882"/>
      <c r="CH78" s="1882"/>
      <c r="CI78" s="1882"/>
      <c r="CJ78" s="1882"/>
      <c r="CK78" s="1882"/>
      <c r="CL78" s="1882"/>
      <c r="CM78" s="1882"/>
      <c r="CN78" s="1882"/>
      <c r="CO78" s="1882"/>
      <c r="CP78" s="1882"/>
      <c r="CQ78" s="1882"/>
      <c r="CR78" s="1882"/>
      <c r="CS78" s="1882"/>
      <c r="CT78" s="1882"/>
      <c r="CU78" s="1882"/>
      <c r="CV78" s="1882"/>
      <c r="CW78" s="1882"/>
      <c r="CX78" s="1882"/>
      <c r="CY78" s="1882"/>
      <c r="CZ78" s="1882"/>
    </row>
    <row r="79" s="388" customFormat="true" ht="15" customHeight="true" x14ac:dyDescent="0.2">
      <c r="A79" s="803"/>
      <c r="B79" s="1066"/>
      <c r="C79" s="895"/>
      <c r="D79" s="896"/>
      <c r="E79" s="896"/>
      <c r="F79" s="896"/>
      <c r="G79" s="897"/>
      <c r="H79" s="898"/>
      <c r="I79" s="896"/>
      <c r="J79" s="896"/>
      <c r="K79" s="896"/>
      <c r="L79" s="899"/>
      <c r="M79" s="900"/>
      <c r="N79" s="896"/>
      <c r="O79" s="896"/>
      <c r="P79" s="896"/>
      <c r="Q79" s="897"/>
      <c r="R79" s="898"/>
      <c r="S79" s="896"/>
      <c r="T79" s="896"/>
      <c r="U79" s="896"/>
      <c r="V79" s="896"/>
      <c r="W79" s="896"/>
      <c r="X79" s="896"/>
      <c r="Y79" s="896"/>
      <c r="Z79" s="1841"/>
      <c r="AA79" s="603"/>
      <c r="AB79" s="603"/>
      <c r="AC79" s="603"/>
      <c r="AD79" s="603"/>
      <c r="AE79" s="603"/>
      <c r="AF79" s="603"/>
      <c r="AG79" s="603"/>
      <c r="AH79" s="603"/>
      <c r="AI79" s="603"/>
      <c r="AJ79" s="603"/>
      <c r="AK79" s="603"/>
      <c r="AL79" s="603"/>
      <c r="AM79" s="603"/>
      <c r="AN79" s="603"/>
      <c r="AO79" s="603"/>
      <c r="AP79" s="603"/>
      <c r="AQ79" s="603"/>
      <c r="AR79" s="603"/>
      <c r="AS79" s="603"/>
      <c r="AT79" s="603"/>
      <c r="AU79" s="603"/>
      <c r="AV79" s="603"/>
      <c r="AW79" s="603"/>
      <c r="AX79" s="603"/>
      <c r="AY79" s="603"/>
      <c r="AZ79" s="216"/>
      <c r="BA79" s="236"/>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1882"/>
      <c r="CB79" s="1882"/>
      <c r="CC79" s="1882"/>
      <c r="CD79" s="1882"/>
      <c r="CE79" s="1882"/>
      <c r="CF79" s="1882"/>
      <c r="CG79" s="1882"/>
      <c r="CH79" s="1882"/>
      <c r="CI79" s="1882"/>
      <c r="CJ79" s="1882"/>
      <c r="CK79" s="1882"/>
      <c r="CL79" s="1882"/>
      <c r="CM79" s="1882"/>
      <c r="CN79" s="1882"/>
      <c r="CO79" s="1882"/>
      <c r="CP79" s="1882"/>
      <c r="CQ79" s="1882"/>
      <c r="CR79" s="1882"/>
      <c r="CS79" s="1882"/>
      <c r="CT79" s="1882"/>
      <c r="CU79" s="1882"/>
      <c r="CV79" s="1882"/>
      <c r="CW79" s="1882"/>
      <c r="CX79" s="1882"/>
      <c r="CY79" s="1882"/>
      <c r="CZ79" s="1882"/>
    </row>
    <row r="80" s="388" customFormat="true" ht="15" customHeight="true" x14ac:dyDescent="0.2">
      <c r="A80" s="804"/>
      <c r="B80" s="829"/>
      <c r="C80" s="901"/>
      <c r="D80" s="902"/>
      <c r="E80" s="902"/>
      <c r="F80" s="902"/>
      <c r="G80" s="903"/>
      <c r="H80" s="904"/>
      <c r="I80" s="902"/>
      <c r="J80" s="902"/>
      <c r="K80" s="902"/>
      <c r="L80" s="905"/>
      <c r="M80" s="906"/>
      <c r="N80" s="902"/>
      <c r="O80" s="902"/>
      <c r="P80" s="902"/>
      <c r="Q80" s="903"/>
      <c r="R80" s="904"/>
      <c r="S80" s="902"/>
      <c r="T80" s="902"/>
      <c r="U80" s="902"/>
      <c r="V80" s="902"/>
      <c r="W80" s="902"/>
      <c r="X80" s="902"/>
      <c r="Y80" s="902"/>
      <c r="Z80" s="1842"/>
      <c r="AA80" s="603"/>
      <c r="AB80" s="603"/>
      <c r="AC80" s="603"/>
      <c r="AD80" s="603"/>
      <c r="AE80" s="603"/>
      <c r="AF80" s="603"/>
      <c r="AG80" s="603"/>
      <c r="AH80" s="603"/>
      <c r="AI80" s="603"/>
      <c r="AJ80" s="603"/>
      <c r="AK80" s="603"/>
      <c r="AL80" s="603"/>
      <c r="AM80" s="603"/>
      <c r="AN80" s="603"/>
      <c r="AO80" s="603"/>
      <c r="AP80" s="603"/>
      <c r="AQ80" s="603"/>
      <c r="AR80" s="603"/>
      <c r="AS80" s="603"/>
      <c r="AT80" s="603"/>
      <c r="AU80" s="603"/>
      <c r="AV80" s="603"/>
      <c r="AW80" s="603"/>
      <c r="AX80" s="603"/>
      <c r="AY80" s="603"/>
      <c r="AZ80" s="216"/>
      <c r="BA80" s="236"/>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1882"/>
      <c r="CB80" s="1882"/>
      <c r="CC80" s="1882"/>
      <c r="CD80" s="1882"/>
      <c r="CE80" s="1882"/>
      <c r="CF80" s="1882"/>
      <c r="CG80" s="1882"/>
      <c r="CH80" s="1882"/>
      <c r="CI80" s="1882"/>
      <c r="CJ80" s="1882"/>
      <c r="CK80" s="1882"/>
      <c r="CL80" s="1882"/>
      <c r="CM80" s="1882"/>
      <c r="CN80" s="1882"/>
      <c r="CO80" s="1882"/>
      <c r="CP80" s="1882"/>
      <c r="CQ80" s="1882"/>
      <c r="CR80" s="1882"/>
      <c r="CS80" s="1882"/>
      <c r="CT80" s="1882"/>
      <c r="CU80" s="1882"/>
      <c r="CV80" s="1882"/>
      <c r="CW80" s="1882"/>
      <c r="CX80" s="1882"/>
      <c r="CY80" s="1882"/>
      <c r="CZ80" s="1882"/>
    </row>
    <row r="81" s="388" customFormat="true" ht="15" customHeight="true" x14ac:dyDescent="0.2">
      <c r="A81" s="804"/>
      <c r="B81" s="829"/>
      <c r="C81" s="901"/>
      <c r="D81" s="902"/>
      <c r="E81" s="902"/>
      <c r="F81" s="902"/>
      <c r="G81" s="903"/>
      <c r="H81" s="904"/>
      <c r="I81" s="902"/>
      <c r="J81" s="902"/>
      <c r="K81" s="902"/>
      <c r="L81" s="905"/>
      <c r="M81" s="906"/>
      <c r="N81" s="902"/>
      <c r="O81" s="902"/>
      <c r="P81" s="902"/>
      <c r="Q81" s="903"/>
      <c r="R81" s="904"/>
      <c r="S81" s="902"/>
      <c r="T81" s="902"/>
      <c r="U81" s="902"/>
      <c r="V81" s="902"/>
      <c r="W81" s="902"/>
      <c r="X81" s="902"/>
      <c r="Y81" s="902"/>
      <c r="Z81" s="1842"/>
      <c r="AA81" s="603"/>
      <c r="AB81" s="603"/>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AZ81" s="216"/>
      <c r="BA81" s="236"/>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1882"/>
      <c r="CB81" s="1882"/>
      <c r="CC81" s="1882"/>
      <c r="CD81" s="1882"/>
      <c r="CE81" s="1882"/>
      <c r="CF81" s="1882"/>
      <c r="CG81" s="1882"/>
      <c r="CH81" s="1882"/>
      <c r="CI81" s="1882"/>
      <c r="CJ81" s="1882"/>
      <c r="CK81" s="1882"/>
      <c r="CL81" s="1882"/>
      <c r="CM81" s="1882"/>
      <c r="CN81" s="1882"/>
      <c r="CO81" s="1882"/>
      <c r="CP81" s="1882"/>
      <c r="CQ81" s="1882"/>
      <c r="CR81" s="1882"/>
      <c r="CS81" s="1882"/>
      <c r="CT81" s="1882"/>
      <c r="CU81" s="1882"/>
      <c r="CV81" s="1882"/>
      <c r="CW81" s="1882"/>
      <c r="CX81" s="1882"/>
      <c r="CY81" s="1882"/>
      <c r="CZ81" s="1882"/>
    </row>
    <row r="82" s="388" customFormat="true" ht="15" customHeight="true" x14ac:dyDescent="0.2">
      <c r="A82" s="804"/>
      <c r="B82" s="829"/>
      <c r="C82" s="901"/>
      <c r="D82" s="902"/>
      <c r="E82" s="902"/>
      <c r="F82" s="902"/>
      <c r="G82" s="903"/>
      <c r="H82" s="904"/>
      <c r="I82" s="902"/>
      <c r="J82" s="902"/>
      <c r="K82" s="902"/>
      <c r="L82" s="905"/>
      <c r="M82" s="906"/>
      <c r="N82" s="902"/>
      <c r="O82" s="902"/>
      <c r="P82" s="902"/>
      <c r="Q82" s="903"/>
      <c r="R82" s="904"/>
      <c r="S82" s="902"/>
      <c r="T82" s="902"/>
      <c r="U82" s="902"/>
      <c r="V82" s="902"/>
      <c r="W82" s="902"/>
      <c r="X82" s="902"/>
      <c r="Y82" s="902"/>
      <c r="Z82" s="1842"/>
      <c r="AA82" s="603"/>
      <c r="AB82" s="603"/>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AZ82" s="216"/>
      <c r="BA82" s="236"/>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1882"/>
      <c r="CB82" s="1882"/>
      <c r="CC82" s="1882"/>
      <c r="CD82" s="1882"/>
      <c r="CE82" s="1882"/>
      <c r="CF82" s="1882"/>
      <c r="CG82" s="1882"/>
      <c r="CH82" s="1882"/>
      <c r="CI82" s="1882"/>
      <c r="CJ82" s="1882"/>
      <c r="CK82" s="1882"/>
      <c r="CL82" s="1882"/>
      <c r="CM82" s="1882"/>
      <c r="CN82" s="1882"/>
      <c r="CO82" s="1882"/>
      <c r="CP82" s="1882"/>
      <c r="CQ82" s="1882"/>
      <c r="CR82" s="1882"/>
      <c r="CS82" s="1882"/>
      <c r="CT82" s="1882"/>
      <c r="CU82" s="1882"/>
      <c r="CV82" s="1882"/>
      <c r="CW82" s="1882"/>
      <c r="CX82" s="1882"/>
      <c r="CY82" s="1882"/>
      <c r="CZ82" s="1882"/>
    </row>
    <row r="83" s="388" customFormat="true" ht="15" customHeight="true" x14ac:dyDescent="0.2">
      <c r="A83" s="804"/>
      <c r="B83" s="829"/>
      <c r="C83" s="901"/>
      <c r="D83" s="902"/>
      <c r="E83" s="902"/>
      <c r="F83" s="902"/>
      <c r="G83" s="903"/>
      <c r="H83" s="904"/>
      <c r="I83" s="902"/>
      <c r="J83" s="902"/>
      <c r="K83" s="902"/>
      <c r="L83" s="905"/>
      <c r="M83" s="906"/>
      <c r="N83" s="902"/>
      <c r="O83" s="902"/>
      <c r="P83" s="902"/>
      <c r="Q83" s="903"/>
      <c r="R83" s="904"/>
      <c r="S83" s="902"/>
      <c r="T83" s="902"/>
      <c r="U83" s="902"/>
      <c r="V83" s="902"/>
      <c r="W83" s="902"/>
      <c r="X83" s="902"/>
      <c r="Y83" s="902"/>
      <c r="Z83" s="1842"/>
      <c r="AA83" s="603"/>
      <c r="AB83" s="603"/>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AZ83" s="216"/>
      <c r="BA83" s="236"/>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1882"/>
      <c r="CB83" s="1882"/>
      <c r="CC83" s="1882"/>
      <c r="CD83" s="1882"/>
      <c r="CE83" s="1882"/>
      <c r="CF83" s="1882"/>
      <c r="CG83" s="1882"/>
      <c r="CH83" s="1882"/>
      <c r="CI83" s="1882"/>
      <c r="CJ83" s="1882"/>
      <c r="CK83" s="1882"/>
      <c r="CL83" s="1882"/>
      <c r="CM83" s="1882"/>
      <c r="CN83" s="1882"/>
      <c r="CO83" s="1882"/>
      <c r="CP83" s="1882"/>
      <c r="CQ83" s="1882"/>
      <c r="CR83" s="1882"/>
      <c r="CS83" s="1882"/>
      <c r="CT83" s="1882"/>
      <c r="CU83" s="1882"/>
      <c r="CV83" s="1882"/>
      <c r="CW83" s="1882"/>
      <c r="CX83" s="1882"/>
      <c r="CY83" s="1882"/>
      <c r="CZ83" s="1882"/>
    </row>
    <row r="84" s="388" customFormat="true" ht="15" customHeight="true" x14ac:dyDescent="0.2">
      <c r="A84" s="804"/>
      <c r="B84" s="829"/>
      <c r="C84" s="901"/>
      <c r="D84" s="902"/>
      <c r="E84" s="902"/>
      <c r="F84" s="902"/>
      <c r="G84" s="903"/>
      <c r="H84" s="904"/>
      <c r="I84" s="902"/>
      <c r="J84" s="902"/>
      <c r="K84" s="902"/>
      <c r="L84" s="905"/>
      <c r="M84" s="906"/>
      <c r="N84" s="902"/>
      <c r="O84" s="902"/>
      <c r="P84" s="902"/>
      <c r="Q84" s="903"/>
      <c r="R84" s="904"/>
      <c r="S84" s="902"/>
      <c r="T84" s="902"/>
      <c r="U84" s="902"/>
      <c r="V84" s="902"/>
      <c r="W84" s="902"/>
      <c r="X84" s="902"/>
      <c r="Y84" s="902"/>
      <c r="Z84" s="1842"/>
      <c r="AA84" s="603"/>
      <c r="AB84" s="603"/>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AZ84" s="216"/>
      <c r="BA84" s="236"/>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1882"/>
      <c r="CB84" s="1882"/>
      <c r="CC84" s="1882"/>
      <c r="CD84" s="1882"/>
      <c r="CE84" s="1882"/>
      <c r="CF84" s="1882"/>
      <c r="CG84" s="1882"/>
      <c r="CH84" s="1882"/>
      <c r="CI84" s="1882"/>
      <c r="CJ84" s="1882"/>
      <c r="CK84" s="1882"/>
      <c r="CL84" s="1882"/>
      <c r="CM84" s="1882"/>
      <c r="CN84" s="1882"/>
      <c r="CO84" s="1882"/>
      <c r="CP84" s="1882"/>
      <c r="CQ84" s="1882"/>
      <c r="CR84" s="1882"/>
      <c r="CS84" s="1882"/>
      <c r="CT84" s="1882"/>
      <c r="CU84" s="1882"/>
      <c r="CV84" s="1882"/>
      <c r="CW84" s="1882"/>
      <c r="CX84" s="1882"/>
      <c r="CY84" s="1882"/>
      <c r="CZ84" s="1882"/>
    </row>
    <row r="85" s="388" customFormat="true" ht="15" customHeight="true" x14ac:dyDescent="0.2">
      <c r="A85" s="804"/>
      <c r="B85" s="829"/>
      <c r="C85" s="901"/>
      <c r="D85" s="902"/>
      <c r="E85" s="902"/>
      <c r="F85" s="902"/>
      <c r="G85" s="903"/>
      <c r="H85" s="904"/>
      <c r="I85" s="902"/>
      <c r="J85" s="902"/>
      <c r="K85" s="902"/>
      <c r="L85" s="905"/>
      <c r="M85" s="906"/>
      <c r="N85" s="902"/>
      <c r="O85" s="902"/>
      <c r="P85" s="902"/>
      <c r="Q85" s="903"/>
      <c r="R85" s="904"/>
      <c r="S85" s="902"/>
      <c r="T85" s="902"/>
      <c r="U85" s="902"/>
      <c r="V85" s="902"/>
      <c r="W85" s="902"/>
      <c r="X85" s="902"/>
      <c r="Y85" s="902"/>
      <c r="Z85" s="1842"/>
      <c r="AA85" s="603"/>
      <c r="AB85" s="603"/>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AZ85" s="216"/>
      <c r="BA85" s="236"/>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1882"/>
      <c r="CB85" s="1882"/>
      <c r="CC85" s="1882"/>
      <c r="CD85" s="1882"/>
      <c r="CE85" s="1882"/>
      <c r="CF85" s="1882"/>
      <c r="CG85" s="1882"/>
      <c r="CH85" s="1882"/>
      <c r="CI85" s="1882"/>
      <c r="CJ85" s="1882"/>
      <c r="CK85" s="1882"/>
      <c r="CL85" s="1882"/>
      <c r="CM85" s="1882"/>
      <c r="CN85" s="1882"/>
      <c r="CO85" s="1882"/>
      <c r="CP85" s="1882"/>
      <c r="CQ85" s="1882"/>
      <c r="CR85" s="1882"/>
      <c r="CS85" s="1882"/>
      <c r="CT85" s="1882"/>
      <c r="CU85" s="1882"/>
      <c r="CV85" s="1882"/>
      <c r="CW85" s="1882"/>
      <c r="CX85" s="1882"/>
      <c r="CY85" s="1882"/>
      <c r="CZ85" s="1882"/>
    </row>
    <row r="86" s="388" customFormat="true" ht="15" customHeight="true" x14ac:dyDescent="0.2">
      <c r="A86" s="804"/>
      <c r="B86" s="829"/>
      <c r="C86" s="901"/>
      <c r="D86" s="902"/>
      <c r="E86" s="902"/>
      <c r="F86" s="902"/>
      <c r="G86" s="903"/>
      <c r="H86" s="904"/>
      <c r="I86" s="902"/>
      <c r="J86" s="902"/>
      <c r="K86" s="902"/>
      <c r="L86" s="905"/>
      <c r="M86" s="906"/>
      <c r="N86" s="902"/>
      <c r="O86" s="902"/>
      <c r="P86" s="902"/>
      <c r="Q86" s="903"/>
      <c r="R86" s="904"/>
      <c r="S86" s="902"/>
      <c r="T86" s="902"/>
      <c r="U86" s="902"/>
      <c r="V86" s="902"/>
      <c r="W86" s="902"/>
      <c r="X86" s="902"/>
      <c r="Y86" s="902"/>
      <c r="Z86" s="1842"/>
      <c r="AA86" s="603"/>
      <c r="AB86" s="603"/>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AZ86" s="216"/>
      <c r="BA86" s="236"/>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1882"/>
      <c r="CB86" s="1882"/>
      <c r="CC86" s="1882"/>
      <c r="CD86" s="1882"/>
      <c r="CE86" s="1882"/>
      <c r="CF86" s="1882"/>
      <c r="CG86" s="1882"/>
      <c r="CH86" s="1882"/>
      <c r="CI86" s="1882"/>
      <c r="CJ86" s="1882"/>
      <c r="CK86" s="1882"/>
      <c r="CL86" s="1882"/>
      <c r="CM86" s="1882"/>
      <c r="CN86" s="1882"/>
      <c r="CO86" s="1882"/>
      <c r="CP86" s="1882"/>
      <c r="CQ86" s="1882"/>
      <c r="CR86" s="1882"/>
      <c r="CS86" s="1882"/>
      <c r="CT86" s="1882"/>
      <c r="CU86" s="1882"/>
      <c r="CV86" s="1882"/>
      <c r="CW86" s="1882"/>
      <c r="CX86" s="1882"/>
      <c r="CY86" s="1882"/>
      <c r="CZ86" s="1882"/>
    </row>
    <row r="87" s="388" customFormat="true" ht="15" customHeight="true" x14ac:dyDescent="0.2">
      <c r="A87" s="804"/>
      <c r="B87" s="829"/>
      <c r="C87" s="901"/>
      <c r="D87" s="902"/>
      <c r="E87" s="902"/>
      <c r="F87" s="902"/>
      <c r="G87" s="903"/>
      <c r="H87" s="904"/>
      <c r="I87" s="902"/>
      <c r="J87" s="902"/>
      <c r="K87" s="902"/>
      <c r="L87" s="905"/>
      <c r="M87" s="906"/>
      <c r="N87" s="902"/>
      <c r="O87" s="902"/>
      <c r="P87" s="902"/>
      <c r="Q87" s="903"/>
      <c r="R87" s="904"/>
      <c r="S87" s="902"/>
      <c r="T87" s="902"/>
      <c r="U87" s="902"/>
      <c r="V87" s="902"/>
      <c r="W87" s="902"/>
      <c r="X87" s="902"/>
      <c r="Y87" s="902"/>
      <c r="Z87" s="1842"/>
      <c r="AA87" s="603"/>
      <c r="AB87" s="603"/>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AZ87" s="216"/>
      <c r="BA87" s="236"/>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1882"/>
      <c r="CB87" s="1882"/>
      <c r="CC87" s="1882"/>
      <c r="CD87" s="1882"/>
      <c r="CE87" s="1882"/>
      <c r="CF87" s="1882"/>
      <c r="CG87" s="1882"/>
      <c r="CH87" s="1882"/>
      <c r="CI87" s="1882"/>
      <c r="CJ87" s="1882"/>
      <c r="CK87" s="1882"/>
      <c r="CL87" s="1882"/>
      <c r="CM87" s="1882"/>
      <c r="CN87" s="1882"/>
      <c r="CO87" s="1882"/>
      <c r="CP87" s="1882"/>
      <c r="CQ87" s="1882"/>
      <c r="CR87" s="1882"/>
      <c r="CS87" s="1882"/>
      <c r="CT87" s="1882"/>
      <c r="CU87" s="1882"/>
      <c r="CV87" s="1882"/>
      <c r="CW87" s="1882"/>
      <c r="CX87" s="1882"/>
      <c r="CY87" s="1882"/>
      <c r="CZ87" s="1882"/>
    </row>
    <row r="88" s="388" customFormat="true" ht="15" customHeight="true" x14ac:dyDescent="0.2">
      <c r="A88" s="804"/>
      <c r="B88" s="829"/>
      <c r="C88" s="901"/>
      <c r="D88" s="902"/>
      <c r="E88" s="902"/>
      <c r="F88" s="902"/>
      <c r="G88" s="903"/>
      <c r="H88" s="904"/>
      <c r="I88" s="902"/>
      <c r="J88" s="902"/>
      <c r="K88" s="902"/>
      <c r="L88" s="905"/>
      <c r="M88" s="906"/>
      <c r="N88" s="902"/>
      <c r="O88" s="902"/>
      <c r="P88" s="902"/>
      <c r="Q88" s="903"/>
      <c r="R88" s="904"/>
      <c r="S88" s="902"/>
      <c r="T88" s="902"/>
      <c r="U88" s="902"/>
      <c r="V88" s="902"/>
      <c r="W88" s="902"/>
      <c r="X88" s="902"/>
      <c r="Y88" s="902"/>
      <c r="Z88" s="1842"/>
      <c r="AA88" s="603"/>
      <c r="AB88" s="603"/>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AZ88" s="216"/>
      <c r="BA88" s="236"/>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1882"/>
      <c r="CB88" s="1882"/>
      <c r="CC88" s="1882"/>
      <c r="CD88" s="1882"/>
      <c r="CE88" s="1882"/>
      <c r="CF88" s="1882"/>
      <c r="CG88" s="1882"/>
      <c r="CH88" s="1882"/>
      <c r="CI88" s="1882"/>
      <c r="CJ88" s="1882"/>
      <c r="CK88" s="1882"/>
      <c r="CL88" s="1882"/>
      <c r="CM88" s="1882"/>
      <c r="CN88" s="1882"/>
      <c r="CO88" s="1882"/>
      <c r="CP88" s="1882"/>
      <c r="CQ88" s="1882"/>
      <c r="CR88" s="1882"/>
      <c r="CS88" s="1882"/>
      <c r="CT88" s="1882"/>
      <c r="CU88" s="1882"/>
      <c r="CV88" s="1882"/>
      <c r="CW88" s="1882"/>
      <c r="CX88" s="1882"/>
      <c r="CY88" s="1882"/>
      <c r="CZ88" s="1882"/>
    </row>
    <row r="89" s="388" customFormat="true" ht="15" customHeight="true" x14ac:dyDescent="0.2">
      <c r="A89" s="804"/>
      <c r="B89" s="829"/>
      <c r="C89" s="901"/>
      <c r="D89" s="902"/>
      <c r="E89" s="902"/>
      <c r="F89" s="902"/>
      <c r="G89" s="903"/>
      <c r="H89" s="904"/>
      <c r="I89" s="902"/>
      <c r="J89" s="902"/>
      <c r="K89" s="902"/>
      <c r="L89" s="905"/>
      <c r="M89" s="906"/>
      <c r="N89" s="902"/>
      <c r="O89" s="902"/>
      <c r="P89" s="902"/>
      <c r="Q89" s="903"/>
      <c r="R89" s="904"/>
      <c r="S89" s="902"/>
      <c r="T89" s="902"/>
      <c r="U89" s="902"/>
      <c r="V89" s="902"/>
      <c r="W89" s="902"/>
      <c r="X89" s="902"/>
      <c r="Y89" s="902"/>
      <c r="Z89" s="1842"/>
      <c r="AA89" s="603"/>
      <c r="AB89" s="603"/>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AZ89" s="216"/>
      <c r="BA89" s="236"/>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1882"/>
      <c r="CB89" s="1882"/>
      <c r="CC89" s="1882"/>
      <c r="CD89" s="1882"/>
      <c r="CE89" s="1882"/>
      <c r="CF89" s="1882"/>
      <c r="CG89" s="1882"/>
      <c r="CH89" s="1882"/>
      <c r="CI89" s="1882"/>
      <c r="CJ89" s="1882"/>
      <c r="CK89" s="1882"/>
      <c r="CL89" s="1882"/>
      <c r="CM89" s="1882"/>
      <c r="CN89" s="1882"/>
      <c r="CO89" s="1882"/>
      <c r="CP89" s="1882"/>
      <c r="CQ89" s="1882"/>
      <c r="CR89" s="1882"/>
      <c r="CS89" s="1882"/>
      <c r="CT89" s="1882"/>
      <c r="CU89" s="1882"/>
      <c r="CV89" s="1882"/>
      <c r="CW89" s="1882"/>
      <c r="CX89" s="1882"/>
      <c r="CY89" s="1882"/>
      <c r="CZ89" s="1882"/>
    </row>
    <row r="90" s="388" customFormat="true" ht="15" customHeight="true" x14ac:dyDescent="0.2">
      <c r="A90" s="805"/>
      <c r="B90" s="830"/>
      <c r="C90" s="907"/>
      <c r="D90" s="908"/>
      <c r="E90" s="908"/>
      <c r="F90" s="908"/>
      <c r="G90" s="909"/>
      <c r="H90" s="910"/>
      <c r="I90" s="908"/>
      <c r="J90" s="908"/>
      <c r="K90" s="908"/>
      <c r="L90" s="911"/>
      <c r="M90" s="912"/>
      <c r="N90" s="908"/>
      <c r="O90" s="908"/>
      <c r="P90" s="908"/>
      <c r="Q90" s="909"/>
      <c r="R90" s="910"/>
      <c r="S90" s="908"/>
      <c r="T90" s="908"/>
      <c r="U90" s="908"/>
      <c r="V90" s="908"/>
      <c r="W90" s="908"/>
      <c r="X90" s="908"/>
      <c r="Y90" s="908"/>
      <c r="Z90" s="1843"/>
      <c r="AA90" s="603"/>
      <c r="AB90" s="603"/>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AZ90" s="216"/>
      <c r="BA90" s="236"/>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1882"/>
      <c r="CB90" s="1882"/>
      <c r="CC90" s="1882"/>
      <c r="CD90" s="1882"/>
      <c r="CE90" s="1882"/>
      <c r="CF90" s="1882"/>
      <c r="CG90" s="1882"/>
      <c r="CH90" s="1882"/>
      <c r="CI90" s="1882"/>
      <c r="CJ90" s="1882"/>
      <c r="CK90" s="1882"/>
      <c r="CL90" s="1882"/>
      <c r="CM90" s="1882"/>
      <c r="CN90" s="1882"/>
      <c r="CO90" s="1882"/>
      <c r="CP90" s="1882"/>
      <c r="CQ90" s="1882"/>
      <c r="CR90" s="1882"/>
      <c r="CS90" s="1882"/>
      <c r="CT90" s="1882"/>
      <c r="CU90" s="1882"/>
      <c r="CV90" s="1882"/>
      <c r="CW90" s="1882"/>
      <c r="CX90" s="1882"/>
      <c r="CY90" s="1882"/>
      <c r="CZ90" s="1882"/>
    </row>
    <row r="91" s="388" customFormat="true" ht="15" customHeight="true" x14ac:dyDescent="0.2">
      <c r="A91" s="708"/>
      <c r="B91" s="831"/>
      <c r="C91" s="913"/>
      <c r="D91" s="875"/>
      <c r="E91" s="875"/>
      <c r="F91" s="875"/>
      <c r="G91" s="876"/>
      <c r="H91" s="914"/>
      <c r="I91" s="875"/>
      <c r="J91" s="875"/>
      <c r="K91" s="875"/>
      <c r="L91" s="915"/>
      <c r="M91" s="913"/>
      <c r="N91" s="875"/>
      <c r="O91" s="875"/>
      <c r="P91" s="875"/>
      <c r="Q91" s="876"/>
      <c r="R91" s="914"/>
      <c r="S91" s="875"/>
      <c r="T91" s="875"/>
      <c r="U91" s="875"/>
      <c r="V91" s="875"/>
      <c r="W91" s="875"/>
      <c r="X91" s="875"/>
      <c r="Y91" s="875"/>
      <c r="Z91" s="915"/>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AZ91" s="216"/>
      <c r="BA91" s="236"/>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1882"/>
      <c r="CB91" s="1882"/>
      <c r="CC91" s="1882"/>
      <c r="CD91" s="1882"/>
      <c r="CE91" s="1882"/>
      <c r="CF91" s="1882"/>
      <c r="CG91" s="1882"/>
      <c r="CH91" s="1882"/>
      <c r="CI91" s="1882"/>
      <c r="CJ91" s="1882"/>
      <c r="CK91" s="1882"/>
      <c r="CL91" s="1882"/>
      <c r="CM91" s="1882"/>
      <c r="CN91" s="1882"/>
      <c r="CO91" s="1882"/>
      <c r="CP91" s="1882"/>
      <c r="CQ91" s="1882"/>
      <c r="CR91" s="1882"/>
      <c r="CS91" s="1882"/>
      <c r="CT91" s="1882"/>
      <c r="CU91" s="1882"/>
      <c r="CV91" s="1882"/>
      <c r="CW91" s="1882"/>
      <c r="CX91" s="1882"/>
      <c r="CY91" s="1882"/>
      <c r="CZ91" s="1882"/>
    </row>
    <row r="92" s="388" customFormat="true" ht="15" customHeight="true" x14ac:dyDescent="0.2">
      <c r="A92" s="708"/>
      <c r="B92" s="831"/>
      <c r="C92" s="913"/>
      <c r="D92" s="875"/>
      <c r="E92" s="875"/>
      <c r="F92" s="875"/>
      <c r="G92" s="876"/>
      <c r="H92" s="914"/>
      <c r="I92" s="875"/>
      <c r="J92" s="875"/>
      <c r="K92" s="875"/>
      <c r="L92" s="915"/>
      <c r="M92" s="913"/>
      <c r="N92" s="875"/>
      <c r="O92" s="875"/>
      <c r="P92" s="875"/>
      <c r="Q92" s="876"/>
      <c r="R92" s="914"/>
      <c r="S92" s="875"/>
      <c r="T92" s="875"/>
      <c r="U92" s="875"/>
      <c r="V92" s="875"/>
      <c r="W92" s="875"/>
      <c r="X92" s="875"/>
      <c r="Y92" s="875"/>
      <c r="Z92" s="915"/>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AZ92" s="216"/>
      <c r="BA92" s="236"/>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1882"/>
      <c r="CB92" s="1882"/>
      <c r="CC92" s="1882"/>
      <c r="CD92" s="1882"/>
      <c r="CE92" s="1882"/>
      <c r="CF92" s="1882"/>
      <c r="CG92" s="1882"/>
      <c r="CH92" s="1882"/>
      <c r="CI92" s="1882"/>
      <c r="CJ92" s="1882"/>
      <c r="CK92" s="1882"/>
      <c r="CL92" s="1882"/>
      <c r="CM92" s="1882"/>
      <c r="CN92" s="1882"/>
      <c r="CO92" s="1882"/>
      <c r="CP92" s="1882"/>
      <c r="CQ92" s="1882"/>
      <c r="CR92" s="1882"/>
      <c r="CS92" s="1882"/>
      <c r="CT92" s="1882"/>
      <c r="CU92" s="1882"/>
      <c r="CV92" s="1882"/>
      <c r="CW92" s="1882"/>
      <c r="CX92" s="1882"/>
      <c r="CY92" s="1882"/>
      <c r="CZ92" s="1882"/>
    </row>
    <row r="93" s="388" customFormat="true" ht="15" customHeight="true" x14ac:dyDescent="0.2">
      <c r="A93" s="806"/>
      <c r="B93" s="832"/>
      <c r="C93" s="714"/>
      <c r="D93" s="715"/>
      <c r="E93" s="715"/>
      <c r="F93" s="715"/>
      <c r="G93" s="784"/>
      <c r="H93" s="770"/>
      <c r="I93" s="715"/>
      <c r="J93" s="715"/>
      <c r="K93" s="715"/>
      <c r="L93" s="739"/>
      <c r="M93" s="714"/>
      <c r="N93" s="715"/>
      <c r="O93" s="715"/>
      <c r="P93" s="715"/>
      <c r="Q93" s="784"/>
      <c r="R93" s="770"/>
      <c r="S93" s="715"/>
      <c r="T93" s="715"/>
      <c r="U93" s="715"/>
      <c r="V93" s="715"/>
      <c r="W93" s="715"/>
      <c r="X93" s="715"/>
      <c r="Y93" s="715"/>
      <c r="Z93" s="739"/>
      <c r="AA93" s="603"/>
      <c r="AB93" s="603"/>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AZ93" s="216"/>
      <c r="BA93" s="236"/>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1882"/>
      <c r="CB93" s="1882"/>
      <c r="CC93" s="1882"/>
      <c r="CD93" s="1882"/>
      <c r="CE93" s="1882"/>
      <c r="CF93" s="1882"/>
      <c r="CG93" s="1882"/>
      <c r="CH93" s="1882"/>
      <c r="CI93" s="1882"/>
      <c r="CJ93" s="1882"/>
      <c r="CK93" s="1882"/>
      <c r="CL93" s="1882"/>
      <c r="CM93" s="1882"/>
      <c r="CN93" s="1882"/>
      <c r="CO93" s="1882"/>
      <c r="CP93" s="1882"/>
      <c r="CQ93" s="1882"/>
      <c r="CR93" s="1882"/>
      <c r="CS93" s="1882"/>
      <c r="CT93" s="1882"/>
      <c r="CU93" s="1882"/>
      <c r="CV93" s="1882"/>
      <c r="CW93" s="1882"/>
      <c r="CX93" s="1882"/>
      <c r="CY93" s="1882"/>
      <c r="CZ93" s="1882"/>
    </row>
    <row r="94" s="388" customFormat="true" ht="15" customHeight="true" x14ac:dyDescent="0.2">
      <c r="A94" s="1057"/>
      <c r="B94" s="832"/>
      <c r="C94" s="714"/>
      <c r="D94" s="716"/>
      <c r="E94" s="716"/>
      <c r="F94" s="716"/>
      <c r="G94" s="785"/>
      <c r="H94" s="770"/>
      <c r="I94" s="716"/>
      <c r="J94" s="716"/>
      <c r="K94" s="716"/>
      <c r="L94" s="740"/>
      <c r="M94" s="714"/>
      <c r="N94" s="716"/>
      <c r="O94" s="716"/>
      <c r="P94" s="716"/>
      <c r="Q94" s="785"/>
      <c r="R94" s="770"/>
      <c r="S94" s="716"/>
      <c r="T94" s="716"/>
      <c r="U94" s="716"/>
      <c r="V94" s="716"/>
      <c r="W94" s="716"/>
      <c r="X94" s="716"/>
      <c r="Y94" s="716"/>
      <c r="Z94" s="740"/>
      <c r="AA94" s="603"/>
      <c r="AB94" s="603"/>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AZ94" s="216"/>
      <c r="BA94" s="236"/>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1882"/>
      <c r="CB94" s="1882"/>
      <c r="CC94" s="1882"/>
      <c r="CD94" s="1882"/>
      <c r="CE94" s="1882"/>
      <c r="CF94" s="1882"/>
      <c r="CG94" s="1882"/>
      <c r="CH94" s="1882"/>
      <c r="CI94" s="1882"/>
      <c r="CJ94" s="1882"/>
      <c r="CK94" s="1882"/>
      <c r="CL94" s="1882"/>
      <c r="CM94" s="1882"/>
      <c r="CN94" s="1882"/>
      <c r="CO94" s="1882"/>
      <c r="CP94" s="1882"/>
      <c r="CQ94" s="1882"/>
      <c r="CR94" s="1882"/>
      <c r="CS94" s="1882"/>
      <c r="CT94" s="1882"/>
      <c r="CU94" s="1882"/>
      <c r="CV94" s="1882"/>
      <c r="CW94" s="1882"/>
      <c r="CX94" s="1882"/>
      <c r="CY94" s="1882"/>
      <c r="CZ94" s="1882"/>
    </row>
    <row r="95" s="388" customFormat="true" ht="15" customHeight="true" x14ac:dyDescent="0.2">
      <c r="A95" s="806"/>
      <c r="B95" s="833"/>
      <c r="C95" s="916"/>
      <c r="D95" s="917"/>
      <c r="E95" s="917"/>
      <c r="F95" s="917"/>
      <c r="G95" s="918"/>
      <c r="H95" s="919"/>
      <c r="I95" s="917"/>
      <c r="J95" s="917"/>
      <c r="K95" s="917"/>
      <c r="L95" s="920"/>
      <c r="M95" s="916"/>
      <c r="N95" s="917"/>
      <c r="O95" s="917"/>
      <c r="P95" s="917"/>
      <c r="Q95" s="918"/>
      <c r="R95" s="919"/>
      <c r="S95" s="917"/>
      <c r="T95" s="917"/>
      <c r="U95" s="917"/>
      <c r="V95" s="917"/>
      <c r="W95" s="917"/>
      <c r="X95" s="917"/>
      <c r="Y95" s="917"/>
      <c r="Z95" s="920"/>
      <c r="AA95" s="603"/>
      <c r="AB95" s="603"/>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AZ95" s="216"/>
      <c r="BA95" s="236"/>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1882"/>
      <c r="CB95" s="1882"/>
      <c r="CC95" s="1882"/>
      <c r="CD95" s="1882"/>
      <c r="CE95" s="1882"/>
      <c r="CF95" s="1882"/>
      <c r="CG95" s="1882"/>
      <c r="CH95" s="1882"/>
      <c r="CI95" s="1882"/>
      <c r="CJ95" s="1882"/>
      <c r="CK95" s="1882"/>
      <c r="CL95" s="1882"/>
      <c r="CM95" s="1882"/>
      <c r="CN95" s="1882"/>
      <c r="CO95" s="1882"/>
      <c r="CP95" s="1882"/>
      <c r="CQ95" s="1882"/>
      <c r="CR95" s="1882"/>
      <c r="CS95" s="1882"/>
      <c r="CT95" s="1882"/>
      <c r="CU95" s="1882"/>
      <c r="CV95" s="1882"/>
      <c r="CW95" s="1882"/>
      <c r="CX95" s="1882"/>
      <c r="CY95" s="1882"/>
      <c r="CZ95" s="1882"/>
    </row>
    <row r="96" s="131" customFormat="true" ht="15" customHeight="true" x14ac:dyDescent="0.2">
      <c r="A96" s="1057"/>
      <c r="B96" s="833"/>
      <c r="C96" s="916"/>
      <c r="D96" s="917"/>
      <c r="E96" s="917"/>
      <c r="F96" s="917"/>
      <c r="G96" s="918"/>
      <c r="H96" s="919"/>
      <c r="I96" s="917"/>
      <c r="J96" s="917"/>
      <c r="K96" s="917"/>
      <c r="L96" s="920"/>
      <c r="M96" s="916"/>
      <c r="N96" s="917"/>
      <c r="O96" s="917"/>
      <c r="P96" s="917"/>
      <c r="Q96" s="918"/>
      <c r="R96" s="919"/>
      <c r="S96" s="917"/>
      <c r="T96" s="917"/>
      <c r="U96" s="917"/>
      <c r="V96" s="917"/>
      <c r="W96" s="917"/>
      <c r="X96" s="917"/>
      <c r="Y96" s="917"/>
      <c r="Z96" s="920"/>
      <c r="AA96" s="603"/>
      <c r="AB96" s="603"/>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AZ96" s="216"/>
      <c r="BA96" s="236"/>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1882"/>
      <c r="CB96" s="1882"/>
      <c r="CC96" s="1882"/>
      <c r="CD96" s="1882"/>
      <c r="CE96" s="1882"/>
      <c r="CF96" s="1882"/>
      <c r="CG96" s="1882"/>
      <c r="CH96" s="1882"/>
      <c r="CI96" s="1882"/>
      <c r="CJ96" s="1882"/>
      <c r="CK96" s="1882"/>
      <c r="CL96" s="1882"/>
      <c r="CM96" s="1882"/>
      <c r="CN96" s="1882"/>
      <c r="CO96" s="1882"/>
      <c r="CP96" s="1882"/>
      <c r="CQ96" s="1882"/>
      <c r="CR96" s="1882"/>
      <c r="CS96" s="1882"/>
      <c r="CT96" s="1882"/>
      <c r="CU96" s="1882"/>
      <c r="CV96" s="1882"/>
      <c r="CW96" s="1882"/>
      <c r="CX96" s="1882"/>
      <c r="CY96" s="1882"/>
      <c r="CZ96" s="1882"/>
    </row>
    <row r="97" s="131" customFormat="true" ht="15" customHeight="true" x14ac:dyDescent="0.2">
      <c r="A97" s="806"/>
      <c r="B97" s="833"/>
      <c r="C97" s="916"/>
      <c r="D97" s="917"/>
      <c r="E97" s="917"/>
      <c r="F97" s="917"/>
      <c r="G97" s="918"/>
      <c r="H97" s="919"/>
      <c r="I97" s="917"/>
      <c r="J97" s="917"/>
      <c r="K97" s="917"/>
      <c r="L97" s="920"/>
      <c r="M97" s="916"/>
      <c r="N97" s="917"/>
      <c r="O97" s="917"/>
      <c r="P97" s="917"/>
      <c r="Q97" s="918"/>
      <c r="R97" s="919"/>
      <c r="S97" s="917"/>
      <c r="T97" s="917"/>
      <c r="U97" s="917"/>
      <c r="V97" s="917"/>
      <c r="W97" s="917"/>
      <c r="X97" s="917"/>
      <c r="Y97" s="917"/>
      <c r="Z97" s="920"/>
      <c r="AA97" s="603"/>
      <c r="AB97" s="603"/>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AZ97" s="216"/>
      <c r="BA97" s="236"/>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1882"/>
      <c r="CB97" s="1882"/>
      <c r="CC97" s="1882"/>
      <c r="CD97" s="1882"/>
      <c r="CE97" s="1882"/>
      <c r="CF97" s="1882"/>
      <c r="CG97" s="1882"/>
      <c r="CH97" s="1882"/>
      <c r="CI97" s="1882"/>
      <c r="CJ97" s="1882"/>
      <c r="CK97" s="1882"/>
      <c r="CL97" s="1882"/>
      <c r="CM97" s="1882"/>
      <c r="CN97" s="1882"/>
      <c r="CO97" s="1882"/>
      <c r="CP97" s="1882"/>
      <c r="CQ97" s="1882"/>
      <c r="CR97" s="1882"/>
      <c r="CS97" s="1882"/>
      <c r="CT97" s="1882"/>
      <c r="CU97" s="1882"/>
      <c r="CV97" s="1882"/>
      <c r="CW97" s="1882"/>
      <c r="CX97" s="1882"/>
      <c r="CY97" s="1882"/>
      <c r="CZ97" s="1882"/>
    </row>
    <row r="98" s="131" customFormat="true" ht="15" customHeight="true" x14ac:dyDescent="0.2">
      <c r="A98" s="1057"/>
      <c r="B98" s="833"/>
      <c r="C98" s="916"/>
      <c r="D98" s="917"/>
      <c r="E98" s="917"/>
      <c r="F98" s="917"/>
      <c r="G98" s="918"/>
      <c r="H98" s="919"/>
      <c r="I98" s="917"/>
      <c r="J98" s="917"/>
      <c r="K98" s="917"/>
      <c r="L98" s="920"/>
      <c r="M98" s="916"/>
      <c r="N98" s="917"/>
      <c r="O98" s="917"/>
      <c r="P98" s="917"/>
      <c r="Q98" s="918"/>
      <c r="R98" s="919"/>
      <c r="S98" s="917"/>
      <c r="T98" s="917"/>
      <c r="U98" s="917"/>
      <c r="V98" s="917"/>
      <c r="W98" s="917"/>
      <c r="X98" s="917"/>
      <c r="Y98" s="917"/>
      <c r="Z98" s="920"/>
      <c r="AA98" s="603"/>
      <c r="AB98" s="603"/>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AZ98" s="216"/>
      <c r="BA98" s="236"/>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1882"/>
      <c r="CB98" s="1882"/>
      <c r="CC98" s="1882"/>
      <c r="CD98" s="1882"/>
      <c r="CE98" s="1882"/>
      <c r="CF98" s="1882"/>
      <c r="CG98" s="1882"/>
      <c r="CH98" s="1882"/>
      <c r="CI98" s="1882"/>
      <c r="CJ98" s="1882"/>
      <c r="CK98" s="1882"/>
      <c r="CL98" s="1882"/>
      <c r="CM98" s="1882"/>
      <c r="CN98" s="1882"/>
      <c r="CO98" s="1882"/>
      <c r="CP98" s="1882"/>
      <c r="CQ98" s="1882"/>
      <c r="CR98" s="1882"/>
      <c r="CS98" s="1882"/>
      <c r="CT98" s="1882"/>
      <c r="CU98" s="1882"/>
      <c r="CV98" s="1882"/>
      <c r="CW98" s="1882"/>
      <c r="CX98" s="1882"/>
      <c r="CY98" s="1882"/>
      <c r="CZ98" s="1882"/>
    </row>
    <row r="99" s="131" customFormat="true" ht="15" customHeight="true" x14ac:dyDescent="0.2">
      <c r="A99" s="1057"/>
      <c r="B99" s="833"/>
      <c r="C99" s="916"/>
      <c r="D99" s="917"/>
      <c r="E99" s="917"/>
      <c r="F99" s="917"/>
      <c r="G99" s="918"/>
      <c r="H99" s="919"/>
      <c r="I99" s="917"/>
      <c r="J99" s="917"/>
      <c r="K99" s="917"/>
      <c r="L99" s="920"/>
      <c r="M99" s="916"/>
      <c r="N99" s="917"/>
      <c r="O99" s="917"/>
      <c r="P99" s="917"/>
      <c r="Q99" s="918"/>
      <c r="R99" s="919"/>
      <c r="S99" s="917"/>
      <c r="T99" s="917"/>
      <c r="U99" s="917"/>
      <c r="V99" s="917"/>
      <c r="W99" s="917"/>
      <c r="X99" s="917"/>
      <c r="Y99" s="917"/>
      <c r="Z99" s="920"/>
      <c r="AA99" s="603"/>
      <c r="AB99" s="603"/>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AZ99" s="216"/>
      <c r="BA99" s="236"/>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1882"/>
      <c r="CB99" s="1882"/>
      <c r="CC99" s="1882"/>
      <c r="CD99" s="1882"/>
      <c r="CE99" s="1882"/>
      <c r="CF99" s="1882"/>
      <c r="CG99" s="1882"/>
      <c r="CH99" s="1882"/>
      <c r="CI99" s="1882"/>
      <c r="CJ99" s="1882"/>
      <c r="CK99" s="1882"/>
      <c r="CL99" s="1882"/>
      <c r="CM99" s="1882"/>
      <c r="CN99" s="1882"/>
      <c r="CO99" s="1882"/>
      <c r="CP99" s="1882"/>
      <c r="CQ99" s="1882"/>
      <c r="CR99" s="1882"/>
      <c r="CS99" s="1882"/>
      <c r="CT99" s="1882"/>
      <c r="CU99" s="1882"/>
      <c r="CV99" s="1882"/>
      <c r="CW99" s="1882"/>
      <c r="CX99" s="1882"/>
      <c r="CY99" s="1882"/>
      <c r="CZ99" s="1882"/>
    </row>
    <row r="100" s="131" customFormat="true" ht="15" customHeight="true" x14ac:dyDescent="0.2">
      <c r="A100" s="1057"/>
      <c r="B100" s="833"/>
      <c r="C100" s="916"/>
      <c r="D100" s="917"/>
      <c r="E100" s="917"/>
      <c r="F100" s="917"/>
      <c r="G100" s="918"/>
      <c r="H100" s="919"/>
      <c r="I100" s="917"/>
      <c r="J100" s="917"/>
      <c r="K100" s="917"/>
      <c r="L100" s="920"/>
      <c r="M100" s="916"/>
      <c r="N100" s="917"/>
      <c r="O100" s="917"/>
      <c r="P100" s="917"/>
      <c r="Q100" s="918"/>
      <c r="R100" s="919"/>
      <c r="S100" s="917"/>
      <c r="T100" s="917"/>
      <c r="U100" s="917"/>
      <c r="V100" s="917"/>
      <c r="W100" s="917"/>
      <c r="X100" s="917"/>
      <c r="Y100" s="917"/>
      <c r="Z100" s="920"/>
      <c r="AA100" s="603"/>
      <c r="AB100" s="603"/>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AZ100" s="216"/>
      <c r="BA100" s="236"/>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1882"/>
      <c r="CB100" s="1882"/>
      <c r="CC100" s="1882"/>
      <c r="CD100" s="1882"/>
      <c r="CE100" s="1882"/>
      <c r="CF100" s="1882"/>
      <c r="CG100" s="1882"/>
      <c r="CH100" s="1882"/>
      <c r="CI100" s="1882"/>
      <c r="CJ100" s="1882"/>
      <c r="CK100" s="1882"/>
      <c r="CL100" s="1882"/>
      <c r="CM100" s="1882"/>
      <c r="CN100" s="1882"/>
      <c r="CO100" s="1882"/>
      <c r="CP100" s="1882"/>
      <c r="CQ100" s="1882"/>
      <c r="CR100" s="1882"/>
      <c r="CS100" s="1882"/>
      <c r="CT100" s="1882"/>
      <c r="CU100" s="1882"/>
      <c r="CV100" s="1882"/>
      <c r="CW100" s="1882"/>
      <c r="CX100" s="1882"/>
      <c r="CY100" s="1882"/>
      <c r="CZ100" s="1882"/>
    </row>
    <row r="101" s="131" customFormat="true" ht="15" customHeight="true" x14ac:dyDescent="0.2">
      <c r="A101" s="806"/>
      <c r="B101" s="833"/>
      <c r="C101" s="916"/>
      <c r="D101" s="917"/>
      <c r="E101" s="917"/>
      <c r="F101" s="917"/>
      <c r="G101" s="918"/>
      <c r="H101" s="919"/>
      <c r="I101" s="917"/>
      <c r="J101" s="917"/>
      <c r="K101" s="917"/>
      <c r="L101" s="920"/>
      <c r="M101" s="916"/>
      <c r="N101" s="917"/>
      <c r="O101" s="917"/>
      <c r="P101" s="917"/>
      <c r="Q101" s="918"/>
      <c r="R101" s="919"/>
      <c r="S101" s="917"/>
      <c r="T101" s="917"/>
      <c r="U101" s="917"/>
      <c r="V101" s="917"/>
      <c r="W101" s="917"/>
      <c r="X101" s="917"/>
      <c r="Y101" s="917"/>
      <c r="Z101" s="920"/>
      <c r="AA101" s="603"/>
      <c r="AB101" s="603"/>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AZ101" s="216"/>
      <c r="BA101" s="236"/>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1882"/>
      <c r="CB101" s="1882"/>
      <c r="CC101" s="1882"/>
      <c r="CD101" s="1882"/>
      <c r="CE101" s="1882"/>
      <c r="CF101" s="1882"/>
      <c r="CG101" s="1882"/>
      <c r="CH101" s="1882"/>
      <c r="CI101" s="1882"/>
      <c r="CJ101" s="1882"/>
      <c r="CK101" s="1882"/>
      <c r="CL101" s="1882"/>
      <c r="CM101" s="1882"/>
      <c r="CN101" s="1882"/>
      <c r="CO101" s="1882"/>
      <c r="CP101" s="1882"/>
      <c r="CQ101" s="1882"/>
      <c r="CR101" s="1882"/>
      <c r="CS101" s="1882"/>
      <c r="CT101" s="1882"/>
      <c r="CU101" s="1882"/>
      <c r="CV101" s="1882"/>
      <c r="CW101" s="1882"/>
      <c r="CX101" s="1882"/>
      <c r="CY101" s="1882"/>
      <c r="CZ101" s="1882"/>
    </row>
    <row r="102" s="131" customFormat="true" ht="15" customHeight="true" x14ac:dyDescent="0.2">
      <c r="A102" s="1057"/>
      <c r="B102" s="833"/>
      <c r="C102" s="916"/>
      <c r="D102" s="917"/>
      <c r="E102" s="917"/>
      <c r="F102" s="917"/>
      <c r="G102" s="918"/>
      <c r="H102" s="919"/>
      <c r="I102" s="917"/>
      <c r="J102" s="917"/>
      <c r="K102" s="917"/>
      <c r="L102" s="920"/>
      <c r="M102" s="916"/>
      <c r="N102" s="917"/>
      <c r="O102" s="917"/>
      <c r="P102" s="917"/>
      <c r="Q102" s="918"/>
      <c r="R102" s="919"/>
      <c r="S102" s="917"/>
      <c r="T102" s="917"/>
      <c r="U102" s="917"/>
      <c r="V102" s="917"/>
      <c r="W102" s="917"/>
      <c r="X102" s="917"/>
      <c r="Y102" s="917"/>
      <c r="Z102" s="920"/>
      <c r="AA102" s="603"/>
      <c r="AB102" s="603"/>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AZ102" s="216"/>
      <c r="BA102" s="236"/>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1882"/>
      <c r="CB102" s="1882"/>
      <c r="CC102" s="1882"/>
      <c r="CD102" s="1882"/>
      <c r="CE102" s="1882"/>
      <c r="CF102" s="1882"/>
      <c r="CG102" s="1882"/>
      <c r="CH102" s="1882"/>
      <c r="CI102" s="1882"/>
      <c r="CJ102" s="1882"/>
      <c r="CK102" s="1882"/>
      <c r="CL102" s="1882"/>
      <c r="CM102" s="1882"/>
      <c r="CN102" s="1882"/>
      <c r="CO102" s="1882"/>
      <c r="CP102" s="1882"/>
      <c r="CQ102" s="1882"/>
      <c r="CR102" s="1882"/>
      <c r="CS102" s="1882"/>
      <c r="CT102" s="1882"/>
      <c r="CU102" s="1882"/>
      <c r="CV102" s="1882"/>
      <c r="CW102" s="1882"/>
      <c r="CX102" s="1882"/>
      <c r="CY102" s="1882"/>
      <c r="CZ102" s="1882"/>
    </row>
    <row r="103" s="131" customFormat="true" ht="15" customHeight="true" x14ac:dyDescent="0.2">
      <c r="A103" s="1057"/>
      <c r="B103" s="833"/>
      <c r="C103" s="916"/>
      <c r="D103" s="917"/>
      <c r="E103" s="917"/>
      <c r="F103" s="917"/>
      <c r="G103" s="918"/>
      <c r="H103" s="919"/>
      <c r="I103" s="917"/>
      <c r="J103" s="917"/>
      <c r="K103" s="917"/>
      <c r="L103" s="920"/>
      <c r="M103" s="916"/>
      <c r="N103" s="917"/>
      <c r="O103" s="917"/>
      <c r="P103" s="917"/>
      <c r="Q103" s="918"/>
      <c r="R103" s="919"/>
      <c r="S103" s="917"/>
      <c r="T103" s="917"/>
      <c r="U103" s="917"/>
      <c r="V103" s="917"/>
      <c r="W103" s="917"/>
      <c r="X103" s="917"/>
      <c r="Y103" s="917"/>
      <c r="Z103" s="920"/>
      <c r="AA103" s="603"/>
      <c r="AB103" s="603"/>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AZ103" s="216"/>
      <c r="BA103" s="236"/>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1882"/>
      <c r="CB103" s="1882"/>
      <c r="CC103" s="1882"/>
      <c r="CD103" s="1882"/>
      <c r="CE103" s="1882"/>
      <c r="CF103" s="1882"/>
      <c r="CG103" s="1882"/>
      <c r="CH103" s="1882"/>
      <c r="CI103" s="1882"/>
      <c r="CJ103" s="1882"/>
      <c r="CK103" s="1882"/>
      <c r="CL103" s="1882"/>
      <c r="CM103" s="1882"/>
      <c r="CN103" s="1882"/>
      <c r="CO103" s="1882"/>
      <c r="CP103" s="1882"/>
      <c r="CQ103" s="1882"/>
      <c r="CR103" s="1882"/>
      <c r="CS103" s="1882"/>
      <c r="CT103" s="1882"/>
      <c r="CU103" s="1882"/>
      <c r="CV103" s="1882"/>
      <c r="CW103" s="1882"/>
      <c r="CX103" s="1882"/>
      <c r="CY103" s="1882"/>
      <c r="CZ103" s="1882"/>
    </row>
    <row r="104" s="131" customFormat="true" ht="15" customHeight="true" x14ac:dyDescent="0.2">
      <c r="A104" s="1057"/>
      <c r="B104" s="833"/>
      <c r="C104" s="916"/>
      <c r="D104" s="917"/>
      <c r="E104" s="917"/>
      <c r="F104" s="917"/>
      <c r="G104" s="918"/>
      <c r="H104" s="919"/>
      <c r="I104" s="917"/>
      <c r="J104" s="917"/>
      <c r="K104" s="917"/>
      <c r="L104" s="920"/>
      <c r="M104" s="916"/>
      <c r="N104" s="917"/>
      <c r="O104" s="917"/>
      <c r="P104" s="917"/>
      <c r="Q104" s="918"/>
      <c r="R104" s="919"/>
      <c r="S104" s="917"/>
      <c r="T104" s="917"/>
      <c r="U104" s="917"/>
      <c r="V104" s="917"/>
      <c r="W104" s="917"/>
      <c r="X104" s="917"/>
      <c r="Y104" s="917"/>
      <c r="Z104" s="920"/>
      <c r="AA104" s="603"/>
      <c r="AB104" s="603"/>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AZ104" s="216"/>
      <c r="BA104" s="236"/>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1882"/>
      <c r="CB104" s="1882"/>
      <c r="CC104" s="1882"/>
      <c r="CD104" s="1882"/>
      <c r="CE104" s="1882"/>
      <c r="CF104" s="1882"/>
      <c r="CG104" s="1882"/>
      <c r="CH104" s="1882"/>
      <c r="CI104" s="1882"/>
      <c r="CJ104" s="1882"/>
      <c r="CK104" s="1882"/>
      <c r="CL104" s="1882"/>
      <c r="CM104" s="1882"/>
      <c r="CN104" s="1882"/>
      <c r="CO104" s="1882"/>
      <c r="CP104" s="1882"/>
      <c r="CQ104" s="1882"/>
      <c r="CR104" s="1882"/>
      <c r="CS104" s="1882"/>
      <c r="CT104" s="1882"/>
      <c r="CU104" s="1882"/>
      <c r="CV104" s="1882"/>
      <c r="CW104" s="1882"/>
      <c r="CX104" s="1882"/>
      <c r="CY104" s="1882"/>
      <c r="CZ104" s="1882"/>
    </row>
    <row r="105" s="131" customFormat="true" ht="15" customHeight="true" x14ac:dyDescent="0.2">
      <c r="A105" s="828"/>
      <c r="B105" s="834"/>
      <c r="C105" s="921"/>
      <c r="D105" s="922"/>
      <c r="E105" s="922"/>
      <c r="F105" s="922"/>
      <c r="G105" s="923"/>
      <c r="H105" s="924"/>
      <c r="I105" s="922"/>
      <c r="J105" s="922"/>
      <c r="K105" s="922"/>
      <c r="L105" s="925"/>
      <c r="M105" s="921"/>
      <c r="N105" s="922"/>
      <c r="O105" s="922"/>
      <c r="P105" s="922"/>
      <c r="Q105" s="923"/>
      <c r="R105" s="924"/>
      <c r="S105" s="922"/>
      <c r="T105" s="922"/>
      <c r="U105" s="922"/>
      <c r="V105" s="922"/>
      <c r="W105" s="922"/>
      <c r="X105" s="922"/>
      <c r="Y105" s="922"/>
      <c r="Z105" s="925"/>
      <c r="AA105" s="603"/>
      <c r="AB105" s="603"/>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AZ105" s="216"/>
      <c r="BA105" s="236"/>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1882"/>
      <c r="CB105" s="1882"/>
      <c r="CC105" s="1882"/>
      <c r="CD105" s="1882"/>
      <c r="CE105" s="1882"/>
      <c r="CF105" s="1882"/>
      <c r="CG105" s="1882"/>
      <c r="CH105" s="1882"/>
      <c r="CI105" s="1882"/>
      <c r="CJ105" s="1882"/>
      <c r="CK105" s="1882"/>
      <c r="CL105" s="1882"/>
      <c r="CM105" s="1882"/>
      <c r="CN105" s="1882"/>
      <c r="CO105" s="1882"/>
      <c r="CP105" s="1882"/>
      <c r="CQ105" s="1882"/>
      <c r="CR105" s="1882"/>
      <c r="CS105" s="1882"/>
      <c r="CT105" s="1882"/>
      <c r="CU105" s="1882"/>
      <c r="CV105" s="1882"/>
      <c r="CW105" s="1882"/>
      <c r="CX105" s="1882"/>
      <c r="CY105" s="1882"/>
      <c r="CZ105" s="1882"/>
    </row>
    <row r="106" s="131" customFormat="true" ht="250.15" customHeight="true" x14ac:dyDescent="0.2">
      <c r="A106" s="389"/>
      <c r="B106" s="640"/>
      <c r="C106" s="641"/>
      <c r="D106" s="641"/>
      <c r="E106" s="641"/>
      <c r="F106" s="641"/>
      <c r="G106" s="641"/>
      <c r="H106" s="641"/>
      <c r="I106" s="641"/>
      <c r="J106" s="641"/>
      <c r="K106" s="641"/>
      <c r="L106" s="641"/>
      <c r="M106" s="641"/>
      <c r="N106" s="641"/>
      <c r="O106" s="641"/>
      <c r="P106" s="641"/>
      <c r="Q106" s="641"/>
      <c r="R106" s="641"/>
      <c r="S106" s="641"/>
      <c r="T106" s="641"/>
      <c r="U106" s="641"/>
      <c r="V106" s="641"/>
      <c r="W106" s="641"/>
      <c r="X106" s="641"/>
      <c r="Y106" s="641"/>
      <c r="Z106" s="641"/>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9" t="str">
        <f>A1026</f>
        <v>Bolivia (Plurinational State of)</v>
      </c>
      <c r="B108" s="2120"/>
      <c r="C108" s="113"/>
      <c r="D108" s="113"/>
      <c r="E108" s="113"/>
      <c r="F108" s="113"/>
      <c r="G108" s="113"/>
      <c r="H108" s="113"/>
      <c r="I108" s="113"/>
      <c r="J108" s="113"/>
      <c r="K108" s="113"/>
      <c r="L108" s="113"/>
      <c r="M108" s="113"/>
      <c r="N108" s="113"/>
      <c r="O108" s="113"/>
      <c r="P108" s="113"/>
      <c r="Q108" s="113"/>
      <c r="R108" s="113"/>
      <c r="S108" s="113"/>
      <c r="T108" s="113"/>
      <c r="U108" s="113"/>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113"/>
      <c r="S109" s="113"/>
      <c r="T109" s="113"/>
      <c r="U109" s="113"/>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4" t="s">
        <v>97</v>
      </c>
      <c r="B112" s="222"/>
      <c r="C112" s="113"/>
      <c r="D112" s="113"/>
      <c r="E112" s="113"/>
      <c r="F112" s="113"/>
      <c r="G112" s="113"/>
      <c r="H112" s="113"/>
      <c r="I112" s="113"/>
      <c r="J112" s="113"/>
      <c r="K112" s="113"/>
      <c r="L112" s="113"/>
      <c r="M112" s="113"/>
      <c r="N112" s="113"/>
      <c r="O112" s="113"/>
      <c r="P112" s="113"/>
      <c r="Q112" s="113"/>
      <c r="R112" s="113"/>
      <c r="S112" s="113"/>
      <c r="T112" s="113"/>
      <c r="U112" s="113"/>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DHS03</v>
      </c>
      <c r="C115" s="113"/>
      <c r="D115" s="113"/>
      <c r="E115" s="113"/>
      <c r="F115" s="113"/>
      <c r="G115" s="113"/>
      <c r="H115" s="113"/>
      <c r="I115" s="113"/>
      <c r="J115" s="113"/>
      <c r="K115" s="113"/>
      <c r="L115" s="113"/>
      <c r="M115" s="113"/>
      <c r="N115" s="113"/>
      <c r="O115" s="113"/>
      <c r="P115" s="113"/>
      <c r="Q115" s="113"/>
      <c r="R115" s="113"/>
      <c r="S115" s="113"/>
      <c r="T115" s="113"/>
      <c r="U115" s="113"/>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4" t="str">
        <f>B1030</f>
        <v>Ratio of Improved latrines based on:</v>
      </c>
      <c r="B116" s="635" t="s">
        <v>169</v>
      </c>
      <c r="C116" s="113"/>
      <c r="D116" s="113"/>
      <c r="E116" s="113"/>
      <c r="F116" s="113"/>
      <c r="G116" s="113"/>
      <c r="H116" s="113"/>
      <c r="I116" s="113"/>
      <c r="J116" s="113"/>
      <c r="K116" s="113"/>
      <c r="L116" s="113"/>
      <c r="M116" s="113"/>
      <c r="N116" s="113"/>
      <c r="O116" s="113"/>
      <c r="P116" s="113"/>
      <c r="Q116" s="113"/>
      <c r="R116" s="113"/>
      <c r="S116" s="113"/>
      <c r="T116" s="113"/>
      <c r="U116" s="113"/>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4" t="str">
        <f>B1029</f>
        <v>Ratio of Shared improved based on:</v>
      </c>
      <c r="B117" s="636" t="s">
        <v>170</v>
      </c>
      <c r="C117" s="113"/>
      <c r="D117" s="113"/>
      <c r="E117" s="113"/>
      <c r="F117" s="113"/>
      <c r="G117" s="113"/>
      <c r="H117" s="113"/>
      <c r="I117" s="113"/>
      <c r="J117" s="113"/>
      <c r="K117" s="113"/>
      <c r="L117" s="113"/>
      <c r="M117" s="113"/>
      <c r="N117" s="113"/>
      <c r="O117" s="113"/>
      <c r="P117" s="113"/>
      <c r="Q117" s="113"/>
      <c r="R117" s="113"/>
      <c r="S117" s="113"/>
      <c r="T117" s="113"/>
      <c r="U117" s="113"/>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37"/>
      <c r="B118" s="635"/>
      <c r="C118" s="113"/>
      <c r="D118" s="113"/>
      <c r="E118" s="113"/>
      <c r="F118" s="113"/>
      <c r="G118" s="113"/>
      <c r="H118" s="113"/>
      <c r="I118" s="113"/>
      <c r="J118" s="113"/>
      <c r="K118" s="113"/>
      <c r="L118" s="113"/>
      <c r="M118" s="113"/>
      <c r="N118" s="113"/>
      <c r="O118" s="113"/>
      <c r="P118" s="113"/>
      <c r="Q118" s="113"/>
      <c r="R118" s="113"/>
      <c r="S118" s="113"/>
      <c r="T118" s="113"/>
      <c r="U118" s="113"/>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38"/>
      <c r="B119" s="639"/>
      <c r="C119" s="113"/>
      <c r="D119" s="113"/>
      <c r="E119" s="113"/>
      <c r="F119" s="113"/>
      <c r="G119" s="113"/>
      <c r="H119" s="113"/>
      <c r="I119" s="113"/>
      <c r="J119" s="113"/>
      <c r="K119" s="113"/>
      <c r="L119" s="113"/>
      <c r="M119" s="113"/>
      <c r="N119" s="113"/>
      <c r="O119" s="113"/>
      <c r="P119" s="113"/>
      <c r="Q119" s="113"/>
      <c r="R119" s="113"/>
      <c r="S119" s="113"/>
      <c r="T119" s="113"/>
      <c r="U119" s="113"/>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88" customFormat="true" ht="15" customHeight="true" x14ac:dyDescent="0.2">
      <c r="A120" s="116" t="s">
        <v>98</v>
      </c>
      <c r="B120" s="207"/>
      <c r="C120" s="2157" t="s">
        <v>114</v>
      </c>
      <c r="D120" s="2158"/>
      <c r="E120" s="2158"/>
      <c r="F120" s="2158"/>
      <c r="G120" s="2159"/>
      <c r="H120" s="2140" t="s">
        <v>38</v>
      </c>
      <c r="I120" s="2141"/>
      <c r="J120" s="2141"/>
      <c r="K120" s="2141"/>
      <c r="L120" s="2142"/>
      <c r="M120" s="2143" t="s">
        <v>37</v>
      </c>
      <c r="N120" s="2144"/>
      <c r="O120" s="2144"/>
      <c r="P120" s="2144"/>
      <c r="Q120" s="2145"/>
      <c r="R120" s="1789" t="s">
        <v>137</v>
      </c>
      <c r="S120" s="1826"/>
      <c r="T120" s="1826"/>
      <c r="U120" s="1826"/>
      <c r="V120" s="1826"/>
      <c r="W120" s="1826"/>
      <c r="X120" s="1826"/>
      <c r="Y120" s="1826"/>
      <c r="Z120" s="1827"/>
      <c r="AA120" s="603"/>
      <c r="AB120" s="603"/>
      <c r="AC120" s="603"/>
      <c r="AD120" s="603"/>
      <c r="AE120" s="603"/>
      <c r="AF120" s="603"/>
      <c r="AG120" s="603"/>
      <c r="AH120" s="603"/>
      <c r="AI120" s="603"/>
      <c r="AJ120" s="603"/>
      <c r="AK120" s="603"/>
      <c r="AL120" s="603"/>
      <c r="AM120" s="603"/>
      <c r="AN120" s="603"/>
      <c r="AO120" s="603"/>
      <c r="AP120" s="603"/>
      <c r="AQ120" s="603"/>
      <c r="AR120" s="603"/>
      <c r="AS120" s="603"/>
      <c r="AT120" s="603"/>
      <c r="AU120" s="603"/>
      <c r="AV120" s="603"/>
      <c r="AW120" s="603"/>
      <c r="AX120" s="603"/>
      <c r="AY120" s="603"/>
      <c r="AZ120" s="216"/>
      <c r="BA120" s="217" t="s">
        <v>128</v>
      </c>
      <c r="BB120" s="116" t="s">
        <v>98</v>
      </c>
      <c r="BC120" s="2200" t="s">
        <v>114</v>
      </c>
      <c r="BD120" s="2201"/>
      <c r="BE120" s="2201"/>
      <c r="BF120" s="2201"/>
      <c r="BG120" s="2202"/>
      <c r="BH120" s="2203" t="s">
        <v>38</v>
      </c>
      <c r="BI120" s="2201"/>
      <c r="BJ120" s="2201"/>
      <c r="BK120" s="2201"/>
      <c r="BL120" s="2202"/>
      <c r="BM120" s="2203" t="s">
        <v>37</v>
      </c>
      <c r="BN120" s="2201"/>
      <c r="BO120" s="2201"/>
      <c r="BP120" s="2201"/>
      <c r="BQ120" s="2223"/>
      <c r="BR120" s="1805" t="s">
        <v>137</v>
      </c>
      <c r="BS120" s="1806"/>
      <c r="BT120" s="1806"/>
      <c r="BU120" s="1806"/>
      <c r="BV120" s="1806"/>
      <c r="BW120" s="1806"/>
      <c r="BX120" s="1806"/>
      <c r="BY120" s="1807"/>
      <c r="BZ120" s="312"/>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88" customFormat="true" ht="12.75" x14ac:dyDescent="0.2">
      <c r="A121" s="187" t="s">
        <v>87</v>
      </c>
      <c r="B121" s="244"/>
      <c r="C121" s="278" t="s">
        <v>0</v>
      </c>
      <c r="D121" s="279" t="s">
        <v>1</v>
      </c>
      <c r="E121" s="279" t="s">
        <v>2</v>
      </c>
      <c r="F121" s="279" t="s">
        <v>3</v>
      </c>
      <c r="G121" s="280" t="s">
        <v>4</v>
      </c>
      <c r="H121" s="771" t="s">
        <v>0</v>
      </c>
      <c r="I121" s="699" t="s">
        <v>1</v>
      </c>
      <c r="J121" s="699" t="s">
        <v>2</v>
      </c>
      <c r="K121" s="699" t="s">
        <v>3</v>
      </c>
      <c r="L121" s="700" t="s">
        <v>4</v>
      </c>
      <c r="M121" s="754" t="s">
        <v>0</v>
      </c>
      <c r="N121" s="699" t="s">
        <v>1</v>
      </c>
      <c r="O121" s="699" t="s">
        <v>2</v>
      </c>
      <c r="P121" s="699" t="s">
        <v>3</v>
      </c>
      <c r="Q121" s="795" t="s">
        <v>4</v>
      </c>
      <c r="R121" s="771" t="s">
        <v>149</v>
      </c>
      <c r="S121" s="699" t="s">
        <v>150</v>
      </c>
      <c r="T121" s="699" t="s">
        <v>151</v>
      </c>
      <c r="U121" s="699" t="s">
        <v>152</v>
      </c>
      <c r="V121" s="699" t="s">
        <v>153</v>
      </c>
      <c r="W121" s="699" t="s">
        <v>154</v>
      </c>
      <c r="X121" s="699" t="s">
        <v>155</v>
      </c>
      <c r="Y121" s="699" t="s">
        <v>156</v>
      </c>
      <c r="Z121" s="701" t="s">
        <v>157</v>
      </c>
      <c r="AA121" s="603"/>
      <c r="AB121" s="603"/>
      <c r="AC121" s="603"/>
      <c r="AD121" s="603"/>
      <c r="AE121" s="603"/>
      <c r="AF121" s="603"/>
      <c r="AG121" s="603"/>
      <c r="AH121" s="603"/>
      <c r="AI121" s="603"/>
      <c r="AJ121" s="603"/>
      <c r="AK121" s="603"/>
      <c r="AL121" s="603"/>
      <c r="AM121" s="603"/>
      <c r="AN121" s="603"/>
      <c r="AO121" s="603"/>
      <c r="AP121" s="603"/>
      <c r="AQ121" s="603"/>
      <c r="AR121" s="603"/>
      <c r="AS121" s="603"/>
      <c r="AT121" s="603"/>
      <c r="AU121" s="603"/>
      <c r="AV121" s="603"/>
      <c r="AW121" s="603"/>
      <c r="AX121" s="603"/>
      <c r="AY121" s="603"/>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149</v>
      </c>
      <c r="BS121" s="172" t="s">
        <v>150</v>
      </c>
      <c r="BT121" s="172" t="s">
        <v>151</v>
      </c>
      <c r="BU121" s="172" t="s">
        <v>152</v>
      </c>
      <c r="BV121" s="172" t="s">
        <v>153</v>
      </c>
      <c r="BW121" s="172" t="s">
        <v>154</v>
      </c>
      <c r="BX121" s="172" t="s">
        <v>155</v>
      </c>
      <c r="BY121" s="173" t="s">
        <v>156</v>
      </c>
      <c r="BZ121" s="173" t="s">
        <v>157</v>
      </c>
      <c r="CA121" s="1883"/>
      <c r="CB121" s="1883"/>
      <c r="CC121" s="1883"/>
      <c r="CD121" s="1883"/>
      <c r="CE121" s="1883"/>
      <c r="CF121" s="1883"/>
      <c r="CG121" s="1883"/>
      <c r="CH121" s="1883"/>
      <c r="CI121" s="1883"/>
      <c r="CJ121" s="1883"/>
      <c r="CK121" s="1883"/>
      <c r="CL121" s="1883"/>
      <c r="CM121" s="1883"/>
      <c r="CN121" s="1883"/>
      <c r="CO121" s="1883"/>
      <c r="CP121" s="1883"/>
      <c r="CQ121" s="1883"/>
      <c r="CR121" s="1883"/>
      <c r="CS121" s="1883"/>
      <c r="CT121" s="1883"/>
      <c r="CU121" s="1883"/>
      <c r="CV121" s="1883"/>
      <c r="CW121" s="1883"/>
      <c r="CX121" s="1883"/>
      <c r="CY121" s="1883"/>
      <c r="CZ121" s="1883"/>
    </row>
    <row r="122" s="388" customFormat="true" ht="15" customHeight="true" x14ac:dyDescent="0.2">
      <c r="A122" s="2148" t="s">
        <v>18</v>
      </c>
      <c r="B122" s="1067" t="s">
        <v>14</v>
      </c>
      <c r="C122" s="928">
        <f>C135+C136+C137</f>
        <v>15.463111926071505</v>
      </c>
      <c r="D122" s="929">
        <f t="shared" ref="D122:Z122" si="3">D135+D136+D137</f>
        <v>28.068426550068313</v>
      </c>
      <c r="E122" s="929">
        <f t="shared" si="3"/>
        <v>50.018102471343241</v>
      </c>
      <c r="F122" s="929">
        <f t="shared" si="3"/>
        <v>74.456753476267522</v>
      </c>
      <c r="G122" s="930">
        <f t="shared" si="3"/>
        <v>90.736857210136691</v>
      </c>
      <c r="H122" s="931">
        <f t="shared" si="3"/>
        <v>37.115214385695424</v>
      </c>
      <c r="I122" s="929">
        <f t="shared" si="3"/>
        <v>57.885634016372705</v>
      </c>
      <c r="J122" s="929">
        <f t="shared" si="3"/>
        <v>75.886748105453506</v>
      </c>
      <c r="K122" s="929">
        <f t="shared" si="3"/>
        <v>81.872076789808034</v>
      </c>
      <c r="L122" s="932">
        <f t="shared" si="3"/>
        <v>94.269754909259845</v>
      </c>
      <c r="M122" s="928">
        <f t="shared" si="3"/>
        <v>10.60400241755042</v>
      </c>
      <c r="N122" s="929">
        <f t="shared" si="3"/>
        <v>16.653391190167294</v>
      </c>
      <c r="O122" s="929">
        <f t="shared" si="3"/>
        <v>20.91308995555643</v>
      </c>
      <c r="P122" s="929">
        <f t="shared" si="3"/>
        <v>25.37419804112449</v>
      </c>
      <c r="Q122" s="930">
        <f t="shared" si="3"/>
        <v>42.145832955785423</v>
      </c>
      <c r="R122" s="931">
        <f t="shared" si="3"/>
        <v>55.583830297598354</v>
      </c>
      <c r="S122" s="929">
        <f t="shared" si="3"/>
        <v>40.079986766729135</v>
      </c>
      <c r="T122" s="929">
        <f t="shared" si="3"/>
        <v>56.565260429614987</v>
      </c>
      <c r="U122" s="929">
        <f t="shared" si="3"/>
        <v>46.58907809038331</v>
      </c>
      <c r="V122" s="929">
        <f t="shared" si="3"/>
        <v>44.354450215577799</v>
      </c>
      <c r="W122" s="929">
        <f t="shared" si="3"/>
        <v>48.044073912454479</v>
      </c>
      <c r="X122" s="929">
        <f t="shared" si="3"/>
        <v>32.20397766613803</v>
      </c>
      <c r="Y122" s="929">
        <f t="shared" si="3"/>
        <v>63.226996825710486</v>
      </c>
      <c r="Z122" s="932">
        <f t="shared" si="3"/>
        <v>62.293940613675289</v>
      </c>
      <c r="AA122" s="603"/>
      <c r="AB122" s="603"/>
      <c r="AC122" s="603"/>
      <c r="AD122" s="603"/>
      <c r="AE122" s="603"/>
      <c r="AF122" s="603"/>
      <c r="AG122" s="603"/>
      <c r="AH122" s="603"/>
      <c r="AI122" s="603"/>
      <c r="AJ122" s="603"/>
      <c r="AK122" s="603"/>
      <c r="AL122" s="603"/>
      <c r="AM122" s="603"/>
      <c r="AN122" s="603"/>
      <c r="AO122" s="603"/>
      <c r="AP122" s="603"/>
      <c r="AQ122" s="603"/>
      <c r="AR122" s="603"/>
      <c r="AS122" s="603"/>
      <c r="AT122" s="603"/>
      <c r="AU122" s="603"/>
      <c r="AV122" s="603"/>
      <c r="AW122" s="603"/>
      <c r="AX122" s="603"/>
      <c r="AY122" s="603"/>
      <c r="AZ122" s="216"/>
      <c r="BA122" s="2224" t="s">
        <v>18</v>
      </c>
      <c r="BB122" s="155" t="s">
        <v>14</v>
      </c>
      <c r="BC122" s="1152" t="s">
        <v>35</v>
      </c>
      <c r="BD122" s="1172" t="s">
        <v>35</v>
      </c>
      <c r="BE122" s="1172" t="s">
        <v>35</v>
      </c>
      <c r="BF122" s="1172" t="s">
        <v>35</v>
      </c>
      <c r="BG122" s="1193" t="s">
        <v>35</v>
      </c>
      <c r="BH122" s="1214" t="s">
        <v>35</v>
      </c>
      <c r="BI122" s="1172" t="s">
        <v>35</v>
      </c>
      <c r="BJ122" s="1172" t="s">
        <v>35</v>
      </c>
      <c r="BK122" s="1172" t="s">
        <v>35</v>
      </c>
      <c r="BL122" s="1193" t="s">
        <v>35</v>
      </c>
      <c r="BM122" s="1214" t="s">
        <v>35</v>
      </c>
      <c r="BN122" s="1172" t="s">
        <v>35</v>
      </c>
      <c r="BO122" s="1172" t="s">
        <v>35</v>
      </c>
      <c r="BP122" s="1172" t="s">
        <v>35</v>
      </c>
      <c r="BQ122" s="1193" t="s">
        <v>35</v>
      </c>
      <c r="BR122" s="1214" t="s">
        <v>35</v>
      </c>
      <c r="BS122" s="1172" t="s">
        <v>35</v>
      </c>
      <c r="BT122" s="1172" t="s">
        <v>35</v>
      </c>
      <c r="BU122" s="1172" t="s">
        <v>35</v>
      </c>
      <c r="BV122" s="1172" t="s">
        <v>35</v>
      </c>
      <c r="BW122" s="1172" t="s">
        <v>35</v>
      </c>
      <c r="BX122" s="1172" t="s">
        <v>35</v>
      </c>
      <c r="BY122" s="1233" t="s">
        <v>35</v>
      </c>
      <c r="BZ122" s="1233" t="s">
        <v>35</v>
      </c>
      <c r="CA122" s="1884"/>
      <c r="CB122" s="1884"/>
      <c r="CC122" s="1884"/>
      <c r="CD122" s="1884"/>
      <c r="CE122" s="1884"/>
      <c r="CF122" s="1884"/>
      <c r="CG122" s="1884"/>
      <c r="CH122" s="1884"/>
      <c r="CI122" s="1884"/>
      <c r="CJ122" s="1884"/>
      <c r="CK122" s="1884"/>
      <c r="CL122" s="1884"/>
      <c r="CM122" s="1884"/>
      <c r="CN122" s="1884"/>
      <c r="CO122" s="1884"/>
      <c r="CP122" s="1884"/>
      <c r="CQ122" s="1884"/>
      <c r="CR122" s="1884"/>
      <c r="CS122" s="1884"/>
      <c r="CT122" s="1884"/>
      <c r="CU122" s="1884"/>
      <c r="CV122" s="1884"/>
      <c r="CW122" s="1884"/>
      <c r="CX122" s="1884"/>
      <c r="CY122" s="1884"/>
      <c r="CZ122" s="1884"/>
    </row>
    <row r="123" s="388" customFormat="true" ht="15" customHeight="true" x14ac:dyDescent="0.2">
      <c r="A123" s="2149"/>
      <c r="B123" s="1068" t="s">
        <v>51</v>
      </c>
      <c r="C123" s="933">
        <f>100-C122</f>
        <v>84.536888073928495</v>
      </c>
      <c r="D123" s="934">
        <f t="shared" ref="D123:Z123" si="4">100-D122</f>
        <v>71.93157344993169</v>
      </c>
      <c r="E123" s="934">
        <f t="shared" si="4"/>
        <v>49.981897528656759</v>
      </c>
      <c r="F123" s="934">
        <f t="shared" si="4"/>
        <v>25.543246523732478</v>
      </c>
      <c r="G123" s="935">
        <f t="shared" si="4"/>
        <v>9.2631427898633092</v>
      </c>
      <c r="H123" s="936">
        <f t="shared" si="4"/>
        <v>62.884785614304576</v>
      </c>
      <c r="I123" s="934">
        <f t="shared" si="4"/>
        <v>42.114365983627295</v>
      </c>
      <c r="J123" s="934">
        <f t="shared" si="4"/>
        <v>24.113251894546494</v>
      </c>
      <c r="K123" s="934">
        <f t="shared" si="4"/>
        <v>18.127923210191966</v>
      </c>
      <c r="L123" s="937">
        <f t="shared" si="4"/>
        <v>5.730245090740155</v>
      </c>
      <c r="M123" s="933">
        <f t="shared" si="4"/>
        <v>89.395997582449581</v>
      </c>
      <c r="N123" s="934">
        <f t="shared" si="4"/>
        <v>83.346608809832702</v>
      </c>
      <c r="O123" s="934">
        <f t="shared" si="4"/>
        <v>79.08691004444357</v>
      </c>
      <c r="P123" s="934">
        <f t="shared" si="4"/>
        <v>74.625801958875513</v>
      </c>
      <c r="Q123" s="935">
        <f t="shared" si="4"/>
        <v>57.854167044214577</v>
      </c>
      <c r="R123" s="936">
        <f t="shared" si="4"/>
        <v>44.416169702401646</v>
      </c>
      <c r="S123" s="934">
        <f t="shared" si="4"/>
        <v>59.920013233270865</v>
      </c>
      <c r="T123" s="934">
        <f t="shared" si="4"/>
        <v>43.434739570385013</v>
      </c>
      <c r="U123" s="934">
        <f t="shared" si="4"/>
        <v>53.41092190961669</v>
      </c>
      <c r="V123" s="934">
        <f t="shared" si="4"/>
        <v>55.645549784422201</v>
      </c>
      <c r="W123" s="934">
        <f t="shared" si="4"/>
        <v>51.955926087545521</v>
      </c>
      <c r="X123" s="934">
        <f t="shared" si="4"/>
        <v>67.79602233386197</v>
      </c>
      <c r="Y123" s="934">
        <f t="shared" si="4"/>
        <v>36.773003174289514</v>
      </c>
      <c r="Z123" s="937">
        <f t="shared" si="4"/>
        <v>37.706059386324711</v>
      </c>
      <c r="AA123" s="603"/>
      <c r="AB123" s="603"/>
      <c r="AC123" s="603"/>
      <c r="AD123" s="603"/>
      <c r="AE123" s="603"/>
      <c r="AF123" s="603"/>
      <c r="AG123" s="603"/>
      <c r="AH123" s="603"/>
      <c r="AI123" s="603"/>
      <c r="AJ123" s="603"/>
      <c r="AK123" s="603"/>
      <c r="AL123" s="603"/>
      <c r="AM123" s="603"/>
      <c r="AN123" s="603"/>
      <c r="AO123" s="603"/>
      <c r="AP123" s="603"/>
      <c r="AQ123" s="603"/>
      <c r="AR123" s="603"/>
      <c r="AS123" s="603"/>
      <c r="AT123" s="603"/>
      <c r="AU123" s="603"/>
      <c r="AV123" s="603"/>
      <c r="AW123" s="603"/>
      <c r="AX123" s="603"/>
      <c r="AY123" s="603"/>
      <c r="AZ123" s="216"/>
      <c r="BA123" s="2225"/>
      <c r="BB123" s="156" t="s">
        <v>51</v>
      </c>
      <c r="BC123" s="1153" t="s">
        <v>35</v>
      </c>
      <c r="BD123" s="1173" t="s">
        <v>35</v>
      </c>
      <c r="BE123" s="1173" t="s">
        <v>35</v>
      </c>
      <c r="BF123" s="1173" t="s">
        <v>35</v>
      </c>
      <c r="BG123" s="1194" t="s">
        <v>35</v>
      </c>
      <c r="BH123" s="1215" t="s">
        <v>35</v>
      </c>
      <c r="BI123" s="1173" t="s">
        <v>35</v>
      </c>
      <c r="BJ123" s="1173" t="s">
        <v>35</v>
      </c>
      <c r="BK123" s="1173" t="s">
        <v>35</v>
      </c>
      <c r="BL123" s="1194" t="s">
        <v>35</v>
      </c>
      <c r="BM123" s="1215" t="s">
        <v>35</v>
      </c>
      <c r="BN123" s="1173" t="s">
        <v>35</v>
      </c>
      <c r="BO123" s="1173" t="s">
        <v>35</v>
      </c>
      <c r="BP123" s="1173" t="s">
        <v>35</v>
      </c>
      <c r="BQ123" s="1194" t="s">
        <v>35</v>
      </c>
      <c r="BR123" s="1215" t="s">
        <v>35</v>
      </c>
      <c r="BS123" s="1173" t="s">
        <v>35</v>
      </c>
      <c r="BT123" s="1173" t="s">
        <v>35</v>
      </c>
      <c r="BU123" s="1173" t="s">
        <v>35</v>
      </c>
      <c r="BV123" s="1173" t="s">
        <v>35</v>
      </c>
      <c r="BW123" s="1173" t="s">
        <v>35</v>
      </c>
      <c r="BX123" s="1173" t="s">
        <v>35</v>
      </c>
      <c r="BY123" s="1234" t="s">
        <v>35</v>
      </c>
      <c r="BZ123" s="1234" t="s">
        <v>35</v>
      </c>
      <c r="CA123" s="1885"/>
      <c r="CB123" s="1885"/>
      <c r="CC123" s="1885"/>
      <c r="CD123" s="1885"/>
      <c r="CE123" s="1885"/>
      <c r="CF123" s="1885"/>
      <c r="CG123" s="1885"/>
      <c r="CH123" s="1885"/>
      <c r="CI123" s="1885"/>
      <c r="CJ123" s="1885"/>
      <c r="CK123" s="1885"/>
      <c r="CL123" s="1885"/>
      <c r="CM123" s="1885"/>
      <c r="CN123" s="1885"/>
      <c r="CO123" s="1885"/>
      <c r="CP123" s="1885"/>
      <c r="CQ123" s="1885"/>
      <c r="CR123" s="1885"/>
      <c r="CS123" s="1885"/>
      <c r="CT123" s="1885"/>
      <c r="CU123" s="1885"/>
      <c r="CV123" s="1885"/>
      <c r="CW123" s="1885"/>
      <c r="CX123" s="1885"/>
      <c r="CY123" s="1885"/>
      <c r="CZ123" s="1885"/>
    </row>
    <row r="124" s="388" customFormat="true" ht="15" customHeight="true" x14ac:dyDescent="0.2">
      <c r="A124" s="2149" t="s">
        <v>50</v>
      </c>
      <c r="B124" s="1068" t="s">
        <v>15</v>
      </c>
      <c r="C124" s="933">
        <f>C122*C129/100</f>
        <v>4.4216600487773032</v>
      </c>
      <c r="D124" s="934">
        <f t="shared" ref="D124:Z124" si="5">D122*D129/100</f>
        <v>11.547837452446256</v>
      </c>
      <c r="E124" s="934">
        <f t="shared" si="5"/>
        <v>19.188758485688282</v>
      </c>
      <c r="F124" s="934">
        <f t="shared" si="5"/>
        <v>42.899897667275809</v>
      </c>
      <c r="G124" s="935">
        <f t="shared" si="5"/>
        <v>81.559015348971656</v>
      </c>
      <c r="H124" s="936">
        <f t="shared" si="5"/>
        <v>13.664089213665658</v>
      </c>
      <c r="I124" s="934">
        <f t="shared" si="5"/>
        <v>21.072229863676466</v>
      </c>
      <c r="J124" s="934">
        <f t="shared" si="5"/>
        <v>41.515224739359425</v>
      </c>
      <c r="K124" s="934">
        <f t="shared" si="5"/>
        <v>59.632059474034222</v>
      </c>
      <c r="L124" s="937">
        <f t="shared" si="5"/>
        <v>90.073725055123589</v>
      </c>
      <c r="M124" s="933">
        <f t="shared" si="5"/>
        <v>2.1211569863078408</v>
      </c>
      <c r="N124" s="934">
        <f t="shared" si="5"/>
        <v>5.2084739450271869</v>
      </c>
      <c r="O124" s="934">
        <f t="shared" si="5"/>
        <v>7.7498560232265223</v>
      </c>
      <c r="P124" s="934">
        <f t="shared" si="5"/>
        <v>10.668377212198997</v>
      </c>
      <c r="Q124" s="935">
        <f t="shared" si="5"/>
        <v>24.990108644344033</v>
      </c>
      <c r="R124" s="936">
        <f t="shared" si="5"/>
        <v>41.291187869933125</v>
      </c>
      <c r="S124" s="934">
        <f t="shared" si="5"/>
        <v>13.655788709901024</v>
      </c>
      <c r="T124" s="934">
        <f t="shared" si="5"/>
        <v>32.360922877414275</v>
      </c>
      <c r="U124" s="934">
        <f t="shared" si="5"/>
        <v>19.054985871100431</v>
      </c>
      <c r="V124" s="934">
        <f t="shared" si="5"/>
        <v>15.353195731778371</v>
      </c>
      <c r="W124" s="934">
        <f t="shared" si="5"/>
        <v>29.231480610974458</v>
      </c>
      <c r="X124" s="934">
        <f t="shared" si="5"/>
        <v>7.8262386709538987</v>
      </c>
      <c r="Y124" s="934">
        <f t="shared" si="5"/>
        <v>45.291869791330903</v>
      </c>
      <c r="Z124" s="937">
        <f t="shared" si="5"/>
        <v>33.318387047385364</v>
      </c>
      <c r="AA124" s="603"/>
      <c r="AB124" s="603"/>
      <c r="AC124" s="603"/>
      <c r="AD124" s="603"/>
      <c r="AE124" s="603"/>
      <c r="AF124" s="603"/>
      <c r="AG124" s="603"/>
      <c r="AH124" s="603"/>
      <c r="AI124" s="603"/>
      <c r="AJ124" s="603"/>
      <c r="AK124" s="603"/>
      <c r="AL124" s="603"/>
      <c r="AM124" s="603"/>
      <c r="AN124" s="603"/>
      <c r="AO124" s="603"/>
      <c r="AP124" s="603"/>
      <c r="AQ124" s="603"/>
      <c r="AR124" s="603"/>
      <c r="AS124" s="603"/>
      <c r="AT124" s="603"/>
      <c r="AU124" s="603"/>
      <c r="AV124" s="603"/>
      <c r="AW124" s="603"/>
      <c r="AX124" s="603"/>
      <c r="AY124" s="603"/>
      <c r="AZ124" s="216"/>
      <c r="BA124" s="2225" t="s">
        <v>50</v>
      </c>
      <c r="BB124" s="156" t="s">
        <v>15</v>
      </c>
      <c r="BC124" s="1153" t="s">
        <v>35</v>
      </c>
      <c r="BD124" s="1173" t="s">
        <v>35</v>
      </c>
      <c r="BE124" s="1173" t="s">
        <v>35</v>
      </c>
      <c r="BF124" s="1173" t="s">
        <v>35</v>
      </c>
      <c r="BG124" s="1194" t="s">
        <v>35</v>
      </c>
      <c r="BH124" s="1215" t="s">
        <v>35</v>
      </c>
      <c r="BI124" s="1173" t="s">
        <v>35</v>
      </c>
      <c r="BJ124" s="1173" t="s">
        <v>35</v>
      </c>
      <c r="BK124" s="1173" t="s">
        <v>35</v>
      </c>
      <c r="BL124" s="1194" t="s">
        <v>35</v>
      </c>
      <c r="BM124" s="1215" t="s">
        <v>35</v>
      </c>
      <c r="BN124" s="1173" t="s">
        <v>35</v>
      </c>
      <c r="BO124" s="1173" t="s">
        <v>35</v>
      </c>
      <c r="BP124" s="1173" t="s">
        <v>35</v>
      </c>
      <c r="BQ124" s="1194" t="s">
        <v>35</v>
      </c>
      <c r="BR124" s="1215" t="s">
        <v>35</v>
      </c>
      <c r="BS124" s="1173" t="s">
        <v>35</v>
      </c>
      <c r="BT124" s="1173" t="s">
        <v>35</v>
      </c>
      <c r="BU124" s="1173" t="s">
        <v>35</v>
      </c>
      <c r="BV124" s="1173" t="s">
        <v>35</v>
      </c>
      <c r="BW124" s="1173" t="s">
        <v>35</v>
      </c>
      <c r="BX124" s="1173" t="s">
        <v>35</v>
      </c>
      <c r="BY124" s="1234" t="s">
        <v>35</v>
      </c>
      <c r="BZ124" s="1234" t="s">
        <v>35</v>
      </c>
      <c r="CA124" s="1885"/>
      <c r="CB124" s="1885"/>
      <c r="CC124" s="1885"/>
      <c r="CD124" s="1885"/>
      <c r="CE124" s="1885"/>
      <c r="CF124" s="1885"/>
      <c r="CG124" s="1885"/>
      <c r="CH124" s="1885"/>
      <c r="CI124" s="1885"/>
      <c r="CJ124" s="1885"/>
      <c r="CK124" s="1885"/>
      <c r="CL124" s="1885"/>
      <c r="CM124" s="1885"/>
      <c r="CN124" s="1885"/>
      <c r="CO124" s="1885"/>
      <c r="CP124" s="1885"/>
      <c r="CQ124" s="1885"/>
      <c r="CR124" s="1885"/>
      <c r="CS124" s="1885"/>
      <c r="CT124" s="1885"/>
      <c r="CU124" s="1885"/>
      <c r="CV124" s="1885"/>
      <c r="CW124" s="1885"/>
      <c r="CX124" s="1885"/>
      <c r="CY124" s="1885"/>
      <c r="CZ124" s="1885"/>
    </row>
    <row r="125" s="388" customFormat="true" ht="15" customHeight="true" x14ac:dyDescent="0.2">
      <c r="A125" s="2149"/>
      <c r="B125" s="1068" t="s">
        <v>16</v>
      </c>
      <c r="C125" s="933">
        <f>C122*C128/100</f>
        <v>11.041451877294215</v>
      </c>
      <c r="D125" s="934">
        <f t="shared" ref="D125:Z125" si="6">D122*D128/100</f>
        <v>16.520589097622008</v>
      </c>
      <c r="E125" s="934">
        <f t="shared" si="6"/>
        <v>30.829343985654855</v>
      </c>
      <c r="F125" s="934">
        <f t="shared" si="6"/>
        <v>31.556855808991717</v>
      </c>
      <c r="G125" s="935">
        <f t="shared" si="6"/>
        <v>9.1778418611649037</v>
      </c>
      <c r="H125" s="936">
        <f t="shared" si="6"/>
        <v>23.451125172029748</v>
      </c>
      <c r="I125" s="934">
        <f t="shared" si="6"/>
        <v>36.813404152696393</v>
      </c>
      <c r="J125" s="934">
        <f t="shared" si="6"/>
        <v>34.371523366094337</v>
      </c>
      <c r="K125" s="934">
        <f t="shared" si="6"/>
        <v>22.240017315773642</v>
      </c>
      <c r="L125" s="937">
        <f t="shared" si="6"/>
        <v>4.1960298541363183</v>
      </c>
      <c r="M125" s="933">
        <f t="shared" si="6"/>
        <v>8.4828454312425841</v>
      </c>
      <c r="N125" s="934">
        <f t="shared" si="6"/>
        <v>11.44491724514012</v>
      </c>
      <c r="O125" s="934">
        <f t="shared" si="6"/>
        <v>13.163233932329918</v>
      </c>
      <c r="P125" s="934">
        <f t="shared" si="6"/>
        <v>14.7058208289255</v>
      </c>
      <c r="Q125" s="935">
        <f t="shared" si="6"/>
        <v>17.155724311441396</v>
      </c>
      <c r="R125" s="936">
        <f t="shared" si="6"/>
        <v>14.292642427665353</v>
      </c>
      <c r="S125" s="934">
        <f t="shared" si="6"/>
        <v>26.424198056828118</v>
      </c>
      <c r="T125" s="934">
        <f t="shared" si="6"/>
        <v>24.20433755220056</v>
      </c>
      <c r="U125" s="934">
        <f t="shared" si="6"/>
        <v>27.534092219283046</v>
      </c>
      <c r="V125" s="934">
        <f t="shared" si="6"/>
        <v>29.001254483799563</v>
      </c>
      <c r="W125" s="934">
        <f t="shared" si="6"/>
        <v>18.812593301480106</v>
      </c>
      <c r="X125" s="934">
        <f t="shared" si="6"/>
        <v>24.377738995184192</v>
      </c>
      <c r="Y125" s="934">
        <f t="shared" si="6"/>
        <v>17.935127034379477</v>
      </c>
      <c r="Z125" s="937">
        <f t="shared" si="6"/>
        <v>28.975553566289975</v>
      </c>
      <c r="AA125" s="603"/>
      <c r="AB125" s="603"/>
      <c r="AC125" s="603"/>
      <c r="AD125" s="603"/>
      <c r="AE125" s="603"/>
      <c r="AF125" s="603"/>
      <c r="AG125" s="603"/>
      <c r="AH125" s="603"/>
      <c r="AI125" s="603"/>
      <c r="AJ125" s="603"/>
      <c r="AK125" s="603"/>
      <c r="AL125" s="603"/>
      <c r="AM125" s="603"/>
      <c r="AN125" s="603"/>
      <c r="AO125" s="603"/>
      <c r="AP125" s="603"/>
      <c r="AQ125" s="603"/>
      <c r="AR125" s="603"/>
      <c r="AS125" s="603"/>
      <c r="AT125" s="603"/>
      <c r="AU125" s="603"/>
      <c r="AV125" s="603"/>
      <c r="AW125" s="603"/>
      <c r="AX125" s="603"/>
      <c r="AY125" s="603"/>
      <c r="AZ125" s="216"/>
      <c r="BA125" s="2225"/>
      <c r="BB125" s="156" t="s">
        <v>16</v>
      </c>
      <c r="BC125" s="1153" t="s">
        <v>35</v>
      </c>
      <c r="BD125" s="1173" t="s">
        <v>35</v>
      </c>
      <c r="BE125" s="1173" t="s">
        <v>35</v>
      </c>
      <c r="BF125" s="1173" t="s">
        <v>35</v>
      </c>
      <c r="BG125" s="1194" t="s">
        <v>35</v>
      </c>
      <c r="BH125" s="1215" t="s">
        <v>35</v>
      </c>
      <c r="BI125" s="1173" t="s">
        <v>35</v>
      </c>
      <c r="BJ125" s="1173" t="s">
        <v>35</v>
      </c>
      <c r="BK125" s="1173" t="s">
        <v>35</v>
      </c>
      <c r="BL125" s="1194" t="s">
        <v>35</v>
      </c>
      <c r="BM125" s="1215" t="s">
        <v>35</v>
      </c>
      <c r="BN125" s="1173" t="s">
        <v>35</v>
      </c>
      <c r="BO125" s="1173" t="s">
        <v>35</v>
      </c>
      <c r="BP125" s="1173" t="s">
        <v>35</v>
      </c>
      <c r="BQ125" s="1194" t="s">
        <v>35</v>
      </c>
      <c r="BR125" s="1215" t="s">
        <v>35</v>
      </c>
      <c r="BS125" s="1173" t="s">
        <v>35</v>
      </c>
      <c r="BT125" s="1173" t="s">
        <v>35</v>
      </c>
      <c r="BU125" s="1173" t="s">
        <v>35</v>
      </c>
      <c r="BV125" s="1173" t="s">
        <v>35</v>
      </c>
      <c r="BW125" s="1173" t="s">
        <v>35</v>
      </c>
      <c r="BX125" s="1173" t="s">
        <v>35</v>
      </c>
      <c r="BY125" s="1234" t="s">
        <v>35</v>
      </c>
      <c r="BZ125" s="1234" t="s">
        <v>35</v>
      </c>
      <c r="CA125" s="1885"/>
      <c r="CB125" s="1885"/>
      <c r="CC125" s="1885"/>
      <c r="CD125" s="1885"/>
      <c r="CE125" s="1885"/>
      <c r="CF125" s="1885"/>
      <c r="CG125" s="1885"/>
      <c r="CH125" s="1885"/>
      <c r="CI125" s="1885"/>
      <c r="CJ125" s="1885"/>
      <c r="CK125" s="1885"/>
      <c r="CL125" s="1885"/>
      <c r="CM125" s="1885"/>
      <c r="CN125" s="1885"/>
      <c r="CO125" s="1885"/>
      <c r="CP125" s="1885"/>
      <c r="CQ125" s="1885"/>
      <c r="CR125" s="1885"/>
      <c r="CS125" s="1885"/>
      <c r="CT125" s="1885"/>
      <c r="CU125" s="1885"/>
      <c r="CV125" s="1885"/>
      <c r="CW125" s="1885"/>
      <c r="CX125" s="1885"/>
      <c r="CY125" s="1885"/>
      <c r="CZ125" s="1885"/>
    </row>
    <row r="126" s="388" customFormat="true" ht="15" customHeight="true" x14ac:dyDescent="0.2">
      <c r="A126" s="2149"/>
      <c r="B126" s="1068" t="s">
        <v>22</v>
      </c>
      <c r="C126" s="933">
        <f>100-(C124+C125+C127)</f>
        <v>13.599827550522761</v>
      </c>
      <c r="D126" s="934">
        <f t="shared" ref="D126:Z126" si="7">100-(D124+D125+D127)</f>
        <v>19.834495169321599</v>
      </c>
      <c r="E126" s="934">
        <f t="shared" si="7"/>
        <v>15.751208262311778</v>
      </c>
      <c r="F126" s="934">
        <f t="shared" si="7"/>
        <v>14.007028256825436</v>
      </c>
      <c r="G126" s="935">
        <f t="shared" si="7"/>
        <v>7.9167970828244023</v>
      </c>
      <c r="H126" s="936">
        <f t="shared" si="7"/>
        <v>17.667213952818656</v>
      </c>
      <c r="I126" s="934">
        <f t="shared" si="7"/>
        <v>14.016617918725075</v>
      </c>
      <c r="J126" s="934">
        <f t="shared" si="7"/>
        <v>13.189680435686199</v>
      </c>
      <c r="K126" s="934">
        <f t="shared" si="7"/>
        <v>11.762417896465493</v>
      </c>
      <c r="L126" s="937">
        <f t="shared" si="7"/>
        <v>5.3194048331904895</v>
      </c>
      <c r="M126" s="933">
        <f t="shared" si="7"/>
        <v>9.6767223689517436</v>
      </c>
      <c r="N126" s="934">
        <f t="shared" si="7"/>
        <v>13.872465259184395</v>
      </c>
      <c r="O126" s="934">
        <f t="shared" si="7"/>
        <v>18.221483147867119</v>
      </c>
      <c r="P126" s="934">
        <f t="shared" si="7"/>
        <v>19.741906823285262</v>
      </c>
      <c r="Q126" s="935">
        <f t="shared" si="7"/>
        <v>24.473172324442942</v>
      </c>
      <c r="R126" s="936">
        <f t="shared" si="7"/>
        <v>31.403331135050024</v>
      </c>
      <c r="S126" s="934">
        <f t="shared" si="7"/>
        <v>5.8353826236735244</v>
      </c>
      <c r="T126" s="934">
        <f t="shared" si="7"/>
        <v>15.205281128148059</v>
      </c>
      <c r="U126" s="934">
        <f t="shared" si="7"/>
        <v>9.0390969966887695</v>
      </c>
      <c r="V126" s="934">
        <f t="shared" si="7"/>
        <v>4.5292850466853167</v>
      </c>
      <c r="W126" s="934">
        <f t="shared" si="7"/>
        <v>27.163620035903165</v>
      </c>
      <c r="X126" s="934">
        <f t="shared" si="7"/>
        <v>4.2284433933928511</v>
      </c>
      <c r="Y126" s="934">
        <f t="shared" si="7"/>
        <v>24.749046951138865</v>
      </c>
      <c r="Z126" s="937">
        <f t="shared" si="7"/>
        <v>12.27017598198519</v>
      </c>
      <c r="AA126" s="603"/>
      <c r="AB126" s="603"/>
      <c r="AC126" s="603"/>
      <c r="AD126" s="603"/>
      <c r="AE126" s="603"/>
      <c r="AF126" s="603"/>
      <c r="AG126" s="603"/>
      <c r="AH126" s="603"/>
      <c r="AI126" s="603"/>
      <c r="AJ126" s="603"/>
      <c r="AK126" s="603"/>
      <c r="AL126" s="603"/>
      <c r="AM126" s="603"/>
      <c r="AN126" s="603"/>
      <c r="AO126" s="603"/>
      <c r="AP126" s="603"/>
      <c r="AQ126" s="603"/>
      <c r="AR126" s="603"/>
      <c r="AS126" s="603"/>
      <c r="AT126" s="603"/>
      <c r="AU126" s="603"/>
      <c r="AV126" s="603"/>
      <c r="AW126" s="603"/>
      <c r="AX126" s="603"/>
      <c r="AY126" s="603"/>
      <c r="AZ126" s="216"/>
      <c r="BA126" s="2225"/>
      <c r="BB126" s="156" t="s">
        <v>22</v>
      </c>
      <c r="BC126" s="1153" t="s">
        <v>35</v>
      </c>
      <c r="BD126" s="1173" t="s">
        <v>35</v>
      </c>
      <c r="BE126" s="1173" t="s">
        <v>35</v>
      </c>
      <c r="BF126" s="1173" t="s">
        <v>35</v>
      </c>
      <c r="BG126" s="1194" t="s">
        <v>35</v>
      </c>
      <c r="BH126" s="1215" t="s">
        <v>35</v>
      </c>
      <c r="BI126" s="1173" t="s">
        <v>35</v>
      </c>
      <c r="BJ126" s="1173" t="s">
        <v>35</v>
      </c>
      <c r="BK126" s="1173" t="s">
        <v>35</v>
      </c>
      <c r="BL126" s="1194" t="s">
        <v>35</v>
      </c>
      <c r="BM126" s="1215" t="s">
        <v>35</v>
      </c>
      <c r="BN126" s="1173" t="s">
        <v>35</v>
      </c>
      <c r="BO126" s="1173" t="s">
        <v>35</v>
      </c>
      <c r="BP126" s="1173" t="s">
        <v>35</v>
      </c>
      <c r="BQ126" s="1194" t="s">
        <v>35</v>
      </c>
      <c r="BR126" s="1215" t="s">
        <v>35</v>
      </c>
      <c r="BS126" s="1173" t="s">
        <v>35</v>
      </c>
      <c r="BT126" s="1173" t="s">
        <v>35</v>
      </c>
      <c r="BU126" s="1173" t="s">
        <v>35</v>
      </c>
      <c r="BV126" s="1173" t="s">
        <v>35</v>
      </c>
      <c r="BW126" s="1173" t="s">
        <v>35</v>
      </c>
      <c r="BX126" s="1173" t="s">
        <v>35</v>
      </c>
      <c r="BY126" s="1234" t="s">
        <v>35</v>
      </c>
      <c r="BZ126" s="1234" t="s">
        <v>35</v>
      </c>
      <c r="CA126" s="1885"/>
      <c r="CB126" s="1885"/>
      <c r="CC126" s="1885"/>
      <c r="CD126" s="1885"/>
      <c r="CE126" s="1885"/>
      <c r="CF126" s="1885"/>
      <c r="CG126" s="1885"/>
      <c r="CH126" s="1885"/>
      <c r="CI126" s="1885"/>
      <c r="CJ126" s="1885"/>
      <c r="CK126" s="1885"/>
      <c r="CL126" s="1885"/>
      <c r="CM126" s="1885"/>
      <c r="CN126" s="1885"/>
      <c r="CO126" s="1885"/>
      <c r="CP126" s="1885"/>
      <c r="CQ126" s="1885"/>
      <c r="CR126" s="1885"/>
      <c r="CS126" s="1885"/>
      <c r="CT126" s="1885"/>
      <c r="CU126" s="1885"/>
      <c r="CV126" s="1885"/>
      <c r="CW126" s="1885"/>
      <c r="CX126" s="1885"/>
      <c r="CY126" s="1885"/>
      <c r="CZ126" s="1885"/>
    </row>
    <row r="127" s="388" customFormat="true" ht="15" customHeight="true" x14ac:dyDescent="0.2">
      <c r="A127" s="2149"/>
      <c r="B127" s="1068" t="s">
        <v>19</v>
      </c>
      <c r="C127" s="933">
        <f>C139</f>
        <v>70.937060523405719</v>
      </c>
      <c r="D127" s="934">
        <f t="shared" ref="D127:Z127" si="8">D139</f>
        <v>52.097078280610134</v>
      </c>
      <c r="E127" s="934">
        <f t="shared" si="8"/>
        <v>34.230689266345081</v>
      </c>
      <c r="F127" s="934">
        <f t="shared" si="8"/>
        <v>11.53621826690704</v>
      </c>
      <c r="G127" s="935">
        <f t="shared" si="8"/>
        <v>1.3463457070390377</v>
      </c>
      <c r="H127" s="936">
        <f t="shared" si="8"/>
        <v>45.217571661485927</v>
      </c>
      <c r="I127" s="934">
        <f t="shared" si="8"/>
        <v>28.097748064902063</v>
      </c>
      <c r="J127" s="934">
        <f t="shared" si="8"/>
        <v>10.923571458860042</v>
      </c>
      <c r="K127" s="934">
        <f t="shared" si="8"/>
        <v>6.3655053137266426</v>
      </c>
      <c r="L127" s="937">
        <f t="shared" si="8"/>
        <v>0.41084025754960396</v>
      </c>
      <c r="M127" s="933">
        <f t="shared" si="8"/>
        <v>79.719275213497838</v>
      </c>
      <c r="N127" s="934">
        <f t="shared" si="8"/>
        <v>69.474143550648293</v>
      </c>
      <c r="O127" s="934">
        <f t="shared" si="8"/>
        <v>60.865426896576444</v>
      </c>
      <c r="P127" s="934">
        <f t="shared" si="8"/>
        <v>54.883895135590244</v>
      </c>
      <c r="Q127" s="935">
        <f t="shared" si="8"/>
        <v>33.380994719771635</v>
      </c>
      <c r="R127" s="936">
        <f t="shared" si="8"/>
        <v>13.012838567351501</v>
      </c>
      <c r="S127" s="934">
        <f t="shared" si="8"/>
        <v>54.08463060959734</v>
      </c>
      <c r="T127" s="934">
        <f t="shared" si="8"/>
        <v>28.2294584422371</v>
      </c>
      <c r="U127" s="934">
        <f t="shared" si="8"/>
        <v>44.37182491292775</v>
      </c>
      <c r="V127" s="934">
        <f t="shared" si="8"/>
        <v>51.116264737736749</v>
      </c>
      <c r="W127" s="934">
        <f t="shared" si="8"/>
        <v>24.792306051642278</v>
      </c>
      <c r="X127" s="934">
        <f t="shared" si="8"/>
        <v>63.567578940469062</v>
      </c>
      <c r="Y127" s="934">
        <f t="shared" si="8"/>
        <v>12.023956223150748</v>
      </c>
      <c r="Z127" s="937">
        <f t="shared" si="8"/>
        <v>25.435883404339471</v>
      </c>
      <c r="AA127" s="603"/>
      <c r="AB127" s="603"/>
      <c r="AC127" s="603"/>
      <c r="AD127" s="603"/>
      <c r="AE127" s="603"/>
      <c r="AF127" s="603"/>
      <c r="AG127" s="603"/>
      <c r="AH127" s="603"/>
      <c r="AI127" s="603"/>
      <c r="AJ127" s="603"/>
      <c r="AK127" s="603"/>
      <c r="AL127" s="603"/>
      <c r="AM127" s="603"/>
      <c r="AN127" s="603"/>
      <c r="AO127" s="603"/>
      <c r="AP127" s="603"/>
      <c r="AQ127" s="603"/>
      <c r="AR127" s="603"/>
      <c r="AS127" s="603"/>
      <c r="AT127" s="603"/>
      <c r="AU127" s="603"/>
      <c r="AV127" s="603"/>
      <c r="AW127" s="603"/>
      <c r="AX127" s="603"/>
      <c r="AY127" s="603"/>
      <c r="AZ127" s="216"/>
      <c r="BA127" s="2225"/>
      <c r="BB127" s="156" t="s">
        <v>19</v>
      </c>
      <c r="BC127" s="1153" t="s">
        <v>35</v>
      </c>
      <c r="BD127" s="1173" t="s">
        <v>35</v>
      </c>
      <c r="BE127" s="1173" t="s">
        <v>35</v>
      </c>
      <c r="BF127" s="1173" t="s">
        <v>35</v>
      </c>
      <c r="BG127" s="1194" t="s">
        <v>35</v>
      </c>
      <c r="BH127" s="1215" t="s">
        <v>35</v>
      </c>
      <c r="BI127" s="1173" t="s">
        <v>35</v>
      </c>
      <c r="BJ127" s="1173" t="s">
        <v>35</v>
      </c>
      <c r="BK127" s="1173" t="s">
        <v>35</v>
      </c>
      <c r="BL127" s="1194" t="s">
        <v>35</v>
      </c>
      <c r="BM127" s="1215" t="s">
        <v>35</v>
      </c>
      <c r="BN127" s="1173" t="s">
        <v>35</v>
      </c>
      <c r="BO127" s="1173" t="s">
        <v>35</v>
      </c>
      <c r="BP127" s="1173" t="s">
        <v>35</v>
      </c>
      <c r="BQ127" s="1194" t="s">
        <v>35</v>
      </c>
      <c r="BR127" s="1215" t="s">
        <v>35</v>
      </c>
      <c r="BS127" s="1173" t="s">
        <v>35</v>
      </c>
      <c r="BT127" s="1173" t="s">
        <v>35</v>
      </c>
      <c r="BU127" s="1173" t="s">
        <v>35</v>
      </c>
      <c r="BV127" s="1173" t="s">
        <v>35</v>
      </c>
      <c r="BW127" s="1173" t="s">
        <v>35</v>
      </c>
      <c r="BX127" s="1173" t="s">
        <v>35</v>
      </c>
      <c r="BY127" s="1234" t="s">
        <v>35</v>
      </c>
      <c r="BZ127" s="1234" t="s">
        <v>35</v>
      </c>
      <c r="CA127" s="1885"/>
      <c r="CB127" s="1885"/>
      <c r="CC127" s="1885"/>
      <c r="CD127" s="1885"/>
      <c r="CE127" s="1885"/>
      <c r="CF127" s="1885"/>
      <c r="CG127" s="1885"/>
      <c r="CH127" s="1885"/>
      <c r="CI127" s="1885"/>
      <c r="CJ127" s="1885"/>
      <c r="CK127" s="1885"/>
      <c r="CL127" s="1885"/>
      <c r="CM127" s="1885"/>
      <c r="CN127" s="1885"/>
      <c r="CO127" s="1885"/>
      <c r="CP127" s="1885"/>
      <c r="CQ127" s="1885"/>
      <c r="CR127" s="1885"/>
      <c r="CS127" s="1885"/>
      <c r="CT127" s="1885"/>
      <c r="CU127" s="1885"/>
      <c r="CV127" s="1885"/>
      <c r="CW127" s="1885"/>
      <c r="CX127" s="1885"/>
      <c r="CY127" s="1885"/>
      <c r="CZ127" s="1885"/>
    </row>
    <row r="128" s="388" customFormat="true" ht="15" customHeight="true" x14ac:dyDescent="0.2">
      <c r="A128" s="2149" t="s">
        <v>171</v>
      </c>
      <c r="B128" s="1068" t="s">
        <v>49</v>
      </c>
      <c r="C128" s="938">
        <v>71.405108687584601</v>
      </c>
      <c r="D128" s="939">
        <v>58.858265774722597</v>
      </c>
      <c r="E128" s="939">
        <v>61.636372557951077</v>
      </c>
      <c r="F128" s="939">
        <v>42.382798518136042</v>
      </c>
      <c r="G128" s="940">
        <v>10.114789230477776</v>
      </c>
      <c r="H128" s="941">
        <v>63.184668498285824</v>
      </c>
      <c r="I128" s="939">
        <v>63.596788353883937</v>
      </c>
      <c r="J128" s="939">
        <v>45.29318257033637</v>
      </c>
      <c r="K128" s="939">
        <v>27.164349785423088</v>
      </c>
      <c r="L128" s="942">
        <v>4.4510881121683648</v>
      </c>
      <c r="M128" s="938">
        <v>79.996638035491557</v>
      </c>
      <c r="N128" s="939">
        <v>68.724244296246241</v>
      </c>
      <c r="O128" s="939">
        <v>62.942558752933387</v>
      </c>
      <c r="P128" s="939">
        <v>57.955805362169365</v>
      </c>
      <c r="Q128" s="940">
        <v>40.705624039840941</v>
      </c>
      <c r="R128" s="941">
        <v>25.713669517091382</v>
      </c>
      <c r="S128" s="939">
        <v>65.928659634097372</v>
      </c>
      <c r="T128" s="939">
        <v>42.790110694033459</v>
      </c>
      <c r="U128" s="939">
        <v>59.099886385102138</v>
      </c>
      <c r="V128" s="939">
        <v>65.385219167058878</v>
      </c>
      <c r="W128" s="939">
        <v>39.1569485463707</v>
      </c>
      <c r="X128" s="939">
        <v>75.697912996682376</v>
      </c>
      <c r="Y128" s="939">
        <v>28.366248493217022</v>
      </c>
      <c r="Z128" s="942">
        <v>46.514240840832301</v>
      </c>
      <c r="AA128" s="603"/>
      <c r="AB128" s="603"/>
      <c r="AC128" s="603"/>
      <c r="AD128" s="603"/>
      <c r="AE128" s="603"/>
      <c r="AF128" s="603"/>
      <c r="AG128" s="603"/>
      <c r="AH128" s="603"/>
      <c r="AI128" s="603"/>
      <c r="AJ128" s="603"/>
      <c r="AK128" s="603"/>
      <c r="AL128" s="603"/>
      <c r="AM128" s="603"/>
      <c r="AN128" s="603"/>
      <c r="AO128" s="603"/>
      <c r="AP128" s="603"/>
      <c r="AQ128" s="603"/>
      <c r="AR128" s="603"/>
      <c r="AS128" s="603"/>
      <c r="AT128" s="603"/>
      <c r="AU128" s="603"/>
      <c r="AV128" s="603"/>
      <c r="AW128" s="603"/>
      <c r="AX128" s="603"/>
      <c r="AY128" s="603"/>
      <c r="AZ128" s="216"/>
      <c r="BA128" s="2225" t="s">
        <v>108</v>
      </c>
      <c r="BB128" s="156" t="s">
        <v>49</v>
      </c>
      <c r="BC128" s="1153" t="s">
        <v>35</v>
      </c>
      <c r="BD128" s="1173" t="s">
        <v>35</v>
      </c>
      <c r="BE128" s="1173" t="s">
        <v>35</v>
      </c>
      <c r="BF128" s="1173" t="s">
        <v>35</v>
      </c>
      <c r="BG128" s="1194" t="s">
        <v>35</v>
      </c>
      <c r="BH128" s="1215" t="s">
        <v>35</v>
      </c>
      <c r="BI128" s="1173" t="s">
        <v>35</v>
      </c>
      <c r="BJ128" s="1173" t="s">
        <v>35</v>
      </c>
      <c r="BK128" s="1173" t="s">
        <v>35</v>
      </c>
      <c r="BL128" s="1194" t="s">
        <v>35</v>
      </c>
      <c r="BM128" s="1215" t="s">
        <v>35</v>
      </c>
      <c r="BN128" s="1173" t="s">
        <v>35</v>
      </c>
      <c r="BO128" s="1173" t="s">
        <v>35</v>
      </c>
      <c r="BP128" s="1173" t="s">
        <v>35</v>
      </c>
      <c r="BQ128" s="1194" t="s">
        <v>35</v>
      </c>
      <c r="BR128" s="1215" t="s">
        <v>35</v>
      </c>
      <c r="BS128" s="1173" t="s">
        <v>35</v>
      </c>
      <c r="BT128" s="1173" t="s">
        <v>35</v>
      </c>
      <c r="BU128" s="1173" t="s">
        <v>35</v>
      </c>
      <c r="BV128" s="1173" t="s">
        <v>35</v>
      </c>
      <c r="BW128" s="1173" t="s">
        <v>35</v>
      </c>
      <c r="BX128" s="1173" t="s">
        <v>35</v>
      </c>
      <c r="BY128" s="1234" t="s">
        <v>35</v>
      </c>
      <c r="BZ128" s="1234" t="s">
        <v>35</v>
      </c>
      <c r="CA128" s="1885"/>
      <c r="CB128" s="1885"/>
      <c r="CC128" s="1885"/>
      <c r="CD128" s="1885"/>
      <c r="CE128" s="1885"/>
      <c r="CF128" s="1885"/>
      <c r="CG128" s="1885"/>
      <c r="CH128" s="1885"/>
      <c r="CI128" s="1885"/>
      <c r="CJ128" s="1885"/>
      <c r="CK128" s="1885"/>
      <c r="CL128" s="1885"/>
      <c r="CM128" s="1885"/>
      <c r="CN128" s="1885"/>
      <c r="CO128" s="1885"/>
      <c r="CP128" s="1885"/>
      <c r="CQ128" s="1885"/>
      <c r="CR128" s="1885"/>
      <c r="CS128" s="1885"/>
      <c r="CT128" s="1885"/>
      <c r="CU128" s="1885"/>
      <c r="CV128" s="1885"/>
      <c r="CW128" s="1885"/>
      <c r="CX128" s="1885"/>
      <c r="CY128" s="1885"/>
      <c r="CZ128" s="1885"/>
    </row>
    <row r="129" s="388" customFormat="true" ht="15" customHeight="true" x14ac:dyDescent="0.2">
      <c r="A129" s="2150"/>
      <c r="B129" s="1069" t="s">
        <v>48</v>
      </c>
      <c r="C129" s="943">
        <v>28.594891312415484</v>
      </c>
      <c r="D129" s="944">
        <v>41.141734225277233</v>
      </c>
      <c r="E129" s="944">
        <v>38.363627442048717</v>
      </c>
      <c r="F129" s="944">
        <v>57.617201481863958</v>
      </c>
      <c r="G129" s="945">
        <v>89.885210769522089</v>
      </c>
      <c r="H129" s="946">
        <v>36.81533150171412</v>
      </c>
      <c r="I129" s="944">
        <v>36.403211646116333</v>
      </c>
      <c r="J129" s="944">
        <v>54.706817429663971</v>
      </c>
      <c r="K129" s="944">
        <v>72.835650214576702</v>
      </c>
      <c r="L129" s="947">
        <v>95.548911887831707</v>
      </c>
      <c r="M129" s="943">
        <v>20.003361964508482</v>
      </c>
      <c r="N129" s="944">
        <v>31.275755703753834</v>
      </c>
      <c r="O129" s="944">
        <v>37.057441247066656</v>
      </c>
      <c r="P129" s="944">
        <v>42.044194637830671</v>
      </c>
      <c r="Q129" s="945">
        <v>59.294375960159073</v>
      </c>
      <c r="R129" s="946">
        <v>74.286330482908838</v>
      </c>
      <c r="S129" s="944">
        <v>34.07134036590265</v>
      </c>
      <c r="T129" s="944">
        <v>57.209889305966279</v>
      </c>
      <c r="U129" s="944">
        <v>40.900113614898231</v>
      </c>
      <c r="V129" s="944">
        <v>34.614780832941427</v>
      </c>
      <c r="W129" s="944">
        <v>60.843051453629485</v>
      </c>
      <c r="X129" s="944">
        <v>24.302087003317805</v>
      </c>
      <c r="Y129" s="944">
        <v>71.633751506782801</v>
      </c>
      <c r="Z129" s="947">
        <v>53.485759159167777</v>
      </c>
      <c r="AA129" s="603"/>
      <c r="AB129" s="603"/>
      <c r="AC129" s="603"/>
      <c r="AD129" s="603"/>
      <c r="AE129" s="603"/>
      <c r="AF129" s="603"/>
      <c r="AG129" s="603"/>
      <c r="AH129" s="603"/>
      <c r="AI129" s="603"/>
      <c r="AJ129" s="603"/>
      <c r="AK129" s="603"/>
      <c r="AL129" s="603"/>
      <c r="AM129" s="603"/>
      <c r="AN129" s="603"/>
      <c r="AO129" s="603"/>
      <c r="AP129" s="603"/>
      <c r="AQ129" s="603"/>
      <c r="AR129" s="603"/>
      <c r="AS129" s="603"/>
      <c r="AT129" s="603"/>
      <c r="AU129" s="603"/>
      <c r="AV129" s="603"/>
      <c r="AW129" s="603"/>
      <c r="AX129" s="603"/>
      <c r="AY129" s="603"/>
      <c r="AZ129" s="216"/>
      <c r="BA129" s="2226"/>
      <c r="BB129" s="157" t="s">
        <v>48</v>
      </c>
      <c r="BC129" s="1154" t="s">
        <v>35</v>
      </c>
      <c r="BD129" s="1174" t="s">
        <v>35</v>
      </c>
      <c r="BE129" s="1174" t="s">
        <v>35</v>
      </c>
      <c r="BF129" s="1174" t="s">
        <v>35</v>
      </c>
      <c r="BG129" s="1195" t="s">
        <v>35</v>
      </c>
      <c r="BH129" s="1216" t="s">
        <v>35</v>
      </c>
      <c r="BI129" s="1174" t="s">
        <v>35</v>
      </c>
      <c r="BJ129" s="1174" t="s">
        <v>35</v>
      </c>
      <c r="BK129" s="1174" t="s">
        <v>35</v>
      </c>
      <c r="BL129" s="1195" t="s">
        <v>35</v>
      </c>
      <c r="BM129" s="1216" t="s">
        <v>35</v>
      </c>
      <c r="BN129" s="1174" t="s">
        <v>35</v>
      </c>
      <c r="BO129" s="1174" t="s">
        <v>35</v>
      </c>
      <c r="BP129" s="1174" t="s">
        <v>35</v>
      </c>
      <c r="BQ129" s="1195" t="s">
        <v>35</v>
      </c>
      <c r="BR129" s="1216" t="s">
        <v>35</v>
      </c>
      <c r="BS129" s="1174" t="s">
        <v>35</v>
      </c>
      <c r="BT129" s="1174" t="s">
        <v>35</v>
      </c>
      <c r="BU129" s="1174" t="s">
        <v>35</v>
      </c>
      <c r="BV129" s="1174" t="s">
        <v>35</v>
      </c>
      <c r="BW129" s="1174" t="s">
        <v>35</v>
      </c>
      <c r="BX129" s="1174" t="s">
        <v>35</v>
      </c>
      <c r="BY129" s="1235" t="s">
        <v>35</v>
      </c>
      <c r="BZ129" s="1235" t="s">
        <v>35</v>
      </c>
      <c r="CA129" s="1886"/>
      <c r="CB129" s="1886"/>
      <c r="CC129" s="1886"/>
      <c r="CD129" s="1886"/>
      <c r="CE129" s="1886"/>
      <c r="CF129" s="1886"/>
      <c r="CG129" s="1886"/>
      <c r="CH129" s="1886"/>
      <c r="CI129" s="1886"/>
      <c r="CJ129" s="1886"/>
      <c r="CK129" s="1886"/>
      <c r="CL129" s="1886"/>
      <c r="CM129" s="1886"/>
      <c r="CN129" s="1886"/>
      <c r="CO129" s="1886"/>
      <c r="CP129" s="1886"/>
      <c r="CQ129" s="1886"/>
      <c r="CR129" s="1886"/>
      <c r="CS129" s="1886"/>
      <c r="CT129" s="1886"/>
      <c r="CU129" s="1886"/>
      <c r="CV129" s="1886"/>
      <c r="CW129" s="1886"/>
      <c r="CX129" s="1886"/>
      <c r="CY129" s="1886"/>
      <c r="CZ129" s="1886"/>
    </row>
    <row r="130" s="131" customFormat="true" ht="15" hidden="true" customHeight="true" x14ac:dyDescent="0.2">
      <c r="A130" s="2151"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7"/>
      <c r="AA130" s="603"/>
      <c r="AB130" s="603"/>
      <c r="AC130" s="603"/>
      <c r="AD130" s="603"/>
      <c r="AE130" s="603"/>
      <c r="AF130" s="603"/>
      <c r="AG130" s="603"/>
      <c r="AH130" s="603"/>
      <c r="AI130" s="603"/>
      <c r="AJ130" s="603"/>
      <c r="AK130" s="603"/>
      <c r="AL130" s="603"/>
      <c r="AM130" s="603"/>
      <c r="AN130" s="603"/>
      <c r="AO130" s="603"/>
      <c r="AP130" s="603"/>
      <c r="AQ130" s="603"/>
      <c r="AR130" s="603"/>
      <c r="AS130" s="603"/>
      <c r="AT130" s="603"/>
      <c r="AU130" s="603"/>
      <c r="AV130" s="603"/>
      <c r="AW130" s="603"/>
      <c r="AX130" s="603"/>
      <c r="AY130" s="60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52"/>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62"/>
      <c r="AA131" s="603"/>
      <c r="AB131" s="603"/>
      <c r="AC131" s="603"/>
      <c r="AD131" s="603"/>
      <c r="AE131" s="603"/>
      <c r="AF131" s="603"/>
      <c r="AG131" s="603"/>
      <c r="AH131" s="603"/>
      <c r="AI131" s="603"/>
      <c r="AJ131" s="603"/>
      <c r="AK131" s="603"/>
      <c r="AL131" s="603"/>
      <c r="AM131" s="603"/>
      <c r="AN131" s="603"/>
      <c r="AO131" s="603"/>
      <c r="AP131" s="603"/>
      <c r="AQ131" s="603"/>
      <c r="AR131" s="603"/>
      <c r="AS131" s="603"/>
      <c r="AT131" s="603"/>
      <c r="AU131" s="603"/>
      <c r="AV131" s="603"/>
      <c r="AW131" s="603"/>
      <c r="AX131" s="603"/>
      <c r="AY131" s="60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53"/>
      <c r="B132" s="240" t="s">
        <v>46</v>
      </c>
      <c r="C132" s="263"/>
      <c r="D132" s="264"/>
      <c r="E132" s="264"/>
      <c r="F132" s="264"/>
      <c r="G132" s="265"/>
      <c r="H132" s="266"/>
      <c r="I132" s="264"/>
      <c r="J132" s="264"/>
      <c r="K132" s="264"/>
      <c r="L132" s="267"/>
      <c r="M132" s="263"/>
      <c r="N132" s="264"/>
      <c r="O132" s="264"/>
      <c r="P132" s="264"/>
      <c r="Q132" s="265"/>
      <c r="R132" s="1793"/>
      <c r="S132" s="1794"/>
      <c r="T132" s="1794"/>
      <c r="U132" s="1794"/>
      <c r="V132" s="1794"/>
      <c r="W132" s="1794"/>
      <c r="X132" s="1794"/>
      <c r="Y132" s="1794"/>
      <c r="Z132" s="1832"/>
      <c r="AA132" s="603"/>
      <c r="AB132" s="603"/>
      <c r="AC132" s="603"/>
      <c r="AD132" s="603"/>
      <c r="AE132" s="603"/>
      <c r="AF132" s="603"/>
      <c r="AG132" s="603"/>
      <c r="AH132" s="603"/>
      <c r="AI132" s="603"/>
      <c r="AJ132" s="603"/>
      <c r="AK132" s="603"/>
      <c r="AL132" s="603"/>
      <c r="AM132" s="603"/>
      <c r="AN132" s="603"/>
      <c r="AO132" s="603"/>
      <c r="AP132" s="603"/>
      <c r="AQ132" s="603"/>
      <c r="AR132" s="603"/>
      <c r="AS132" s="603"/>
      <c r="AT132" s="603"/>
      <c r="AU132" s="603"/>
      <c r="AV132" s="603"/>
      <c r="AW132" s="603"/>
      <c r="AX132" s="603"/>
      <c r="AY132" s="60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88" customFormat="true" ht="15" customHeight="true" x14ac:dyDescent="0.2">
      <c r="A133" s="130"/>
      <c r="B133" s="188"/>
      <c r="C133" s="2154" t="s">
        <v>114</v>
      </c>
      <c r="D133" s="2155"/>
      <c r="E133" s="2155"/>
      <c r="F133" s="2155"/>
      <c r="G133" s="2156"/>
      <c r="H133" s="2160" t="s">
        <v>38</v>
      </c>
      <c r="I133" s="2161"/>
      <c r="J133" s="2161"/>
      <c r="K133" s="2161"/>
      <c r="L133" s="2162"/>
      <c r="M133" s="2163" t="s">
        <v>37</v>
      </c>
      <c r="N133" s="2161"/>
      <c r="O133" s="2161"/>
      <c r="P133" s="2161"/>
      <c r="Q133" s="2162"/>
      <c r="R133" s="1790" t="s">
        <v>137</v>
      </c>
      <c r="S133" s="1828"/>
      <c r="T133" s="1828"/>
      <c r="U133" s="1828"/>
      <c r="V133" s="1828"/>
      <c r="W133" s="1828"/>
      <c r="X133" s="1828"/>
      <c r="Y133" s="1828"/>
      <c r="Z133" s="1829"/>
      <c r="AA133" s="603"/>
      <c r="AB133" s="603"/>
      <c r="AC133" s="603"/>
      <c r="AD133" s="603"/>
      <c r="AE133" s="603"/>
      <c r="AF133" s="603"/>
      <c r="AG133" s="603"/>
      <c r="AH133" s="603"/>
      <c r="AI133" s="603"/>
      <c r="AJ133" s="603"/>
      <c r="AK133" s="603"/>
      <c r="AL133" s="603"/>
      <c r="AM133" s="603"/>
      <c r="AN133" s="603"/>
      <c r="AO133" s="603"/>
      <c r="AP133" s="603"/>
      <c r="AQ133" s="603"/>
      <c r="AR133" s="603"/>
      <c r="AS133" s="603"/>
      <c r="AT133" s="603"/>
      <c r="AU133" s="603"/>
      <c r="AV133" s="603"/>
      <c r="AW133" s="603"/>
      <c r="AX133" s="603"/>
      <c r="AY133" s="603"/>
      <c r="AZ133" s="216"/>
      <c r="BA133" s="217" t="s">
        <v>128</v>
      </c>
      <c r="BB133" s="116" t="s">
        <v>98</v>
      </c>
      <c r="BC133" s="2227" t="s">
        <v>114</v>
      </c>
      <c r="BD133" s="2228"/>
      <c r="BE133" s="2228"/>
      <c r="BF133" s="2228"/>
      <c r="BG133" s="2229"/>
      <c r="BH133" s="2230" t="s">
        <v>38</v>
      </c>
      <c r="BI133" s="2228"/>
      <c r="BJ133" s="2228"/>
      <c r="BK133" s="2228"/>
      <c r="BL133" s="2229"/>
      <c r="BM133" s="2230" t="s">
        <v>37</v>
      </c>
      <c r="BN133" s="2228"/>
      <c r="BO133" s="2228"/>
      <c r="BP133" s="2228"/>
      <c r="BQ133" s="2231"/>
      <c r="BR133" s="1808" t="s">
        <v>137</v>
      </c>
      <c r="BS133" s="1809"/>
      <c r="BT133" s="1809"/>
      <c r="BU133" s="1809"/>
      <c r="BV133" s="1809"/>
      <c r="BW133" s="1809"/>
      <c r="BX133" s="1809"/>
      <c r="BY133" s="1810"/>
      <c r="BZ133" s="312"/>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88" customFormat="true" ht="12.75" x14ac:dyDescent="0.2">
      <c r="A134" s="189" t="s">
        <v>69</v>
      </c>
      <c r="B134" s="245"/>
      <c r="C134" s="281" t="s">
        <v>0</v>
      </c>
      <c r="D134" s="282" t="s">
        <v>1</v>
      </c>
      <c r="E134" s="282" t="s">
        <v>2</v>
      </c>
      <c r="F134" s="282" t="s">
        <v>3</v>
      </c>
      <c r="G134" s="283" t="s">
        <v>4</v>
      </c>
      <c r="H134" s="772" t="s">
        <v>0</v>
      </c>
      <c r="I134" s="702" t="s">
        <v>1</v>
      </c>
      <c r="J134" s="702" t="s">
        <v>2</v>
      </c>
      <c r="K134" s="702" t="s">
        <v>3</v>
      </c>
      <c r="L134" s="703" t="s">
        <v>4</v>
      </c>
      <c r="M134" s="755" t="s">
        <v>0</v>
      </c>
      <c r="N134" s="702" t="s">
        <v>1</v>
      </c>
      <c r="O134" s="702" t="s">
        <v>2</v>
      </c>
      <c r="P134" s="702" t="s">
        <v>3</v>
      </c>
      <c r="Q134" s="796" t="s">
        <v>4</v>
      </c>
      <c r="R134" s="772" t="s">
        <v>149</v>
      </c>
      <c r="S134" s="702" t="s">
        <v>150</v>
      </c>
      <c r="T134" s="702" t="s">
        <v>151</v>
      </c>
      <c r="U134" s="702" t="s">
        <v>152</v>
      </c>
      <c r="V134" s="702" t="s">
        <v>153</v>
      </c>
      <c r="W134" s="702" t="s">
        <v>154</v>
      </c>
      <c r="X134" s="702" t="s">
        <v>155</v>
      </c>
      <c r="Y134" s="702" t="s">
        <v>156</v>
      </c>
      <c r="Z134" s="704" t="s">
        <v>157</v>
      </c>
      <c r="AA134" s="603"/>
      <c r="AB134" s="603"/>
      <c r="AC134" s="603"/>
      <c r="AD134" s="603"/>
      <c r="AE134" s="603"/>
      <c r="AF134" s="603"/>
      <c r="AG134" s="603"/>
      <c r="AH134" s="603"/>
      <c r="AI134" s="603"/>
      <c r="AJ134" s="603"/>
      <c r="AK134" s="603"/>
      <c r="AL134" s="603"/>
      <c r="AM134" s="603"/>
      <c r="AN134" s="603"/>
      <c r="AO134" s="603"/>
      <c r="AP134" s="603"/>
      <c r="AQ134" s="603"/>
      <c r="AR134" s="603"/>
      <c r="AS134" s="603"/>
      <c r="AT134" s="603"/>
      <c r="AU134" s="603"/>
      <c r="AV134" s="603"/>
      <c r="AW134" s="603"/>
      <c r="AX134" s="603"/>
      <c r="AY134" s="603"/>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149</v>
      </c>
      <c r="BS134" s="174" t="s">
        <v>150</v>
      </c>
      <c r="BT134" s="174" t="s">
        <v>151</v>
      </c>
      <c r="BU134" s="174" t="s">
        <v>152</v>
      </c>
      <c r="BV134" s="174" t="s">
        <v>153</v>
      </c>
      <c r="BW134" s="174" t="s">
        <v>154</v>
      </c>
      <c r="BX134" s="174" t="s">
        <v>155</v>
      </c>
      <c r="BY134" s="175" t="s">
        <v>156</v>
      </c>
      <c r="BZ134" s="175" t="s">
        <v>157</v>
      </c>
      <c r="CA134" s="1887"/>
      <c r="CB134" s="1887"/>
      <c r="CC134" s="1887"/>
      <c r="CD134" s="1887"/>
      <c r="CE134" s="1887"/>
      <c r="CF134" s="1887"/>
      <c r="CG134" s="1887"/>
      <c r="CH134" s="1887"/>
      <c r="CI134" s="1887"/>
      <c r="CJ134" s="1887"/>
      <c r="CK134" s="1887"/>
      <c r="CL134" s="1887"/>
      <c r="CM134" s="1887"/>
      <c r="CN134" s="1887"/>
      <c r="CO134" s="1887"/>
      <c r="CP134" s="1887"/>
      <c r="CQ134" s="1887"/>
      <c r="CR134" s="1887"/>
      <c r="CS134" s="1887"/>
      <c r="CT134" s="1887"/>
      <c r="CU134" s="1887"/>
      <c r="CV134" s="1887"/>
      <c r="CW134" s="1887"/>
      <c r="CX134" s="1887"/>
      <c r="CY134" s="1887"/>
      <c r="CZ134" s="1887"/>
    </row>
    <row r="135" s="388" customFormat="true" ht="15" customHeight="true" x14ac:dyDescent="0.2">
      <c r="A135" s="2164" t="s">
        <v>45</v>
      </c>
      <c r="B135" s="1070" t="s">
        <v>44</v>
      </c>
      <c r="C135" s="948">
        <f>C153</f>
        <v>0.25492144846521064</v>
      </c>
      <c r="D135" s="949">
        <f t="shared" ref="D135:Z136" si="9">D153</f>
        <v>4.9361850754278809</v>
      </c>
      <c r="E135" s="949">
        <f t="shared" si="9"/>
        <v>27.706538338871773</v>
      </c>
      <c r="F135" s="949">
        <f t="shared" si="9"/>
        <v>47.826470903005671</v>
      </c>
      <c r="G135" s="950">
        <f t="shared" si="9"/>
        <v>66.751367089007047</v>
      </c>
      <c r="H135" s="951">
        <f t="shared" si="9"/>
        <v>14.498718372871256</v>
      </c>
      <c r="I135" s="949">
        <f t="shared" si="9"/>
        <v>37.73430810939486</v>
      </c>
      <c r="J135" s="949">
        <f t="shared" si="9"/>
        <v>51.126373539474692</v>
      </c>
      <c r="K135" s="949">
        <f t="shared" si="9"/>
        <v>53.15323049060683</v>
      </c>
      <c r="L135" s="952">
        <f t="shared" si="9"/>
        <v>74.663825647230183</v>
      </c>
      <c r="M135" s="948">
        <f t="shared" si="9"/>
        <v>3.0163589615098955E-2</v>
      </c>
      <c r="N135" s="949">
        <f t="shared" si="9"/>
        <v>0.47417900524475326</v>
      </c>
      <c r="O135" s="949">
        <f t="shared" si="9"/>
        <v>0.77248053852688392</v>
      </c>
      <c r="P135" s="949">
        <f t="shared" si="9"/>
        <v>2.2816088487364952</v>
      </c>
      <c r="Q135" s="950">
        <f t="shared" si="9"/>
        <v>8.2803538504373879</v>
      </c>
      <c r="R135" s="951">
        <f t="shared" si="9"/>
        <v>5.0465499914755254</v>
      </c>
      <c r="S135" s="949">
        <f t="shared" si="9"/>
        <v>33.714487781815535</v>
      </c>
      <c r="T135" s="949">
        <f t="shared" si="9"/>
        <v>34.359468907221668</v>
      </c>
      <c r="U135" s="949">
        <f t="shared" si="9"/>
        <v>34.246463035419396</v>
      </c>
      <c r="V135" s="949">
        <f t="shared" si="9"/>
        <v>37.799951773718391</v>
      </c>
      <c r="W135" s="949">
        <f t="shared" si="9"/>
        <v>2.8068863347707178</v>
      </c>
      <c r="X135" s="949">
        <f t="shared" si="9"/>
        <v>27.068842833696532</v>
      </c>
      <c r="Y135" s="949">
        <f t="shared" si="9"/>
        <v>19.678204106480219</v>
      </c>
      <c r="Z135" s="952">
        <f t="shared" si="9"/>
        <v>45.471762486007826</v>
      </c>
      <c r="AA135" s="603"/>
      <c r="AB135" s="603"/>
      <c r="AC135" s="603"/>
      <c r="AD135" s="603"/>
      <c r="AE135" s="603"/>
      <c r="AF135" s="603"/>
      <c r="AG135" s="603"/>
      <c r="AH135" s="603"/>
      <c r="AI135" s="603"/>
      <c r="AJ135" s="603"/>
      <c r="AK135" s="603"/>
      <c r="AL135" s="603"/>
      <c r="AM135" s="603"/>
      <c r="AN135" s="603"/>
      <c r="AO135" s="603"/>
      <c r="AP135" s="603"/>
      <c r="AQ135" s="603"/>
      <c r="AR135" s="603"/>
      <c r="AS135" s="603"/>
      <c r="AT135" s="603"/>
      <c r="AU135" s="603"/>
      <c r="AV135" s="603"/>
      <c r="AW135" s="603"/>
      <c r="AX135" s="603"/>
      <c r="AY135" s="603"/>
      <c r="AZ135" s="216"/>
      <c r="BA135" s="2232" t="s">
        <v>45</v>
      </c>
      <c r="BB135" s="158" t="s">
        <v>44</v>
      </c>
      <c r="BC135" s="1155" t="s">
        <v>35</v>
      </c>
      <c r="BD135" s="1175" t="s">
        <v>35</v>
      </c>
      <c r="BE135" s="1175" t="s">
        <v>35</v>
      </c>
      <c r="BF135" s="1175" t="s">
        <v>35</v>
      </c>
      <c r="BG135" s="1196" t="s">
        <v>35</v>
      </c>
      <c r="BH135" s="1217" t="s">
        <v>35</v>
      </c>
      <c r="BI135" s="1175" t="s">
        <v>35</v>
      </c>
      <c r="BJ135" s="1175" t="s">
        <v>35</v>
      </c>
      <c r="BK135" s="1175" t="s">
        <v>35</v>
      </c>
      <c r="BL135" s="1196" t="s">
        <v>35</v>
      </c>
      <c r="BM135" s="1217" t="s">
        <v>35</v>
      </c>
      <c r="BN135" s="1175" t="s">
        <v>35</v>
      </c>
      <c r="BO135" s="1175" t="s">
        <v>35</v>
      </c>
      <c r="BP135" s="1175" t="s">
        <v>35</v>
      </c>
      <c r="BQ135" s="1196" t="s">
        <v>35</v>
      </c>
      <c r="BR135" s="1217" t="s">
        <v>35</v>
      </c>
      <c r="BS135" s="1175" t="s">
        <v>35</v>
      </c>
      <c r="BT135" s="1175" t="s">
        <v>35</v>
      </c>
      <c r="BU135" s="1175" t="s">
        <v>35</v>
      </c>
      <c r="BV135" s="1175" t="s">
        <v>35</v>
      </c>
      <c r="BW135" s="1175" t="s">
        <v>35</v>
      </c>
      <c r="BX135" s="1175" t="s">
        <v>35</v>
      </c>
      <c r="BY135" s="1236" t="s">
        <v>35</v>
      </c>
      <c r="BZ135" s="1236" t="s">
        <v>35</v>
      </c>
      <c r="CA135" s="1888"/>
      <c r="CB135" s="1888"/>
      <c r="CC135" s="1888"/>
      <c r="CD135" s="1888"/>
      <c r="CE135" s="1888"/>
      <c r="CF135" s="1888"/>
      <c r="CG135" s="1888"/>
      <c r="CH135" s="1888"/>
      <c r="CI135" s="1888"/>
      <c r="CJ135" s="1888"/>
      <c r="CK135" s="1888"/>
      <c r="CL135" s="1888"/>
      <c r="CM135" s="1888"/>
      <c r="CN135" s="1888"/>
      <c r="CO135" s="1888"/>
      <c r="CP135" s="1888"/>
      <c r="CQ135" s="1888"/>
      <c r="CR135" s="1888"/>
      <c r="CS135" s="1888"/>
      <c r="CT135" s="1888"/>
      <c r="CU135" s="1888"/>
      <c r="CV135" s="1888"/>
      <c r="CW135" s="1888"/>
      <c r="CX135" s="1888"/>
      <c r="CY135" s="1888"/>
      <c r="CZ135" s="1888"/>
    </row>
    <row r="136" s="388" customFormat="true" ht="15" customHeight="true" x14ac:dyDescent="0.2">
      <c r="A136" s="2116"/>
      <c r="B136" s="1071" t="s">
        <v>43</v>
      </c>
      <c r="C136" s="953">
        <f>C154</f>
        <v>1.6083629270835273</v>
      </c>
      <c r="D136" s="954">
        <f t="shared" si="9"/>
        <v>3.2977463053188787</v>
      </c>
      <c r="E136" s="954">
        <f t="shared" si="9"/>
        <v>6.5603558701597873</v>
      </c>
      <c r="F136" s="954">
        <f t="shared" si="9"/>
        <v>12.623254316436419</v>
      </c>
      <c r="G136" s="955">
        <f t="shared" si="9"/>
        <v>16.068693038305369</v>
      </c>
      <c r="H136" s="956">
        <f t="shared" si="9"/>
        <v>4.9492820600055127</v>
      </c>
      <c r="I136" s="954">
        <f t="shared" si="9"/>
        <v>6.1347079882526181</v>
      </c>
      <c r="J136" s="954">
        <f t="shared" si="9"/>
        <v>11.570694130292372</v>
      </c>
      <c r="K136" s="954">
        <f t="shared" si="9"/>
        <v>16.956428402735877</v>
      </c>
      <c r="L136" s="957">
        <f t="shared" si="9"/>
        <v>14.286524428839115</v>
      </c>
      <c r="M136" s="953">
        <f t="shared" si="9"/>
        <v>0.89711645898358527</v>
      </c>
      <c r="N136" s="954">
        <f t="shared" si="9"/>
        <v>2.3067469257381314</v>
      </c>
      <c r="O136" s="954">
        <f t="shared" si="9"/>
        <v>1.9191262691624207</v>
      </c>
      <c r="P136" s="954">
        <f t="shared" si="9"/>
        <v>3.3506823691027261</v>
      </c>
      <c r="Q136" s="955">
        <f t="shared" si="9"/>
        <v>9.3923067809050984</v>
      </c>
      <c r="R136" s="956">
        <f t="shared" si="9"/>
        <v>19.133949171072683</v>
      </c>
      <c r="S136" s="954">
        <f t="shared" si="9"/>
        <v>0.53011636124007255</v>
      </c>
      <c r="T136" s="954">
        <f t="shared" si="9"/>
        <v>7.0005103942454117</v>
      </c>
      <c r="U136" s="954">
        <f t="shared" si="9"/>
        <v>3.3035180582749728</v>
      </c>
      <c r="V136" s="954">
        <f t="shared" si="9"/>
        <v>2.0252133951739619</v>
      </c>
      <c r="W136" s="954">
        <f t="shared" si="9"/>
        <v>18.073567541780509</v>
      </c>
      <c r="X136" s="954">
        <f t="shared" si="9"/>
        <v>0.90669143904859051</v>
      </c>
      <c r="Y136" s="954">
        <f t="shared" si="9"/>
        <v>18.799745768091501</v>
      </c>
      <c r="Z136" s="957">
        <f t="shared" si="9"/>
        <v>4.5520021456822217</v>
      </c>
      <c r="AA136" s="603"/>
      <c r="AB136" s="603"/>
      <c r="AC136" s="603"/>
      <c r="AD136" s="603"/>
      <c r="AE136" s="603"/>
      <c r="AF136" s="603"/>
      <c r="AG136" s="603"/>
      <c r="AH136" s="603"/>
      <c r="AI136" s="603"/>
      <c r="AJ136" s="603"/>
      <c r="AK136" s="603"/>
      <c r="AL136" s="603"/>
      <c r="AM136" s="603"/>
      <c r="AN136" s="603"/>
      <c r="AO136" s="603"/>
      <c r="AP136" s="603"/>
      <c r="AQ136" s="603"/>
      <c r="AR136" s="603"/>
      <c r="AS136" s="603"/>
      <c r="AT136" s="603"/>
      <c r="AU136" s="603"/>
      <c r="AV136" s="603"/>
      <c r="AW136" s="603"/>
      <c r="AX136" s="603"/>
      <c r="AY136" s="603"/>
      <c r="AZ136" s="216"/>
      <c r="BA136" s="2193"/>
      <c r="BB136" s="159" t="s">
        <v>43</v>
      </c>
      <c r="BC136" s="1156" t="s">
        <v>35</v>
      </c>
      <c r="BD136" s="1176" t="s">
        <v>35</v>
      </c>
      <c r="BE136" s="1176" t="s">
        <v>35</v>
      </c>
      <c r="BF136" s="1176" t="s">
        <v>35</v>
      </c>
      <c r="BG136" s="1197" t="s">
        <v>35</v>
      </c>
      <c r="BH136" s="1218" t="s">
        <v>35</v>
      </c>
      <c r="BI136" s="1176" t="s">
        <v>35</v>
      </c>
      <c r="BJ136" s="1176" t="s">
        <v>35</v>
      </c>
      <c r="BK136" s="1176" t="s">
        <v>35</v>
      </c>
      <c r="BL136" s="1197" t="s">
        <v>35</v>
      </c>
      <c r="BM136" s="1218" t="s">
        <v>35</v>
      </c>
      <c r="BN136" s="1176" t="s">
        <v>35</v>
      </c>
      <c r="BO136" s="1176" t="s">
        <v>35</v>
      </c>
      <c r="BP136" s="1176" t="s">
        <v>35</v>
      </c>
      <c r="BQ136" s="1197" t="s">
        <v>35</v>
      </c>
      <c r="BR136" s="1218" t="s">
        <v>35</v>
      </c>
      <c r="BS136" s="1176" t="s">
        <v>35</v>
      </c>
      <c r="BT136" s="1176" t="s">
        <v>35</v>
      </c>
      <c r="BU136" s="1176" t="s">
        <v>35</v>
      </c>
      <c r="BV136" s="1176" t="s">
        <v>35</v>
      </c>
      <c r="BW136" s="1176" t="s">
        <v>35</v>
      </c>
      <c r="BX136" s="1176" t="s">
        <v>35</v>
      </c>
      <c r="BY136" s="1237" t="s">
        <v>35</v>
      </c>
      <c r="BZ136" s="1237" t="s">
        <v>35</v>
      </c>
      <c r="CA136" s="1889"/>
      <c r="CB136" s="1889"/>
      <c r="CC136" s="1889"/>
      <c r="CD136" s="1889"/>
      <c r="CE136" s="1889"/>
      <c r="CF136" s="1889"/>
      <c r="CG136" s="1889"/>
      <c r="CH136" s="1889"/>
      <c r="CI136" s="1889"/>
      <c r="CJ136" s="1889"/>
      <c r="CK136" s="1889"/>
      <c r="CL136" s="1889"/>
      <c r="CM136" s="1889"/>
      <c r="CN136" s="1889"/>
      <c r="CO136" s="1889"/>
      <c r="CP136" s="1889"/>
      <c r="CQ136" s="1889"/>
      <c r="CR136" s="1889"/>
      <c r="CS136" s="1889"/>
      <c r="CT136" s="1889"/>
      <c r="CU136" s="1889"/>
      <c r="CV136" s="1889"/>
      <c r="CW136" s="1889"/>
      <c r="CX136" s="1889"/>
      <c r="CY136" s="1889"/>
      <c r="CZ136" s="1889"/>
    </row>
    <row r="137" s="388" customFormat="true" ht="15" customHeight="true" x14ac:dyDescent="0.2">
      <c r="A137" s="2116"/>
      <c r="B137" s="1071" t="s">
        <v>42</v>
      </c>
      <c r="C137" s="953">
        <f>(100-(C135+C136+C139))/2</f>
        <v>13.599827550522768</v>
      </c>
      <c r="D137" s="954">
        <f t="shared" ref="D137:Z137" si="10">(100-(D135+D136+D139))/2</f>
        <v>19.834495169321553</v>
      </c>
      <c r="E137" s="954">
        <f t="shared" si="10"/>
        <v>15.751208262311678</v>
      </c>
      <c r="F137" s="954">
        <f t="shared" si="10"/>
        <v>14.007028256825436</v>
      </c>
      <c r="G137" s="955">
        <f t="shared" si="10"/>
        <v>7.9167970828242744</v>
      </c>
      <c r="H137" s="956">
        <f t="shared" si="10"/>
        <v>17.667213952818656</v>
      </c>
      <c r="I137" s="954">
        <f t="shared" si="10"/>
        <v>14.016617918725231</v>
      </c>
      <c r="J137" s="954">
        <f t="shared" si="10"/>
        <v>13.189680435686448</v>
      </c>
      <c r="K137" s="954">
        <f t="shared" si="10"/>
        <v>11.762417896465323</v>
      </c>
      <c r="L137" s="957">
        <f t="shared" si="10"/>
        <v>5.3194048331905464</v>
      </c>
      <c r="M137" s="953">
        <f t="shared" si="10"/>
        <v>9.6767223689517365</v>
      </c>
      <c r="N137" s="954">
        <f t="shared" si="10"/>
        <v>13.872465259184409</v>
      </c>
      <c r="O137" s="954">
        <f t="shared" si="10"/>
        <v>18.221483147867126</v>
      </c>
      <c r="P137" s="954">
        <f t="shared" si="10"/>
        <v>19.741906823285269</v>
      </c>
      <c r="Q137" s="955">
        <f t="shared" si="10"/>
        <v>24.473172324442938</v>
      </c>
      <c r="R137" s="956">
        <f t="shared" si="10"/>
        <v>31.403331135050145</v>
      </c>
      <c r="S137" s="954">
        <f t="shared" si="10"/>
        <v>5.8353826236735244</v>
      </c>
      <c r="T137" s="954">
        <f t="shared" si="10"/>
        <v>15.205281128147909</v>
      </c>
      <c r="U137" s="954">
        <f t="shared" si="10"/>
        <v>9.0390969966889401</v>
      </c>
      <c r="V137" s="954">
        <f t="shared" si="10"/>
        <v>4.5292850466854446</v>
      </c>
      <c r="W137" s="954">
        <f t="shared" si="10"/>
        <v>27.16362003590325</v>
      </c>
      <c r="X137" s="954">
        <f t="shared" si="10"/>
        <v>4.228443393392908</v>
      </c>
      <c r="Y137" s="954">
        <f t="shared" si="10"/>
        <v>24.749046951138766</v>
      </c>
      <c r="Z137" s="957">
        <f t="shared" si="10"/>
        <v>12.27017598198524</v>
      </c>
      <c r="AA137" s="603"/>
      <c r="AB137" s="603"/>
      <c r="AC137" s="603"/>
      <c r="AD137" s="603"/>
      <c r="AE137" s="603"/>
      <c r="AF137" s="603"/>
      <c r="AG137" s="603"/>
      <c r="AH137" s="603"/>
      <c r="AI137" s="603"/>
      <c r="AJ137" s="603"/>
      <c r="AK137" s="603"/>
      <c r="AL137" s="603"/>
      <c r="AM137" s="603"/>
      <c r="AN137" s="603"/>
      <c r="AO137" s="603"/>
      <c r="AP137" s="603"/>
      <c r="AQ137" s="603"/>
      <c r="AR137" s="603"/>
      <c r="AS137" s="603"/>
      <c r="AT137" s="603"/>
      <c r="AU137" s="603"/>
      <c r="AV137" s="603"/>
      <c r="AW137" s="603"/>
      <c r="AX137" s="603"/>
      <c r="AY137" s="603"/>
      <c r="AZ137" s="216"/>
      <c r="BA137" s="2193"/>
      <c r="BB137" s="159" t="s">
        <v>42</v>
      </c>
      <c r="BC137" s="1156" t="s">
        <v>35</v>
      </c>
      <c r="BD137" s="1176" t="s">
        <v>35</v>
      </c>
      <c r="BE137" s="1176" t="s">
        <v>35</v>
      </c>
      <c r="BF137" s="1176" t="s">
        <v>35</v>
      </c>
      <c r="BG137" s="1197" t="s">
        <v>35</v>
      </c>
      <c r="BH137" s="1218" t="s">
        <v>35</v>
      </c>
      <c r="BI137" s="1176" t="s">
        <v>35</v>
      </c>
      <c r="BJ137" s="1176" t="s">
        <v>35</v>
      </c>
      <c r="BK137" s="1176" t="s">
        <v>35</v>
      </c>
      <c r="BL137" s="1197" t="s">
        <v>35</v>
      </c>
      <c r="BM137" s="1218" t="s">
        <v>35</v>
      </c>
      <c r="BN137" s="1176" t="s">
        <v>35</v>
      </c>
      <c r="BO137" s="1176" t="s">
        <v>35</v>
      </c>
      <c r="BP137" s="1176" t="s">
        <v>35</v>
      </c>
      <c r="BQ137" s="1197" t="s">
        <v>35</v>
      </c>
      <c r="BR137" s="1218" t="s">
        <v>35</v>
      </c>
      <c r="BS137" s="1176" t="s">
        <v>35</v>
      </c>
      <c r="BT137" s="1176" t="s">
        <v>35</v>
      </c>
      <c r="BU137" s="1176" t="s">
        <v>35</v>
      </c>
      <c r="BV137" s="1176" t="s">
        <v>35</v>
      </c>
      <c r="BW137" s="1176" t="s">
        <v>35</v>
      </c>
      <c r="BX137" s="1176" t="s">
        <v>35</v>
      </c>
      <c r="BY137" s="1237" t="s">
        <v>35</v>
      </c>
      <c r="BZ137" s="1237" t="s">
        <v>35</v>
      </c>
      <c r="CA137" s="1889"/>
      <c r="CB137" s="1889"/>
      <c r="CC137" s="1889"/>
      <c r="CD137" s="1889"/>
      <c r="CE137" s="1889"/>
      <c r="CF137" s="1889"/>
      <c r="CG137" s="1889"/>
      <c r="CH137" s="1889"/>
      <c r="CI137" s="1889"/>
      <c r="CJ137" s="1889"/>
      <c r="CK137" s="1889"/>
      <c r="CL137" s="1889"/>
      <c r="CM137" s="1889"/>
      <c r="CN137" s="1889"/>
      <c r="CO137" s="1889"/>
      <c r="CP137" s="1889"/>
      <c r="CQ137" s="1889"/>
      <c r="CR137" s="1889"/>
      <c r="CS137" s="1889"/>
      <c r="CT137" s="1889"/>
      <c r="CU137" s="1889"/>
      <c r="CV137" s="1889"/>
      <c r="CW137" s="1889"/>
      <c r="CX137" s="1889"/>
      <c r="CY137" s="1889"/>
      <c r="CZ137" s="1889"/>
    </row>
    <row r="138" s="388" customFormat="true" ht="15" customHeight="true" x14ac:dyDescent="0.2">
      <c r="A138" s="2116"/>
      <c r="B138" s="1071" t="s">
        <v>41</v>
      </c>
      <c r="C138" s="953">
        <f>(100-(C135+C136+C139))/2</f>
        <v>13.599827550522768</v>
      </c>
      <c r="D138" s="954">
        <f t="shared" ref="D138:Z138" si="11">(100-(D135+D136+D139))/2</f>
        <v>19.834495169321553</v>
      </c>
      <c r="E138" s="954">
        <f t="shared" si="11"/>
        <v>15.751208262311678</v>
      </c>
      <c r="F138" s="954">
        <f t="shared" si="11"/>
        <v>14.007028256825436</v>
      </c>
      <c r="G138" s="955">
        <f t="shared" si="11"/>
        <v>7.9167970828242744</v>
      </c>
      <c r="H138" s="956">
        <f t="shared" si="11"/>
        <v>17.667213952818656</v>
      </c>
      <c r="I138" s="954">
        <f t="shared" si="11"/>
        <v>14.016617918725231</v>
      </c>
      <c r="J138" s="954">
        <f t="shared" si="11"/>
        <v>13.189680435686448</v>
      </c>
      <c r="K138" s="954">
        <f t="shared" si="11"/>
        <v>11.762417896465323</v>
      </c>
      <c r="L138" s="957">
        <f t="shared" si="11"/>
        <v>5.3194048331905464</v>
      </c>
      <c r="M138" s="953">
        <f t="shared" si="11"/>
        <v>9.6767223689517365</v>
      </c>
      <c r="N138" s="954">
        <f t="shared" si="11"/>
        <v>13.872465259184409</v>
      </c>
      <c r="O138" s="954">
        <f t="shared" si="11"/>
        <v>18.221483147867126</v>
      </c>
      <c r="P138" s="954">
        <f t="shared" si="11"/>
        <v>19.741906823285269</v>
      </c>
      <c r="Q138" s="955">
        <f t="shared" si="11"/>
        <v>24.473172324442938</v>
      </c>
      <c r="R138" s="956">
        <f t="shared" si="11"/>
        <v>31.403331135050145</v>
      </c>
      <c r="S138" s="954">
        <f t="shared" si="11"/>
        <v>5.8353826236735244</v>
      </c>
      <c r="T138" s="954">
        <f t="shared" si="11"/>
        <v>15.205281128147909</v>
      </c>
      <c r="U138" s="954">
        <f t="shared" si="11"/>
        <v>9.0390969966889401</v>
      </c>
      <c r="V138" s="954">
        <f t="shared" si="11"/>
        <v>4.5292850466854446</v>
      </c>
      <c r="W138" s="954">
        <f t="shared" si="11"/>
        <v>27.16362003590325</v>
      </c>
      <c r="X138" s="954">
        <f t="shared" si="11"/>
        <v>4.228443393392908</v>
      </c>
      <c r="Y138" s="954">
        <f t="shared" si="11"/>
        <v>24.749046951138766</v>
      </c>
      <c r="Z138" s="957">
        <f t="shared" si="11"/>
        <v>12.27017598198524</v>
      </c>
      <c r="AA138" s="603"/>
      <c r="AB138" s="603"/>
      <c r="AC138" s="603"/>
      <c r="AD138" s="603"/>
      <c r="AE138" s="603"/>
      <c r="AF138" s="603"/>
      <c r="AG138" s="603"/>
      <c r="AH138" s="603"/>
      <c r="AI138" s="603"/>
      <c r="AJ138" s="603"/>
      <c r="AK138" s="603"/>
      <c r="AL138" s="603"/>
      <c r="AM138" s="603"/>
      <c r="AN138" s="603"/>
      <c r="AO138" s="603"/>
      <c r="AP138" s="603"/>
      <c r="AQ138" s="603"/>
      <c r="AR138" s="603"/>
      <c r="AS138" s="603"/>
      <c r="AT138" s="603"/>
      <c r="AU138" s="603"/>
      <c r="AV138" s="603"/>
      <c r="AW138" s="603"/>
      <c r="AX138" s="603"/>
      <c r="AY138" s="603"/>
      <c r="AZ138" s="216"/>
      <c r="BA138" s="2193"/>
      <c r="BB138" s="159" t="s">
        <v>41</v>
      </c>
      <c r="BC138" s="1156" t="s">
        <v>35</v>
      </c>
      <c r="BD138" s="1176" t="s">
        <v>35</v>
      </c>
      <c r="BE138" s="1176" t="s">
        <v>35</v>
      </c>
      <c r="BF138" s="1176" t="s">
        <v>35</v>
      </c>
      <c r="BG138" s="1197" t="s">
        <v>35</v>
      </c>
      <c r="BH138" s="1218" t="s">
        <v>35</v>
      </c>
      <c r="BI138" s="1176" t="s">
        <v>35</v>
      </c>
      <c r="BJ138" s="1176" t="s">
        <v>35</v>
      </c>
      <c r="BK138" s="1176" t="s">
        <v>35</v>
      </c>
      <c r="BL138" s="1197" t="s">
        <v>35</v>
      </c>
      <c r="BM138" s="1218" t="s">
        <v>35</v>
      </c>
      <c r="BN138" s="1176" t="s">
        <v>35</v>
      </c>
      <c r="BO138" s="1176" t="s">
        <v>35</v>
      </c>
      <c r="BP138" s="1176" t="s">
        <v>35</v>
      </c>
      <c r="BQ138" s="1197" t="s">
        <v>35</v>
      </c>
      <c r="BR138" s="1218" t="s">
        <v>35</v>
      </c>
      <c r="BS138" s="1176" t="s">
        <v>35</v>
      </c>
      <c r="BT138" s="1176" t="s">
        <v>35</v>
      </c>
      <c r="BU138" s="1176" t="s">
        <v>35</v>
      </c>
      <c r="BV138" s="1176" t="s">
        <v>35</v>
      </c>
      <c r="BW138" s="1176" t="s">
        <v>35</v>
      </c>
      <c r="BX138" s="1176" t="s">
        <v>35</v>
      </c>
      <c r="BY138" s="1237" t="s">
        <v>35</v>
      </c>
      <c r="BZ138" s="1237" t="s">
        <v>35</v>
      </c>
      <c r="CA138" s="1889"/>
      <c r="CB138" s="1889"/>
      <c r="CC138" s="1889"/>
      <c r="CD138" s="1889"/>
      <c r="CE138" s="1889"/>
      <c r="CF138" s="1889"/>
      <c r="CG138" s="1889"/>
      <c r="CH138" s="1889"/>
      <c r="CI138" s="1889"/>
      <c r="CJ138" s="1889"/>
      <c r="CK138" s="1889"/>
      <c r="CL138" s="1889"/>
      <c r="CM138" s="1889"/>
      <c r="CN138" s="1889"/>
      <c r="CO138" s="1889"/>
      <c r="CP138" s="1889"/>
      <c r="CQ138" s="1889"/>
      <c r="CR138" s="1889"/>
      <c r="CS138" s="1889"/>
      <c r="CT138" s="1889"/>
      <c r="CU138" s="1889"/>
      <c r="CV138" s="1889"/>
      <c r="CW138" s="1889"/>
      <c r="CX138" s="1889"/>
      <c r="CY138" s="1889"/>
      <c r="CZ138" s="1889"/>
    </row>
    <row r="139" s="388" customFormat="true" ht="15" customHeight="true" x14ac:dyDescent="0.2">
      <c r="A139" s="2116"/>
      <c r="B139" s="1071" t="s">
        <v>19</v>
      </c>
      <c r="C139" s="953">
        <v>70.937060523405719</v>
      </c>
      <c r="D139" s="958">
        <v>52.097078280610134</v>
      </c>
      <c r="E139" s="958">
        <v>34.230689266345081</v>
      </c>
      <c r="F139" s="958">
        <v>11.53621826690704</v>
      </c>
      <c r="G139" s="959">
        <v>1.3463457070390377</v>
      </c>
      <c r="H139" s="960">
        <v>45.217571661485927</v>
      </c>
      <c r="I139" s="958">
        <v>28.097748064902063</v>
      </c>
      <c r="J139" s="958">
        <v>10.923571458860042</v>
      </c>
      <c r="K139" s="958">
        <v>6.3655053137266426</v>
      </c>
      <c r="L139" s="961">
        <v>0.41084025754960396</v>
      </c>
      <c r="M139" s="962">
        <v>79.719275213497838</v>
      </c>
      <c r="N139" s="958">
        <v>69.474143550648293</v>
      </c>
      <c r="O139" s="958">
        <v>60.865426896576444</v>
      </c>
      <c r="P139" s="958">
        <v>54.883895135590244</v>
      </c>
      <c r="Q139" s="959">
        <v>33.380994719771635</v>
      </c>
      <c r="R139" s="960">
        <v>13.012838567351501</v>
      </c>
      <c r="S139" s="958">
        <v>54.08463060959734</v>
      </c>
      <c r="T139" s="958">
        <v>28.2294584422371</v>
      </c>
      <c r="U139" s="958">
        <v>44.37182491292775</v>
      </c>
      <c r="V139" s="958">
        <v>51.116264737736749</v>
      </c>
      <c r="W139" s="958">
        <v>24.792306051642278</v>
      </c>
      <c r="X139" s="958">
        <v>63.567578940469062</v>
      </c>
      <c r="Y139" s="958">
        <v>12.023956223150748</v>
      </c>
      <c r="Z139" s="1844">
        <v>25.435883404339471</v>
      </c>
      <c r="AA139" s="603"/>
      <c r="AB139" s="603"/>
      <c r="AC139" s="603"/>
      <c r="AD139" s="603"/>
      <c r="AE139" s="603"/>
      <c r="AF139" s="603"/>
      <c r="AG139" s="603"/>
      <c r="AH139" s="603"/>
      <c r="AI139" s="603"/>
      <c r="AJ139" s="603"/>
      <c r="AK139" s="603"/>
      <c r="AL139" s="603"/>
      <c r="AM139" s="603"/>
      <c r="AN139" s="603"/>
      <c r="AO139" s="603"/>
      <c r="AP139" s="603"/>
      <c r="AQ139" s="603"/>
      <c r="AR139" s="603"/>
      <c r="AS139" s="603"/>
      <c r="AT139" s="603"/>
      <c r="AU139" s="603"/>
      <c r="AV139" s="603"/>
      <c r="AW139" s="603"/>
      <c r="AX139" s="603"/>
      <c r="AY139" s="603"/>
      <c r="AZ139" s="216"/>
      <c r="BA139" s="2193"/>
      <c r="BB139" s="159" t="s">
        <v>19</v>
      </c>
      <c r="BC139" s="1156" t="s">
        <v>35</v>
      </c>
      <c r="BD139" s="1176" t="s">
        <v>35</v>
      </c>
      <c r="BE139" s="1176" t="s">
        <v>35</v>
      </c>
      <c r="BF139" s="1176" t="s">
        <v>35</v>
      </c>
      <c r="BG139" s="1197" t="s">
        <v>35</v>
      </c>
      <c r="BH139" s="1218" t="s">
        <v>35</v>
      </c>
      <c r="BI139" s="1176" t="s">
        <v>35</v>
      </c>
      <c r="BJ139" s="1176" t="s">
        <v>35</v>
      </c>
      <c r="BK139" s="1176" t="s">
        <v>35</v>
      </c>
      <c r="BL139" s="1197" t="s">
        <v>35</v>
      </c>
      <c r="BM139" s="1218" t="s">
        <v>35</v>
      </c>
      <c r="BN139" s="1176" t="s">
        <v>35</v>
      </c>
      <c r="BO139" s="1176" t="s">
        <v>35</v>
      </c>
      <c r="BP139" s="1176" t="s">
        <v>35</v>
      </c>
      <c r="BQ139" s="1197" t="s">
        <v>35</v>
      </c>
      <c r="BR139" s="1218" t="s">
        <v>35</v>
      </c>
      <c r="BS139" s="1176" t="s">
        <v>35</v>
      </c>
      <c r="BT139" s="1176" t="s">
        <v>35</v>
      </c>
      <c r="BU139" s="1176" t="s">
        <v>35</v>
      </c>
      <c r="BV139" s="1176" t="s">
        <v>35</v>
      </c>
      <c r="BW139" s="1176" t="s">
        <v>35</v>
      </c>
      <c r="BX139" s="1176" t="s">
        <v>35</v>
      </c>
      <c r="BY139" s="1237" t="s">
        <v>35</v>
      </c>
      <c r="BZ139" s="1237" t="s">
        <v>35</v>
      </c>
      <c r="CA139" s="1889"/>
      <c r="CB139" s="1889"/>
      <c r="CC139" s="1889"/>
      <c r="CD139" s="1889"/>
      <c r="CE139" s="1889"/>
      <c r="CF139" s="1889"/>
      <c r="CG139" s="1889"/>
      <c r="CH139" s="1889"/>
      <c r="CI139" s="1889"/>
      <c r="CJ139" s="1889"/>
      <c r="CK139" s="1889"/>
      <c r="CL139" s="1889"/>
      <c r="CM139" s="1889"/>
      <c r="CN139" s="1889"/>
      <c r="CO139" s="1889"/>
      <c r="CP139" s="1889"/>
      <c r="CQ139" s="1889"/>
      <c r="CR139" s="1889"/>
      <c r="CS139" s="1889"/>
      <c r="CT139" s="1889"/>
      <c r="CU139" s="1889"/>
      <c r="CV139" s="1889"/>
      <c r="CW139" s="1889"/>
      <c r="CX139" s="1889"/>
      <c r="CY139" s="1889"/>
      <c r="CZ139" s="1889"/>
    </row>
    <row r="140" s="130" customFormat="true" ht="15" customHeight="true" x14ac:dyDescent="0.2">
      <c r="A140" s="2139" t="s">
        <v>106</v>
      </c>
      <c r="B140" s="251" t="s">
        <v>64</v>
      </c>
      <c r="C140" s="1096" t="s">
        <v>35</v>
      </c>
      <c r="D140" s="1106" t="s">
        <v>35</v>
      </c>
      <c r="E140" s="1106" t="s">
        <v>35</v>
      </c>
      <c r="F140" s="1106" t="s">
        <v>35</v>
      </c>
      <c r="G140" s="1116" t="s">
        <v>35</v>
      </c>
      <c r="H140" s="1126" t="s">
        <v>35</v>
      </c>
      <c r="I140" s="1106" t="s">
        <v>35</v>
      </c>
      <c r="J140" s="1106" t="s">
        <v>35</v>
      </c>
      <c r="K140" s="1106" t="s">
        <v>35</v>
      </c>
      <c r="L140" s="1136" t="s">
        <v>35</v>
      </c>
      <c r="M140" s="1143" t="s">
        <v>35</v>
      </c>
      <c r="N140" s="1106" t="s">
        <v>35</v>
      </c>
      <c r="O140" s="1106" t="s">
        <v>35</v>
      </c>
      <c r="P140" s="1106" t="s">
        <v>35</v>
      </c>
      <c r="Q140" s="1116" t="s">
        <v>35</v>
      </c>
      <c r="R140" s="1126" t="s">
        <v>35</v>
      </c>
      <c r="S140" s="1106" t="s">
        <v>35</v>
      </c>
      <c r="T140" s="1106" t="s">
        <v>35</v>
      </c>
      <c r="U140" s="1106" t="s">
        <v>35</v>
      </c>
      <c r="V140" s="1106" t="s">
        <v>35</v>
      </c>
      <c r="W140" s="1106" t="s">
        <v>35</v>
      </c>
      <c r="X140" s="1106" t="s">
        <v>35</v>
      </c>
      <c r="Y140" s="1145" t="s">
        <v>35</v>
      </c>
      <c r="Z140" s="1845" t="s">
        <v>35</v>
      </c>
      <c r="AA140" s="1869"/>
      <c r="AB140" s="1869"/>
      <c r="AC140" s="1869"/>
      <c r="AD140" s="1869"/>
      <c r="AE140" s="1869"/>
      <c r="AF140" s="1869"/>
      <c r="AG140" s="1869"/>
      <c r="AH140" s="1869"/>
      <c r="AI140" s="1869"/>
      <c r="AJ140" s="1869"/>
      <c r="AK140" s="1869"/>
      <c r="AL140" s="1869"/>
      <c r="AM140" s="1869"/>
      <c r="AN140" s="1869"/>
      <c r="AO140" s="1869"/>
      <c r="AP140" s="1869"/>
      <c r="AQ140" s="1869"/>
      <c r="AR140" s="1869"/>
      <c r="AS140" s="1869"/>
      <c r="AT140" s="1869"/>
      <c r="AU140" s="1869"/>
      <c r="AV140" s="1869"/>
      <c r="AW140" s="1869"/>
      <c r="AX140" s="1869"/>
      <c r="AY140" s="1869"/>
      <c r="AZ140" s="215"/>
      <c r="BA140" s="2193" t="s">
        <v>106</v>
      </c>
      <c r="BB140" s="159" t="s">
        <v>64</v>
      </c>
      <c r="BC140" s="1156" t="s">
        <v>35</v>
      </c>
      <c r="BD140" s="1176" t="s">
        <v>35</v>
      </c>
      <c r="BE140" s="1176" t="s">
        <v>35</v>
      </c>
      <c r="BF140" s="1176" t="s">
        <v>35</v>
      </c>
      <c r="BG140" s="1197" t="s">
        <v>35</v>
      </c>
      <c r="BH140" s="1218" t="s">
        <v>35</v>
      </c>
      <c r="BI140" s="1176" t="s">
        <v>35</v>
      </c>
      <c r="BJ140" s="1176" t="s">
        <v>35</v>
      </c>
      <c r="BK140" s="1176" t="s">
        <v>35</v>
      </c>
      <c r="BL140" s="1197" t="s">
        <v>35</v>
      </c>
      <c r="BM140" s="1218" t="s">
        <v>35</v>
      </c>
      <c r="BN140" s="1176" t="s">
        <v>35</v>
      </c>
      <c r="BO140" s="1176" t="s">
        <v>35</v>
      </c>
      <c r="BP140" s="1176" t="s">
        <v>35</v>
      </c>
      <c r="BQ140" s="1197" t="s">
        <v>35</v>
      </c>
      <c r="BR140" s="1218" t="s">
        <v>35</v>
      </c>
      <c r="BS140" s="1176" t="s">
        <v>35</v>
      </c>
      <c r="BT140" s="1176" t="s">
        <v>35</v>
      </c>
      <c r="BU140" s="1176" t="s">
        <v>35</v>
      </c>
      <c r="BV140" s="1176" t="s">
        <v>35</v>
      </c>
      <c r="BW140" s="1176" t="s">
        <v>35</v>
      </c>
      <c r="BX140" s="1176" t="s">
        <v>35</v>
      </c>
      <c r="BY140" s="1237" t="s">
        <v>35</v>
      </c>
      <c r="BZ140" s="1237" t="s">
        <v>35</v>
      </c>
      <c r="CA140" s="1889"/>
      <c r="CB140" s="1889"/>
      <c r="CC140" s="1889"/>
      <c r="CD140" s="1889"/>
      <c r="CE140" s="1889"/>
      <c r="CF140" s="1889"/>
      <c r="CG140" s="1889"/>
      <c r="CH140" s="1889"/>
      <c r="CI140" s="1889"/>
      <c r="CJ140" s="1889"/>
      <c r="CK140" s="1889"/>
      <c r="CL140" s="1889"/>
      <c r="CM140" s="1889"/>
      <c r="CN140" s="1889"/>
      <c r="CO140" s="1889"/>
      <c r="CP140" s="1889"/>
      <c r="CQ140" s="1889"/>
      <c r="CR140" s="1889"/>
      <c r="CS140" s="1889"/>
      <c r="CT140" s="1889"/>
      <c r="CU140" s="1889"/>
      <c r="CV140" s="1889"/>
      <c r="CW140" s="1889"/>
      <c r="CX140" s="1889"/>
      <c r="CY140" s="1889"/>
      <c r="CZ140" s="1889"/>
    </row>
    <row r="141" s="130" customFormat="true" ht="15" customHeight="true" x14ac:dyDescent="0.2">
      <c r="A141" s="2139"/>
      <c r="B141" s="251" t="s">
        <v>65</v>
      </c>
      <c r="C141" s="1096" t="s">
        <v>35</v>
      </c>
      <c r="D141" s="1106" t="s">
        <v>35</v>
      </c>
      <c r="E141" s="1106" t="s">
        <v>35</v>
      </c>
      <c r="F141" s="1106" t="s">
        <v>35</v>
      </c>
      <c r="G141" s="1116" t="s">
        <v>35</v>
      </c>
      <c r="H141" s="1126" t="s">
        <v>35</v>
      </c>
      <c r="I141" s="1106" t="s">
        <v>35</v>
      </c>
      <c r="J141" s="1106" t="s">
        <v>35</v>
      </c>
      <c r="K141" s="1106" t="s">
        <v>35</v>
      </c>
      <c r="L141" s="1136" t="s">
        <v>35</v>
      </c>
      <c r="M141" s="1143" t="s">
        <v>35</v>
      </c>
      <c r="N141" s="1106" t="s">
        <v>35</v>
      </c>
      <c r="O141" s="1106" t="s">
        <v>35</v>
      </c>
      <c r="P141" s="1106" t="s">
        <v>35</v>
      </c>
      <c r="Q141" s="1116" t="s">
        <v>35</v>
      </c>
      <c r="R141" s="1126" t="s">
        <v>35</v>
      </c>
      <c r="S141" s="1106" t="s">
        <v>35</v>
      </c>
      <c r="T141" s="1106" t="s">
        <v>35</v>
      </c>
      <c r="U141" s="1106" t="s">
        <v>35</v>
      </c>
      <c r="V141" s="1106" t="s">
        <v>35</v>
      </c>
      <c r="W141" s="1106" t="s">
        <v>35</v>
      </c>
      <c r="X141" s="1106" t="s">
        <v>35</v>
      </c>
      <c r="Y141" s="1145" t="s">
        <v>35</v>
      </c>
      <c r="Z141" s="1845" t="s">
        <v>35</v>
      </c>
      <c r="AA141" s="1869"/>
      <c r="AB141" s="1869"/>
      <c r="AC141" s="1869"/>
      <c r="AD141" s="1869"/>
      <c r="AE141" s="1869"/>
      <c r="AF141" s="1869"/>
      <c r="AG141" s="1869"/>
      <c r="AH141" s="1869"/>
      <c r="AI141" s="1869"/>
      <c r="AJ141" s="1869"/>
      <c r="AK141" s="1869"/>
      <c r="AL141" s="1869"/>
      <c r="AM141" s="1869"/>
      <c r="AN141" s="1869"/>
      <c r="AO141" s="1869"/>
      <c r="AP141" s="1869"/>
      <c r="AQ141" s="1869"/>
      <c r="AR141" s="1869"/>
      <c r="AS141" s="1869"/>
      <c r="AT141" s="1869"/>
      <c r="AU141" s="1869"/>
      <c r="AV141" s="1869"/>
      <c r="AW141" s="1869"/>
      <c r="AX141" s="1869"/>
      <c r="AY141" s="1869"/>
      <c r="AZ141" s="215"/>
      <c r="BA141" s="2193"/>
      <c r="BB141" s="159" t="s">
        <v>65</v>
      </c>
      <c r="BC141" s="1156" t="s">
        <v>35</v>
      </c>
      <c r="BD141" s="1176" t="s">
        <v>35</v>
      </c>
      <c r="BE141" s="1176" t="s">
        <v>35</v>
      </c>
      <c r="BF141" s="1176" t="s">
        <v>35</v>
      </c>
      <c r="BG141" s="1197" t="s">
        <v>35</v>
      </c>
      <c r="BH141" s="1218" t="s">
        <v>35</v>
      </c>
      <c r="BI141" s="1176" t="s">
        <v>35</v>
      </c>
      <c r="BJ141" s="1176" t="s">
        <v>35</v>
      </c>
      <c r="BK141" s="1176" t="s">
        <v>35</v>
      </c>
      <c r="BL141" s="1197" t="s">
        <v>35</v>
      </c>
      <c r="BM141" s="1218" t="s">
        <v>35</v>
      </c>
      <c r="BN141" s="1176" t="s">
        <v>35</v>
      </c>
      <c r="BO141" s="1176" t="s">
        <v>35</v>
      </c>
      <c r="BP141" s="1176" t="s">
        <v>35</v>
      </c>
      <c r="BQ141" s="1197" t="s">
        <v>35</v>
      </c>
      <c r="BR141" s="1218" t="s">
        <v>35</v>
      </c>
      <c r="BS141" s="1176" t="s">
        <v>35</v>
      </c>
      <c r="BT141" s="1176" t="s">
        <v>35</v>
      </c>
      <c r="BU141" s="1176" t="s">
        <v>35</v>
      </c>
      <c r="BV141" s="1176" t="s">
        <v>35</v>
      </c>
      <c r="BW141" s="1176" t="s">
        <v>35</v>
      </c>
      <c r="BX141" s="1176" t="s">
        <v>35</v>
      </c>
      <c r="BY141" s="1237" t="s">
        <v>35</v>
      </c>
      <c r="BZ141" s="1237" t="s">
        <v>35</v>
      </c>
      <c r="CA141" s="1889"/>
      <c r="CB141" s="1889"/>
      <c r="CC141" s="1889"/>
      <c r="CD141" s="1889"/>
      <c r="CE141" s="1889"/>
      <c r="CF141" s="1889"/>
      <c r="CG141" s="1889"/>
      <c r="CH141" s="1889"/>
      <c r="CI141" s="1889"/>
      <c r="CJ141" s="1889"/>
      <c r="CK141" s="1889"/>
      <c r="CL141" s="1889"/>
      <c r="CM141" s="1889"/>
      <c r="CN141" s="1889"/>
      <c r="CO141" s="1889"/>
      <c r="CP141" s="1889"/>
      <c r="CQ141" s="1889"/>
      <c r="CR141" s="1889"/>
      <c r="CS141" s="1889"/>
      <c r="CT141" s="1889"/>
      <c r="CU141" s="1889"/>
      <c r="CV141" s="1889"/>
      <c r="CW141" s="1889"/>
      <c r="CX141" s="1889"/>
      <c r="CY141" s="1889"/>
      <c r="CZ141" s="1889"/>
    </row>
    <row r="142" s="130" customFormat="true" ht="15" customHeight="true" x14ac:dyDescent="0.2">
      <c r="A142" s="2139"/>
      <c r="B142" s="251" t="s">
        <v>66</v>
      </c>
      <c r="C142" s="1096" t="s">
        <v>35</v>
      </c>
      <c r="D142" s="1106" t="s">
        <v>35</v>
      </c>
      <c r="E142" s="1106" t="s">
        <v>35</v>
      </c>
      <c r="F142" s="1106" t="s">
        <v>35</v>
      </c>
      <c r="G142" s="1116" t="s">
        <v>35</v>
      </c>
      <c r="H142" s="1126" t="s">
        <v>35</v>
      </c>
      <c r="I142" s="1106" t="s">
        <v>35</v>
      </c>
      <c r="J142" s="1106" t="s">
        <v>35</v>
      </c>
      <c r="K142" s="1106" t="s">
        <v>35</v>
      </c>
      <c r="L142" s="1136" t="s">
        <v>35</v>
      </c>
      <c r="M142" s="1143" t="s">
        <v>35</v>
      </c>
      <c r="N142" s="1106" t="s">
        <v>35</v>
      </c>
      <c r="O142" s="1106" t="s">
        <v>35</v>
      </c>
      <c r="P142" s="1106" t="s">
        <v>35</v>
      </c>
      <c r="Q142" s="1116" t="s">
        <v>35</v>
      </c>
      <c r="R142" s="1126" t="s">
        <v>35</v>
      </c>
      <c r="S142" s="1106" t="s">
        <v>35</v>
      </c>
      <c r="T142" s="1106" t="s">
        <v>35</v>
      </c>
      <c r="U142" s="1106" t="s">
        <v>35</v>
      </c>
      <c r="V142" s="1106" t="s">
        <v>35</v>
      </c>
      <c r="W142" s="1106" t="s">
        <v>35</v>
      </c>
      <c r="X142" s="1106" t="s">
        <v>35</v>
      </c>
      <c r="Y142" s="1145" t="s">
        <v>35</v>
      </c>
      <c r="Z142" s="1845" t="s">
        <v>35</v>
      </c>
      <c r="AA142" s="1869"/>
      <c r="AB142" s="1869"/>
      <c r="AC142" s="1869"/>
      <c r="AD142" s="1869"/>
      <c r="AE142" s="1869"/>
      <c r="AF142" s="1869"/>
      <c r="AG142" s="1869"/>
      <c r="AH142" s="1869"/>
      <c r="AI142" s="1869"/>
      <c r="AJ142" s="1869"/>
      <c r="AK142" s="1869"/>
      <c r="AL142" s="1869"/>
      <c r="AM142" s="1869"/>
      <c r="AN142" s="1869"/>
      <c r="AO142" s="1869"/>
      <c r="AP142" s="1869"/>
      <c r="AQ142" s="1869"/>
      <c r="AR142" s="1869"/>
      <c r="AS142" s="1869"/>
      <c r="AT142" s="1869"/>
      <c r="AU142" s="1869"/>
      <c r="AV142" s="1869"/>
      <c r="AW142" s="1869"/>
      <c r="AX142" s="1869"/>
      <c r="AY142" s="1869"/>
      <c r="AZ142" s="215"/>
      <c r="BA142" s="2193"/>
      <c r="BB142" s="159" t="s">
        <v>66</v>
      </c>
      <c r="BC142" s="1156" t="s">
        <v>35</v>
      </c>
      <c r="BD142" s="1176" t="s">
        <v>35</v>
      </c>
      <c r="BE142" s="1176" t="s">
        <v>35</v>
      </c>
      <c r="BF142" s="1176" t="s">
        <v>35</v>
      </c>
      <c r="BG142" s="1197" t="s">
        <v>35</v>
      </c>
      <c r="BH142" s="1218" t="s">
        <v>35</v>
      </c>
      <c r="BI142" s="1176" t="s">
        <v>35</v>
      </c>
      <c r="BJ142" s="1176" t="s">
        <v>35</v>
      </c>
      <c r="BK142" s="1176" t="s">
        <v>35</v>
      </c>
      <c r="BL142" s="1197" t="s">
        <v>35</v>
      </c>
      <c r="BM142" s="1218" t="s">
        <v>35</v>
      </c>
      <c r="BN142" s="1176" t="s">
        <v>35</v>
      </c>
      <c r="BO142" s="1176" t="s">
        <v>35</v>
      </c>
      <c r="BP142" s="1176" t="s">
        <v>35</v>
      </c>
      <c r="BQ142" s="1197" t="s">
        <v>35</v>
      </c>
      <c r="BR142" s="1218" t="s">
        <v>35</v>
      </c>
      <c r="BS142" s="1176" t="s">
        <v>35</v>
      </c>
      <c r="BT142" s="1176" t="s">
        <v>35</v>
      </c>
      <c r="BU142" s="1176" t="s">
        <v>35</v>
      </c>
      <c r="BV142" s="1176" t="s">
        <v>35</v>
      </c>
      <c r="BW142" s="1176" t="s">
        <v>35</v>
      </c>
      <c r="BX142" s="1176" t="s">
        <v>35</v>
      </c>
      <c r="BY142" s="1237" t="s">
        <v>35</v>
      </c>
      <c r="BZ142" s="1237" t="s">
        <v>35</v>
      </c>
      <c r="CA142" s="1889"/>
      <c r="CB142" s="1889"/>
      <c r="CC142" s="1889"/>
      <c r="CD142" s="1889"/>
      <c r="CE142" s="1889"/>
      <c r="CF142" s="1889"/>
      <c r="CG142" s="1889"/>
      <c r="CH142" s="1889"/>
      <c r="CI142" s="1889"/>
      <c r="CJ142" s="1889"/>
      <c r="CK142" s="1889"/>
      <c r="CL142" s="1889"/>
      <c r="CM142" s="1889"/>
      <c r="CN142" s="1889"/>
      <c r="CO142" s="1889"/>
      <c r="CP142" s="1889"/>
      <c r="CQ142" s="1889"/>
      <c r="CR142" s="1889"/>
      <c r="CS142" s="1889"/>
      <c r="CT142" s="1889"/>
      <c r="CU142" s="1889"/>
      <c r="CV142" s="1889"/>
      <c r="CW142" s="1889"/>
      <c r="CX142" s="1889"/>
      <c r="CY142" s="1889"/>
      <c r="CZ142" s="1889"/>
    </row>
    <row r="143" s="130" customFormat="true" ht="15" customHeight="true" x14ac:dyDescent="0.2">
      <c r="A143" s="2139"/>
      <c r="B143" s="251" t="s">
        <v>67</v>
      </c>
      <c r="C143" s="1096" t="s">
        <v>35</v>
      </c>
      <c r="D143" s="1106" t="s">
        <v>35</v>
      </c>
      <c r="E143" s="1106" t="s">
        <v>35</v>
      </c>
      <c r="F143" s="1106" t="s">
        <v>35</v>
      </c>
      <c r="G143" s="1116" t="s">
        <v>35</v>
      </c>
      <c r="H143" s="1126" t="s">
        <v>35</v>
      </c>
      <c r="I143" s="1106" t="s">
        <v>35</v>
      </c>
      <c r="J143" s="1106" t="s">
        <v>35</v>
      </c>
      <c r="K143" s="1106" t="s">
        <v>35</v>
      </c>
      <c r="L143" s="1136" t="s">
        <v>35</v>
      </c>
      <c r="M143" s="1143" t="s">
        <v>35</v>
      </c>
      <c r="N143" s="1106" t="s">
        <v>35</v>
      </c>
      <c r="O143" s="1106" t="s">
        <v>35</v>
      </c>
      <c r="P143" s="1106" t="s">
        <v>35</v>
      </c>
      <c r="Q143" s="1116" t="s">
        <v>35</v>
      </c>
      <c r="R143" s="1126" t="s">
        <v>35</v>
      </c>
      <c r="S143" s="1106" t="s">
        <v>35</v>
      </c>
      <c r="T143" s="1106" t="s">
        <v>35</v>
      </c>
      <c r="U143" s="1106" t="s">
        <v>35</v>
      </c>
      <c r="V143" s="1106" t="s">
        <v>35</v>
      </c>
      <c r="W143" s="1106" t="s">
        <v>35</v>
      </c>
      <c r="X143" s="1106" t="s">
        <v>35</v>
      </c>
      <c r="Y143" s="1145" t="s">
        <v>35</v>
      </c>
      <c r="Z143" s="1845" t="s">
        <v>35</v>
      </c>
      <c r="AA143" s="1869"/>
      <c r="AB143" s="1869"/>
      <c r="AC143" s="1869"/>
      <c r="AD143" s="1869"/>
      <c r="AE143" s="1869"/>
      <c r="AF143" s="1869"/>
      <c r="AG143" s="1869"/>
      <c r="AH143" s="1869"/>
      <c r="AI143" s="1869"/>
      <c r="AJ143" s="1869"/>
      <c r="AK143" s="1869"/>
      <c r="AL143" s="1869"/>
      <c r="AM143" s="1869"/>
      <c r="AN143" s="1869"/>
      <c r="AO143" s="1869"/>
      <c r="AP143" s="1869"/>
      <c r="AQ143" s="1869"/>
      <c r="AR143" s="1869"/>
      <c r="AS143" s="1869"/>
      <c r="AT143" s="1869"/>
      <c r="AU143" s="1869"/>
      <c r="AV143" s="1869"/>
      <c r="AW143" s="1869"/>
      <c r="AX143" s="1869"/>
      <c r="AY143" s="1869"/>
      <c r="AZ143" s="215"/>
      <c r="BA143" s="2193"/>
      <c r="BB143" s="159" t="s">
        <v>67</v>
      </c>
      <c r="BC143" s="1156" t="s">
        <v>35</v>
      </c>
      <c r="BD143" s="1176" t="s">
        <v>35</v>
      </c>
      <c r="BE143" s="1176" t="s">
        <v>35</v>
      </c>
      <c r="BF143" s="1176" t="s">
        <v>35</v>
      </c>
      <c r="BG143" s="1197" t="s">
        <v>35</v>
      </c>
      <c r="BH143" s="1218" t="s">
        <v>35</v>
      </c>
      <c r="BI143" s="1176" t="s">
        <v>35</v>
      </c>
      <c r="BJ143" s="1176" t="s">
        <v>35</v>
      </c>
      <c r="BK143" s="1176" t="s">
        <v>35</v>
      </c>
      <c r="BL143" s="1197" t="s">
        <v>35</v>
      </c>
      <c r="BM143" s="1218" t="s">
        <v>35</v>
      </c>
      <c r="BN143" s="1176" t="s">
        <v>35</v>
      </c>
      <c r="BO143" s="1176" t="s">
        <v>35</v>
      </c>
      <c r="BP143" s="1176" t="s">
        <v>35</v>
      </c>
      <c r="BQ143" s="1197" t="s">
        <v>35</v>
      </c>
      <c r="BR143" s="1218" t="s">
        <v>35</v>
      </c>
      <c r="BS143" s="1176" t="s">
        <v>35</v>
      </c>
      <c r="BT143" s="1176" t="s">
        <v>35</v>
      </c>
      <c r="BU143" s="1176" t="s">
        <v>35</v>
      </c>
      <c r="BV143" s="1176" t="s">
        <v>35</v>
      </c>
      <c r="BW143" s="1176" t="s">
        <v>35</v>
      </c>
      <c r="BX143" s="1176" t="s">
        <v>35</v>
      </c>
      <c r="BY143" s="1237" t="s">
        <v>35</v>
      </c>
      <c r="BZ143" s="1237" t="s">
        <v>35</v>
      </c>
      <c r="CA143" s="1889"/>
      <c r="CB143" s="1889"/>
      <c r="CC143" s="1889"/>
      <c r="CD143" s="1889"/>
      <c r="CE143" s="1889"/>
      <c r="CF143" s="1889"/>
      <c r="CG143" s="1889"/>
      <c r="CH143" s="1889"/>
      <c r="CI143" s="1889"/>
      <c r="CJ143" s="1889"/>
      <c r="CK143" s="1889"/>
      <c r="CL143" s="1889"/>
      <c r="CM143" s="1889"/>
      <c r="CN143" s="1889"/>
      <c r="CO143" s="1889"/>
      <c r="CP143" s="1889"/>
      <c r="CQ143" s="1889"/>
      <c r="CR143" s="1889"/>
      <c r="CS143" s="1889"/>
      <c r="CT143" s="1889"/>
      <c r="CU143" s="1889"/>
      <c r="CV143" s="1889"/>
      <c r="CW143" s="1889"/>
      <c r="CX143" s="1889"/>
      <c r="CY143" s="1889"/>
      <c r="CZ143" s="1889"/>
    </row>
    <row r="144" s="130" customFormat="true" ht="15" customHeight="true" x14ac:dyDescent="0.2">
      <c r="A144" s="2139" t="s">
        <v>107</v>
      </c>
      <c r="B144" s="251" t="s">
        <v>64</v>
      </c>
      <c r="C144" s="1096" t="s">
        <v>35</v>
      </c>
      <c r="D144" s="1106" t="s">
        <v>35</v>
      </c>
      <c r="E144" s="1106" t="s">
        <v>35</v>
      </c>
      <c r="F144" s="1106" t="s">
        <v>35</v>
      </c>
      <c r="G144" s="1116" t="s">
        <v>35</v>
      </c>
      <c r="H144" s="1126" t="s">
        <v>35</v>
      </c>
      <c r="I144" s="1106" t="s">
        <v>35</v>
      </c>
      <c r="J144" s="1106" t="s">
        <v>35</v>
      </c>
      <c r="K144" s="1106" t="s">
        <v>35</v>
      </c>
      <c r="L144" s="1136" t="s">
        <v>35</v>
      </c>
      <c r="M144" s="1143" t="s">
        <v>35</v>
      </c>
      <c r="N144" s="1106" t="s">
        <v>35</v>
      </c>
      <c r="O144" s="1106" t="s">
        <v>35</v>
      </c>
      <c r="P144" s="1106" t="s">
        <v>35</v>
      </c>
      <c r="Q144" s="1116" t="s">
        <v>35</v>
      </c>
      <c r="R144" s="1126" t="s">
        <v>35</v>
      </c>
      <c r="S144" s="1106" t="s">
        <v>35</v>
      </c>
      <c r="T144" s="1106" t="s">
        <v>35</v>
      </c>
      <c r="U144" s="1106" t="s">
        <v>35</v>
      </c>
      <c r="V144" s="1106" t="s">
        <v>35</v>
      </c>
      <c r="W144" s="1106" t="s">
        <v>35</v>
      </c>
      <c r="X144" s="1106" t="s">
        <v>35</v>
      </c>
      <c r="Y144" s="1145" t="s">
        <v>35</v>
      </c>
      <c r="Z144" s="1845" t="s">
        <v>35</v>
      </c>
      <c r="AA144" s="1869"/>
      <c r="AB144" s="1869"/>
      <c r="AC144" s="1869"/>
      <c r="AD144" s="1869"/>
      <c r="AE144" s="1869"/>
      <c r="AF144" s="1869"/>
      <c r="AG144" s="1869"/>
      <c r="AH144" s="1869"/>
      <c r="AI144" s="1869"/>
      <c r="AJ144" s="1869"/>
      <c r="AK144" s="1869"/>
      <c r="AL144" s="1869"/>
      <c r="AM144" s="1869"/>
      <c r="AN144" s="1869"/>
      <c r="AO144" s="1869"/>
      <c r="AP144" s="1869"/>
      <c r="AQ144" s="1869"/>
      <c r="AR144" s="1869"/>
      <c r="AS144" s="1869"/>
      <c r="AT144" s="1869"/>
      <c r="AU144" s="1869"/>
      <c r="AV144" s="1869"/>
      <c r="AW144" s="1869"/>
      <c r="AX144" s="1869"/>
      <c r="AY144" s="1869"/>
      <c r="AZ144" s="215"/>
      <c r="BA144" s="2193" t="s">
        <v>107</v>
      </c>
      <c r="BB144" s="159" t="s">
        <v>64</v>
      </c>
      <c r="BC144" s="1156" t="s">
        <v>35</v>
      </c>
      <c r="BD144" s="1176" t="s">
        <v>35</v>
      </c>
      <c r="BE144" s="1176" t="s">
        <v>35</v>
      </c>
      <c r="BF144" s="1176" t="s">
        <v>35</v>
      </c>
      <c r="BG144" s="1197" t="s">
        <v>35</v>
      </c>
      <c r="BH144" s="1218" t="s">
        <v>35</v>
      </c>
      <c r="BI144" s="1176" t="s">
        <v>35</v>
      </c>
      <c r="BJ144" s="1176" t="s">
        <v>35</v>
      </c>
      <c r="BK144" s="1176" t="s">
        <v>35</v>
      </c>
      <c r="BL144" s="1197" t="s">
        <v>35</v>
      </c>
      <c r="BM144" s="1218" t="s">
        <v>35</v>
      </c>
      <c r="BN144" s="1176" t="s">
        <v>35</v>
      </c>
      <c r="BO144" s="1176" t="s">
        <v>35</v>
      </c>
      <c r="BP144" s="1176" t="s">
        <v>35</v>
      </c>
      <c r="BQ144" s="1197" t="s">
        <v>35</v>
      </c>
      <c r="BR144" s="1218" t="s">
        <v>35</v>
      </c>
      <c r="BS144" s="1176" t="s">
        <v>35</v>
      </c>
      <c r="BT144" s="1176" t="s">
        <v>35</v>
      </c>
      <c r="BU144" s="1176" t="s">
        <v>35</v>
      </c>
      <c r="BV144" s="1176" t="s">
        <v>35</v>
      </c>
      <c r="BW144" s="1176" t="s">
        <v>35</v>
      </c>
      <c r="BX144" s="1176" t="s">
        <v>35</v>
      </c>
      <c r="BY144" s="1237" t="s">
        <v>35</v>
      </c>
      <c r="BZ144" s="1237" t="s">
        <v>35</v>
      </c>
      <c r="CA144" s="1889"/>
      <c r="CB144" s="1889"/>
      <c r="CC144" s="1889"/>
      <c r="CD144" s="1889"/>
      <c r="CE144" s="1889"/>
      <c r="CF144" s="1889"/>
      <c r="CG144" s="1889"/>
      <c r="CH144" s="1889"/>
      <c r="CI144" s="1889"/>
      <c r="CJ144" s="1889"/>
      <c r="CK144" s="1889"/>
      <c r="CL144" s="1889"/>
      <c r="CM144" s="1889"/>
      <c r="CN144" s="1889"/>
      <c r="CO144" s="1889"/>
      <c r="CP144" s="1889"/>
      <c r="CQ144" s="1889"/>
      <c r="CR144" s="1889"/>
      <c r="CS144" s="1889"/>
      <c r="CT144" s="1889"/>
      <c r="CU144" s="1889"/>
      <c r="CV144" s="1889"/>
      <c r="CW144" s="1889"/>
      <c r="CX144" s="1889"/>
      <c r="CY144" s="1889"/>
      <c r="CZ144" s="1889"/>
    </row>
    <row r="145" s="130" customFormat="true" ht="15" customHeight="true" x14ac:dyDescent="0.2">
      <c r="A145" s="2139"/>
      <c r="B145" s="251" t="s">
        <v>65</v>
      </c>
      <c r="C145" s="1096" t="s">
        <v>35</v>
      </c>
      <c r="D145" s="1106" t="s">
        <v>35</v>
      </c>
      <c r="E145" s="1106" t="s">
        <v>35</v>
      </c>
      <c r="F145" s="1106" t="s">
        <v>35</v>
      </c>
      <c r="G145" s="1116" t="s">
        <v>35</v>
      </c>
      <c r="H145" s="1126" t="s">
        <v>35</v>
      </c>
      <c r="I145" s="1106" t="s">
        <v>35</v>
      </c>
      <c r="J145" s="1106" t="s">
        <v>35</v>
      </c>
      <c r="K145" s="1106" t="s">
        <v>35</v>
      </c>
      <c r="L145" s="1136" t="s">
        <v>35</v>
      </c>
      <c r="M145" s="1143" t="s">
        <v>35</v>
      </c>
      <c r="N145" s="1106" t="s">
        <v>35</v>
      </c>
      <c r="O145" s="1106" t="s">
        <v>35</v>
      </c>
      <c r="P145" s="1106" t="s">
        <v>35</v>
      </c>
      <c r="Q145" s="1116" t="s">
        <v>35</v>
      </c>
      <c r="R145" s="1126" t="s">
        <v>35</v>
      </c>
      <c r="S145" s="1106" t="s">
        <v>35</v>
      </c>
      <c r="T145" s="1106" t="s">
        <v>35</v>
      </c>
      <c r="U145" s="1106" t="s">
        <v>35</v>
      </c>
      <c r="V145" s="1106" t="s">
        <v>35</v>
      </c>
      <c r="W145" s="1106" t="s">
        <v>35</v>
      </c>
      <c r="X145" s="1106" t="s">
        <v>35</v>
      </c>
      <c r="Y145" s="1145" t="s">
        <v>35</v>
      </c>
      <c r="Z145" s="1845" t="s">
        <v>35</v>
      </c>
      <c r="AA145" s="1869"/>
      <c r="AB145" s="1869"/>
      <c r="AC145" s="1869"/>
      <c r="AD145" s="1869"/>
      <c r="AE145" s="1869"/>
      <c r="AF145" s="1869"/>
      <c r="AG145" s="1869"/>
      <c r="AH145" s="1869"/>
      <c r="AI145" s="1869"/>
      <c r="AJ145" s="1869"/>
      <c r="AK145" s="1869"/>
      <c r="AL145" s="1869"/>
      <c r="AM145" s="1869"/>
      <c r="AN145" s="1869"/>
      <c r="AO145" s="1869"/>
      <c r="AP145" s="1869"/>
      <c r="AQ145" s="1869"/>
      <c r="AR145" s="1869"/>
      <c r="AS145" s="1869"/>
      <c r="AT145" s="1869"/>
      <c r="AU145" s="1869"/>
      <c r="AV145" s="1869"/>
      <c r="AW145" s="1869"/>
      <c r="AX145" s="1869"/>
      <c r="AY145" s="1869"/>
      <c r="AZ145" s="215"/>
      <c r="BA145" s="2193"/>
      <c r="BB145" s="159" t="s">
        <v>65</v>
      </c>
      <c r="BC145" s="1156" t="s">
        <v>35</v>
      </c>
      <c r="BD145" s="1176" t="s">
        <v>35</v>
      </c>
      <c r="BE145" s="1176" t="s">
        <v>35</v>
      </c>
      <c r="BF145" s="1176" t="s">
        <v>35</v>
      </c>
      <c r="BG145" s="1197" t="s">
        <v>35</v>
      </c>
      <c r="BH145" s="1218" t="s">
        <v>35</v>
      </c>
      <c r="BI145" s="1176" t="s">
        <v>35</v>
      </c>
      <c r="BJ145" s="1176" t="s">
        <v>35</v>
      </c>
      <c r="BK145" s="1176" t="s">
        <v>35</v>
      </c>
      <c r="BL145" s="1197" t="s">
        <v>35</v>
      </c>
      <c r="BM145" s="1218" t="s">
        <v>35</v>
      </c>
      <c r="BN145" s="1176" t="s">
        <v>35</v>
      </c>
      <c r="BO145" s="1176" t="s">
        <v>35</v>
      </c>
      <c r="BP145" s="1176" t="s">
        <v>35</v>
      </c>
      <c r="BQ145" s="1197" t="s">
        <v>35</v>
      </c>
      <c r="BR145" s="1218" t="s">
        <v>35</v>
      </c>
      <c r="BS145" s="1176" t="s">
        <v>35</v>
      </c>
      <c r="BT145" s="1176" t="s">
        <v>35</v>
      </c>
      <c r="BU145" s="1176" t="s">
        <v>35</v>
      </c>
      <c r="BV145" s="1176" t="s">
        <v>35</v>
      </c>
      <c r="BW145" s="1176" t="s">
        <v>35</v>
      </c>
      <c r="BX145" s="1176" t="s">
        <v>35</v>
      </c>
      <c r="BY145" s="1237" t="s">
        <v>35</v>
      </c>
      <c r="BZ145" s="1237" t="s">
        <v>35</v>
      </c>
      <c r="CA145" s="1889"/>
      <c r="CB145" s="1889"/>
      <c r="CC145" s="1889"/>
      <c r="CD145" s="1889"/>
      <c r="CE145" s="1889"/>
      <c r="CF145" s="1889"/>
      <c r="CG145" s="1889"/>
      <c r="CH145" s="1889"/>
      <c r="CI145" s="1889"/>
      <c r="CJ145" s="1889"/>
      <c r="CK145" s="1889"/>
      <c r="CL145" s="1889"/>
      <c r="CM145" s="1889"/>
      <c r="CN145" s="1889"/>
      <c r="CO145" s="1889"/>
      <c r="CP145" s="1889"/>
      <c r="CQ145" s="1889"/>
      <c r="CR145" s="1889"/>
      <c r="CS145" s="1889"/>
      <c r="CT145" s="1889"/>
      <c r="CU145" s="1889"/>
      <c r="CV145" s="1889"/>
      <c r="CW145" s="1889"/>
      <c r="CX145" s="1889"/>
      <c r="CY145" s="1889"/>
      <c r="CZ145" s="1889"/>
    </row>
    <row r="146" s="130" customFormat="true" ht="15" customHeight="true" x14ac:dyDescent="0.2">
      <c r="A146" s="2139"/>
      <c r="B146" s="251" t="s">
        <v>66</v>
      </c>
      <c r="C146" s="1096" t="s">
        <v>35</v>
      </c>
      <c r="D146" s="1106" t="s">
        <v>35</v>
      </c>
      <c r="E146" s="1106" t="s">
        <v>35</v>
      </c>
      <c r="F146" s="1106" t="s">
        <v>35</v>
      </c>
      <c r="G146" s="1116" t="s">
        <v>35</v>
      </c>
      <c r="H146" s="1126" t="s">
        <v>35</v>
      </c>
      <c r="I146" s="1106" t="s">
        <v>35</v>
      </c>
      <c r="J146" s="1106" t="s">
        <v>35</v>
      </c>
      <c r="K146" s="1106" t="s">
        <v>35</v>
      </c>
      <c r="L146" s="1136" t="s">
        <v>35</v>
      </c>
      <c r="M146" s="1143" t="s">
        <v>35</v>
      </c>
      <c r="N146" s="1106" t="s">
        <v>35</v>
      </c>
      <c r="O146" s="1106" t="s">
        <v>35</v>
      </c>
      <c r="P146" s="1106" t="s">
        <v>35</v>
      </c>
      <c r="Q146" s="1116" t="s">
        <v>35</v>
      </c>
      <c r="R146" s="1126" t="s">
        <v>35</v>
      </c>
      <c r="S146" s="1106" t="s">
        <v>35</v>
      </c>
      <c r="T146" s="1106" t="s">
        <v>35</v>
      </c>
      <c r="U146" s="1106" t="s">
        <v>35</v>
      </c>
      <c r="V146" s="1106" t="s">
        <v>35</v>
      </c>
      <c r="W146" s="1106" t="s">
        <v>35</v>
      </c>
      <c r="X146" s="1106" t="s">
        <v>35</v>
      </c>
      <c r="Y146" s="1145" t="s">
        <v>35</v>
      </c>
      <c r="Z146" s="1845" t="s">
        <v>35</v>
      </c>
      <c r="AA146" s="1869"/>
      <c r="AB146" s="1869"/>
      <c r="AC146" s="1869"/>
      <c r="AD146" s="1869"/>
      <c r="AE146" s="1869"/>
      <c r="AF146" s="1869"/>
      <c r="AG146" s="1869"/>
      <c r="AH146" s="1869"/>
      <c r="AI146" s="1869"/>
      <c r="AJ146" s="1869"/>
      <c r="AK146" s="1869"/>
      <c r="AL146" s="1869"/>
      <c r="AM146" s="1869"/>
      <c r="AN146" s="1869"/>
      <c r="AO146" s="1869"/>
      <c r="AP146" s="1869"/>
      <c r="AQ146" s="1869"/>
      <c r="AR146" s="1869"/>
      <c r="AS146" s="1869"/>
      <c r="AT146" s="1869"/>
      <c r="AU146" s="1869"/>
      <c r="AV146" s="1869"/>
      <c r="AW146" s="1869"/>
      <c r="AX146" s="1869"/>
      <c r="AY146" s="1869"/>
      <c r="AZ146" s="215"/>
      <c r="BA146" s="2193"/>
      <c r="BB146" s="159" t="s">
        <v>66</v>
      </c>
      <c r="BC146" s="1156" t="s">
        <v>35</v>
      </c>
      <c r="BD146" s="1176" t="s">
        <v>35</v>
      </c>
      <c r="BE146" s="1176" t="s">
        <v>35</v>
      </c>
      <c r="BF146" s="1176" t="s">
        <v>35</v>
      </c>
      <c r="BG146" s="1197" t="s">
        <v>35</v>
      </c>
      <c r="BH146" s="1218" t="s">
        <v>35</v>
      </c>
      <c r="BI146" s="1176" t="s">
        <v>35</v>
      </c>
      <c r="BJ146" s="1176" t="s">
        <v>35</v>
      </c>
      <c r="BK146" s="1176" t="s">
        <v>35</v>
      </c>
      <c r="BL146" s="1197" t="s">
        <v>35</v>
      </c>
      <c r="BM146" s="1218" t="s">
        <v>35</v>
      </c>
      <c r="BN146" s="1176" t="s">
        <v>35</v>
      </c>
      <c r="BO146" s="1176" t="s">
        <v>35</v>
      </c>
      <c r="BP146" s="1176" t="s">
        <v>35</v>
      </c>
      <c r="BQ146" s="1197" t="s">
        <v>35</v>
      </c>
      <c r="BR146" s="1218" t="s">
        <v>35</v>
      </c>
      <c r="BS146" s="1176" t="s">
        <v>35</v>
      </c>
      <c r="BT146" s="1176" t="s">
        <v>35</v>
      </c>
      <c r="BU146" s="1176" t="s">
        <v>35</v>
      </c>
      <c r="BV146" s="1176" t="s">
        <v>35</v>
      </c>
      <c r="BW146" s="1176" t="s">
        <v>35</v>
      </c>
      <c r="BX146" s="1176" t="s">
        <v>35</v>
      </c>
      <c r="BY146" s="1237" t="s">
        <v>35</v>
      </c>
      <c r="BZ146" s="1237" t="s">
        <v>35</v>
      </c>
      <c r="CA146" s="1889"/>
      <c r="CB146" s="1889"/>
      <c r="CC146" s="1889"/>
      <c r="CD146" s="1889"/>
      <c r="CE146" s="1889"/>
      <c r="CF146" s="1889"/>
      <c r="CG146" s="1889"/>
      <c r="CH146" s="1889"/>
      <c r="CI146" s="1889"/>
      <c r="CJ146" s="1889"/>
      <c r="CK146" s="1889"/>
      <c r="CL146" s="1889"/>
      <c r="CM146" s="1889"/>
      <c r="CN146" s="1889"/>
      <c r="CO146" s="1889"/>
      <c r="CP146" s="1889"/>
      <c r="CQ146" s="1889"/>
      <c r="CR146" s="1889"/>
      <c r="CS146" s="1889"/>
      <c r="CT146" s="1889"/>
      <c r="CU146" s="1889"/>
      <c r="CV146" s="1889"/>
      <c r="CW146" s="1889"/>
      <c r="CX146" s="1889"/>
      <c r="CY146" s="1889"/>
      <c r="CZ146" s="1889"/>
    </row>
    <row r="147" s="130" customFormat="true" ht="15" customHeight="true" x14ac:dyDescent="0.2">
      <c r="A147" s="2139"/>
      <c r="B147" s="251" t="s">
        <v>67</v>
      </c>
      <c r="C147" s="1096" t="s">
        <v>35</v>
      </c>
      <c r="D147" s="1106" t="s">
        <v>35</v>
      </c>
      <c r="E147" s="1106" t="s">
        <v>35</v>
      </c>
      <c r="F147" s="1106" t="s">
        <v>35</v>
      </c>
      <c r="G147" s="1116" t="s">
        <v>35</v>
      </c>
      <c r="H147" s="1126" t="s">
        <v>35</v>
      </c>
      <c r="I147" s="1106" t="s">
        <v>35</v>
      </c>
      <c r="J147" s="1106" t="s">
        <v>35</v>
      </c>
      <c r="K147" s="1106" t="s">
        <v>35</v>
      </c>
      <c r="L147" s="1136" t="s">
        <v>35</v>
      </c>
      <c r="M147" s="1143" t="s">
        <v>35</v>
      </c>
      <c r="N147" s="1106" t="s">
        <v>35</v>
      </c>
      <c r="O147" s="1106" t="s">
        <v>35</v>
      </c>
      <c r="P147" s="1106" t="s">
        <v>35</v>
      </c>
      <c r="Q147" s="1116" t="s">
        <v>35</v>
      </c>
      <c r="R147" s="1126" t="s">
        <v>35</v>
      </c>
      <c r="S147" s="1106" t="s">
        <v>35</v>
      </c>
      <c r="T147" s="1106" t="s">
        <v>35</v>
      </c>
      <c r="U147" s="1106" t="s">
        <v>35</v>
      </c>
      <c r="V147" s="1106" t="s">
        <v>35</v>
      </c>
      <c r="W147" s="1106" t="s">
        <v>35</v>
      </c>
      <c r="X147" s="1106" t="s">
        <v>35</v>
      </c>
      <c r="Y147" s="1145" t="s">
        <v>35</v>
      </c>
      <c r="Z147" s="1845" t="s">
        <v>35</v>
      </c>
      <c r="AA147" s="1869"/>
      <c r="AB147" s="1869"/>
      <c r="AC147" s="1869"/>
      <c r="AD147" s="1869"/>
      <c r="AE147" s="1869"/>
      <c r="AF147" s="1869"/>
      <c r="AG147" s="1869"/>
      <c r="AH147" s="1869"/>
      <c r="AI147" s="1869"/>
      <c r="AJ147" s="1869"/>
      <c r="AK147" s="1869"/>
      <c r="AL147" s="1869"/>
      <c r="AM147" s="1869"/>
      <c r="AN147" s="1869"/>
      <c r="AO147" s="1869"/>
      <c r="AP147" s="1869"/>
      <c r="AQ147" s="1869"/>
      <c r="AR147" s="1869"/>
      <c r="AS147" s="1869"/>
      <c r="AT147" s="1869"/>
      <c r="AU147" s="1869"/>
      <c r="AV147" s="1869"/>
      <c r="AW147" s="1869"/>
      <c r="AX147" s="1869"/>
      <c r="AY147" s="1869"/>
      <c r="AZ147" s="215"/>
      <c r="BA147" s="2193"/>
      <c r="BB147" s="159" t="s">
        <v>67</v>
      </c>
      <c r="BC147" s="1156" t="s">
        <v>35</v>
      </c>
      <c r="BD147" s="1176" t="s">
        <v>35</v>
      </c>
      <c r="BE147" s="1176" t="s">
        <v>35</v>
      </c>
      <c r="BF147" s="1176" t="s">
        <v>35</v>
      </c>
      <c r="BG147" s="1197" t="s">
        <v>35</v>
      </c>
      <c r="BH147" s="1218" t="s">
        <v>35</v>
      </c>
      <c r="BI147" s="1176" t="s">
        <v>35</v>
      </c>
      <c r="BJ147" s="1176" t="s">
        <v>35</v>
      </c>
      <c r="BK147" s="1176" t="s">
        <v>35</v>
      </c>
      <c r="BL147" s="1197" t="s">
        <v>35</v>
      </c>
      <c r="BM147" s="1218" t="s">
        <v>35</v>
      </c>
      <c r="BN147" s="1176" t="s">
        <v>35</v>
      </c>
      <c r="BO147" s="1176" t="s">
        <v>35</v>
      </c>
      <c r="BP147" s="1176" t="s">
        <v>35</v>
      </c>
      <c r="BQ147" s="1197" t="s">
        <v>35</v>
      </c>
      <c r="BR147" s="1218" t="s">
        <v>35</v>
      </c>
      <c r="BS147" s="1176" t="s">
        <v>35</v>
      </c>
      <c r="BT147" s="1176" t="s">
        <v>35</v>
      </c>
      <c r="BU147" s="1176" t="s">
        <v>35</v>
      </c>
      <c r="BV147" s="1176" t="s">
        <v>35</v>
      </c>
      <c r="BW147" s="1176" t="s">
        <v>35</v>
      </c>
      <c r="BX147" s="1176" t="s">
        <v>35</v>
      </c>
      <c r="BY147" s="1237" t="s">
        <v>35</v>
      </c>
      <c r="BZ147" s="1237" t="s">
        <v>35</v>
      </c>
      <c r="CA147" s="1889"/>
      <c r="CB147" s="1889"/>
      <c r="CC147" s="1889"/>
      <c r="CD147" s="1889"/>
      <c r="CE147" s="1889"/>
      <c r="CF147" s="1889"/>
      <c r="CG147" s="1889"/>
      <c r="CH147" s="1889"/>
      <c r="CI147" s="1889"/>
      <c r="CJ147" s="1889"/>
      <c r="CK147" s="1889"/>
      <c r="CL147" s="1889"/>
      <c r="CM147" s="1889"/>
      <c r="CN147" s="1889"/>
      <c r="CO147" s="1889"/>
      <c r="CP147" s="1889"/>
      <c r="CQ147" s="1889"/>
      <c r="CR147" s="1889"/>
      <c r="CS147" s="1889"/>
      <c r="CT147" s="1889"/>
      <c r="CU147" s="1889"/>
      <c r="CV147" s="1889"/>
      <c r="CW147" s="1889"/>
      <c r="CX147" s="1889"/>
      <c r="CY147" s="1889"/>
      <c r="CZ147" s="1889"/>
    </row>
    <row r="148" s="130" customFormat="true" ht="15" customHeight="true" x14ac:dyDescent="0.2">
      <c r="A148" s="2139" t="s">
        <v>108</v>
      </c>
      <c r="B148" s="251" t="s">
        <v>49</v>
      </c>
      <c r="C148" s="1096" t="s">
        <v>35</v>
      </c>
      <c r="D148" s="1106" t="s">
        <v>35</v>
      </c>
      <c r="E148" s="1106" t="s">
        <v>35</v>
      </c>
      <c r="F148" s="1106" t="s">
        <v>35</v>
      </c>
      <c r="G148" s="1116" t="s">
        <v>35</v>
      </c>
      <c r="H148" s="1126" t="s">
        <v>35</v>
      </c>
      <c r="I148" s="1106" t="s">
        <v>35</v>
      </c>
      <c r="J148" s="1106" t="s">
        <v>35</v>
      </c>
      <c r="K148" s="1106" t="s">
        <v>35</v>
      </c>
      <c r="L148" s="1136" t="s">
        <v>35</v>
      </c>
      <c r="M148" s="1143" t="s">
        <v>35</v>
      </c>
      <c r="N148" s="1106" t="s">
        <v>35</v>
      </c>
      <c r="O148" s="1106" t="s">
        <v>35</v>
      </c>
      <c r="P148" s="1106" t="s">
        <v>35</v>
      </c>
      <c r="Q148" s="1116" t="s">
        <v>35</v>
      </c>
      <c r="R148" s="1126" t="s">
        <v>35</v>
      </c>
      <c r="S148" s="1106" t="s">
        <v>35</v>
      </c>
      <c r="T148" s="1106" t="s">
        <v>35</v>
      </c>
      <c r="U148" s="1106" t="s">
        <v>35</v>
      </c>
      <c r="V148" s="1106" t="s">
        <v>35</v>
      </c>
      <c r="W148" s="1106" t="s">
        <v>35</v>
      </c>
      <c r="X148" s="1106" t="s">
        <v>35</v>
      </c>
      <c r="Y148" s="1145" t="s">
        <v>35</v>
      </c>
      <c r="Z148" s="1845" t="s">
        <v>35</v>
      </c>
      <c r="AA148" s="1869"/>
      <c r="AB148" s="1869"/>
      <c r="AC148" s="1869"/>
      <c r="AD148" s="1869"/>
      <c r="AE148" s="1869"/>
      <c r="AF148" s="1869"/>
      <c r="AG148" s="1869"/>
      <c r="AH148" s="1869"/>
      <c r="AI148" s="1869"/>
      <c r="AJ148" s="1869"/>
      <c r="AK148" s="1869"/>
      <c r="AL148" s="1869"/>
      <c r="AM148" s="1869"/>
      <c r="AN148" s="1869"/>
      <c r="AO148" s="1869"/>
      <c r="AP148" s="1869"/>
      <c r="AQ148" s="1869"/>
      <c r="AR148" s="1869"/>
      <c r="AS148" s="1869"/>
      <c r="AT148" s="1869"/>
      <c r="AU148" s="1869"/>
      <c r="AV148" s="1869"/>
      <c r="AW148" s="1869"/>
      <c r="AX148" s="1869"/>
      <c r="AY148" s="1869"/>
      <c r="AZ148" s="215"/>
      <c r="BA148" s="2193" t="s">
        <v>108</v>
      </c>
      <c r="BB148" s="159" t="s">
        <v>49</v>
      </c>
      <c r="BC148" s="1156" t="s">
        <v>35</v>
      </c>
      <c r="BD148" s="1176" t="s">
        <v>35</v>
      </c>
      <c r="BE148" s="1176" t="s">
        <v>35</v>
      </c>
      <c r="BF148" s="1176" t="s">
        <v>35</v>
      </c>
      <c r="BG148" s="1197" t="s">
        <v>35</v>
      </c>
      <c r="BH148" s="1218" t="s">
        <v>35</v>
      </c>
      <c r="BI148" s="1176" t="s">
        <v>35</v>
      </c>
      <c r="BJ148" s="1176" t="s">
        <v>35</v>
      </c>
      <c r="BK148" s="1176" t="s">
        <v>35</v>
      </c>
      <c r="BL148" s="1197" t="s">
        <v>35</v>
      </c>
      <c r="BM148" s="1218" t="s">
        <v>35</v>
      </c>
      <c r="BN148" s="1176" t="s">
        <v>35</v>
      </c>
      <c r="BO148" s="1176" t="s">
        <v>35</v>
      </c>
      <c r="BP148" s="1176" t="s">
        <v>35</v>
      </c>
      <c r="BQ148" s="1197" t="s">
        <v>35</v>
      </c>
      <c r="BR148" s="1218" t="s">
        <v>35</v>
      </c>
      <c r="BS148" s="1176" t="s">
        <v>35</v>
      </c>
      <c r="BT148" s="1176" t="s">
        <v>35</v>
      </c>
      <c r="BU148" s="1176" t="s">
        <v>35</v>
      </c>
      <c r="BV148" s="1176" t="s">
        <v>35</v>
      </c>
      <c r="BW148" s="1176" t="s">
        <v>35</v>
      </c>
      <c r="BX148" s="1176" t="s">
        <v>35</v>
      </c>
      <c r="BY148" s="1237" t="s">
        <v>35</v>
      </c>
      <c r="BZ148" s="1237" t="s">
        <v>35</v>
      </c>
      <c r="CA148" s="1889"/>
      <c r="CB148" s="1889"/>
      <c r="CC148" s="1889"/>
      <c r="CD148" s="1889"/>
      <c r="CE148" s="1889"/>
      <c r="CF148" s="1889"/>
      <c r="CG148" s="1889"/>
      <c r="CH148" s="1889"/>
      <c r="CI148" s="1889"/>
      <c r="CJ148" s="1889"/>
      <c r="CK148" s="1889"/>
      <c r="CL148" s="1889"/>
      <c r="CM148" s="1889"/>
      <c r="CN148" s="1889"/>
      <c r="CO148" s="1889"/>
      <c r="CP148" s="1889"/>
      <c r="CQ148" s="1889"/>
      <c r="CR148" s="1889"/>
      <c r="CS148" s="1889"/>
      <c r="CT148" s="1889"/>
      <c r="CU148" s="1889"/>
      <c r="CV148" s="1889"/>
      <c r="CW148" s="1889"/>
      <c r="CX148" s="1889"/>
      <c r="CY148" s="1889"/>
      <c r="CZ148" s="1889"/>
    </row>
    <row r="149" s="130" customFormat="true" ht="15" customHeight="true" x14ac:dyDescent="0.2">
      <c r="A149" s="2139"/>
      <c r="B149" s="251" t="s">
        <v>48</v>
      </c>
      <c r="C149" s="1096" t="s">
        <v>35</v>
      </c>
      <c r="D149" s="1106" t="s">
        <v>35</v>
      </c>
      <c r="E149" s="1106" t="s">
        <v>35</v>
      </c>
      <c r="F149" s="1106" t="s">
        <v>35</v>
      </c>
      <c r="G149" s="1116" t="s">
        <v>35</v>
      </c>
      <c r="H149" s="1126" t="s">
        <v>35</v>
      </c>
      <c r="I149" s="1106" t="s">
        <v>35</v>
      </c>
      <c r="J149" s="1106" t="s">
        <v>35</v>
      </c>
      <c r="K149" s="1106" t="s">
        <v>35</v>
      </c>
      <c r="L149" s="1136" t="s">
        <v>35</v>
      </c>
      <c r="M149" s="1143" t="s">
        <v>35</v>
      </c>
      <c r="N149" s="1106" t="s">
        <v>35</v>
      </c>
      <c r="O149" s="1106" t="s">
        <v>35</v>
      </c>
      <c r="P149" s="1106" t="s">
        <v>35</v>
      </c>
      <c r="Q149" s="1116" t="s">
        <v>35</v>
      </c>
      <c r="R149" s="1126" t="s">
        <v>35</v>
      </c>
      <c r="S149" s="1106" t="s">
        <v>35</v>
      </c>
      <c r="T149" s="1106" t="s">
        <v>35</v>
      </c>
      <c r="U149" s="1106" t="s">
        <v>35</v>
      </c>
      <c r="V149" s="1106" t="s">
        <v>35</v>
      </c>
      <c r="W149" s="1106" t="s">
        <v>35</v>
      </c>
      <c r="X149" s="1106" t="s">
        <v>35</v>
      </c>
      <c r="Y149" s="1145" t="s">
        <v>35</v>
      </c>
      <c r="Z149" s="1845" t="s">
        <v>35</v>
      </c>
      <c r="AA149" s="1869"/>
      <c r="AB149" s="1869"/>
      <c r="AC149" s="1869"/>
      <c r="AD149" s="1869"/>
      <c r="AE149" s="1869"/>
      <c r="AF149" s="1869"/>
      <c r="AG149" s="1869"/>
      <c r="AH149" s="1869"/>
      <c r="AI149" s="1869"/>
      <c r="AJ149" s="1869"/>
      <c r="AK149" s="1869"/>
      <c r="AL149" s="1869"/>
      <c r="AM149" s="1869"/>
      <c r="AN149" s="1869"/>
      <c r="AO149" s="1869"/>
      <c r="AP149" s="1869"/>
      <c r="AQ149" s="1869"/>
      <c r="AR149" s="1869"/>
      <c r="AS149" s="1869"/>
      <c r="AT149" s="1869"/>
      <c r="AU149" s="1869"/>
      <c r="AV149" s="1869"/>
      <c r="AW149" s="1869"/>
      <c r="AX149" s="1869"/>
      <c r="AY149" s="1869"/>
      <c r="AZ149" s="215"/>
      <c r="BA149" s="2193"/>
      <c r="BB149" s="159" t="s">
        <v>48</v>
      </c>
      <c r="BC149" s="1156" t="s">
        <v>35</v>
      </c>
      <c r="BD149" s="1176" t="s">
        <v>35</v>
      </c>
      <c r="BE149" s="1176" t="s">
        <v>35</v>
      </c>
      <c r="BF149" s="1176" t="s">
        <v>35</v>
      </c>
      <c r="BG149" s="1197" t="s">
        <v>35</v>
      </c>
      <c r="BH149" s="1218" t="s">
        <v>35</v>
      </c>
      <c r="BI149" s="1176" t="s">
        <v>35</v>
      </c>
      <c r="BJ149" s="1176" t="s">
        <v>35</v>
      </c>
      <c r="BK149" s="1176" t="s">
        <v>35</v>
      </c>
      <c r="BL149" s="1197" t="s">
        <v>35</v>
      </c>
      <c r="BM149" s="1218" t="s">
        <v>35</v>
      </c>
      <c r="BN149" s="1176" t="s">
        <v>35</v>
      </c>
      <c r="BO149" s="1176" t="s">
        <v>35</v>
      </c>
      <c r="BP149" s="1176" t="s">
        <v>35</v>
      </c>
      <c r="BQ149" s="1197" t="s">
        <v>35</v>
      </c>
      <c r="BR149" s="1218" t="s">
        <v>35</v>
      </c>
      <c r="BS149" s="1176" t="s">
        <v>35</v>
      </c>
      <c r="BT149" s="1176" t="s">
        <v>35</v>
      </c>
      <c r="BU149" s="1176" t="s">
        <v>35</v>
      </c>
      <c r="BV149" s="1176" t="s">
        <v>35</v>
      </c>
      <c r="BW149" s="1176" t="s">
        <v>35</v>
      </c>
      <c r="BX149" s="1176" t="s">
        <v>35</v>
      </c>
      <c r="BY149" s="1237" t="s">
        <v>35</v>
      </c>
      <c r="BZ149" s="1237" t="s">
        <v>35</v>
      </c>
      <c r="CA149" s="1889"/>
      <c r="CB149" s="1889"/>
      <c r="CC149" s="1889"/>
      <c r="CD149" s="1889"/>
      <c r="CE149" s="1889"/>
      <c r="CF149" s="1889"/>
      <c r="CG149" s="1889"/>
      <c r="CH149" s="1889"/>
      <c r="CI149" s="1889"/>
      <c r="CJ149" s="1889"/>
      <c r="CK149" s="1889"/>
      <c r="CL149" s="1889"/>
      <c r="CM149" s="1889"/>
      <c r="CN149" s="1889"/>
      <c r="CO149" s="1889"/>
      <c r="CP149" s="1889"/>
      <c r="CQ149" s="1889"/>
      <c r="CR149" s="1889"/>
      <c r="CS149" s="1889"/>
      <c r="CT149" s="1889"/>
      <c r="CU149" s="1889"/>
      <c r="CV149" s="1889"/>
      <c r="CW149" s="1889"/>
      <c r="CX149" s="1889"/>
      <c r="CY149" s="1889"/>
      <c r="CZ149" s="1889"/>
    </row>
    <row r="150" s="130" customFormat="true" ht="15" customHeight="true" x14ac:dyDescent="0.2">
      <c r="A150" s="2139"/>
      <c r="B150" s="251" t="s">
        <v>110</v>
      </c>
      <c r="C150" s="1096" t="s">
        <v>35</v>
      </c>
      <c r="D150" s="1106" t="s">
        <v>35</v>
      </c>
      <c r="E150" s="1106" t="s">
        <v>35</v>
      </c>
      <c r="F150" s="1106" t="s">
        <v>35</v>
      </c>
      <c r="G150" s="1116" t="s">
        <v>35</v>
      </c>
      <c r="H150" s="1126" t="s">
        <v>35</v>
      </c>
      <c r="I150" s="1106" t="s">
        <v>35</v>
      </c>
      <c r="J150" s="1106" t="s">
        <v>35</v>
      </c>
      <c r="K150" s="1106" t="s">
        <v>35</v>
      </c>
      <c r="L150" s="1136" t="s">
        <v>35</v>
      </c>
      <c r="M150" s="1143" t="s">
        <v>35</v>
      </c>
      <c r="N150" s="1106" t="s">
        <v>35</v>
      </c>
      <c r="O150" s="1106" t="s">
        <v>35</v>
      </c>
      <c r="P150" s="1106" t="s">
        <v>35</v>
      </c>
      <c r="Q150" s="1116" t="s">
        <v>35</v>
      </c>
      <c r="R150" s="1126" t="s">
        <v>35</v>
      </c>
      <c r="S150" s="1106" t="s">
        <v>35</v>
      </c>
      <c r="T150" s="1106" t="s">
        <v>35</v>
      </c>
      <c r="U150" s="1106" t="s">
        <v>35</v>
      </c>
      <c r="V150" s="1106" t="s">
        <v>35</v>
      </c>
      <c r="W150" s="1106" t="s">
        <v>35</v>
      </c>
      <c r="X150" s="1106" t="s">
        <v>35</v>
      </c>
      <c r="Y150" s="1145" t="s">
        <v>35</v>
      </c>
      <c r="Z150" s="1845" t="s">
        <v>35</v>
      </c>
      <c r="AA150" s="1869"/>
      <c r="AB150" s="1869"/>
      <c r="AC150" s="1869"/>
      <c r="AD150" s="1869"/>
      <c r="AE150" s="1869"/>
      <c r="AF150" s="1869"/>
      <c r="AG150" s="1869"/>
      <c r="AH150" s="1869"/>
      <c r="AI150" s="1869"/>
      <c r="AJ150" s="1869"/>
      <c r="AK150" s="1869"/>
      <c r="AL150" s="1869"/>
      <c r="AM150" s="1869"/>
      <c r="AN150" s="1869"/>
      <c r="AO150" s="1869"/>
      <c r="AP150" s="1869"/>
      <c r="AQ150" s="1869"/>
      <c r="AR150" s="1869"/>
      <c r="AS150" s="1869"/>
      <c r="AT150" s="1869"/>
      <c r="AU150" s="1869"/>
      <c r="AV150" s="1869"/>
      <c r="AW150" s="1869"/>
      <c r="AX150" s="1869"/>
      <c r="AY150" s="1869"/>
      <c r="AZ150" s="215"/>
      <c r="BA150" s="2193"/>
      <c r="BB150" s="159" t="s">
        <v>110</v>
      </c>
      <c r="BC150" s="1156" t="s">
        <v>35</v>
      </c>
      <c r="BD150" s="1176" t="s">
        <v>35</v>
      </c>
      <c r="BE150" s="1176" t="s">
        <v>35</v>
      </c>
      <c r="BF150" s="1176" t="s">
        <v>35</v>
      </c>
      <c r="BG150" s="1197" t="s">
        <v>35</v>
      </c>
      <c r="BH150" s="1218" t="s">
        <v>35</v>
      </c>
      <c r="BI150" s="1176" t="s">
        <v>35</v>
      </c>
      <c r="BJ150" s="1176" t="s">
        <v>35</v>
      </c>
      <c r="BK150" s="1176" t="s">
        <v>35</v>
      </c>
      <c r="BL150" s="1197" t="s">
        <v>35</v>
      </c>
      <c r="BM150" s="1218" t="s">
        <v>35</v>
      </c>
      <c r="BN150" s="1176" t="s">
        <v>35</v>
      </c>
      <c r="BO150" s="1176" t="s">
        <v>35</v>
      </c>
      <c r="BP150" s="1176" t="s">
        <v>35</v>
      </c>
      <c r="BQ150" s="1197" t="s">
        <v>35</v>
      </c>
      <c r="BR150" s="1218" t="s">
        <v>35</v>
      </c>
      <c r="BS150" s="1176" t="s">
        <v>35</v>
      </c>
      <c r="BT150" s="1176" t="s">
        <v>35</v>
      </c>
      <c r="BU150" s="1176" t="s">
        <v>35</v>
      </c>
      <c r="BV150" s="1176" t="s">
        <v>35</v>
      </c>
      <c r="BW150" s="1176" t="s">
        <v>35</v>
      </c>
      <c r="BX150" s="1176" t="s">
        <v>35</v>
      </c>
      <c r="BY150" s="1237" t="s">
        <v>35</v>
      </c>
      <c r="BZ150" s="1237" t="s">
        <v>35</v>
      </c>
      <c r="CA150" s="1889"/>
      <c r="CB150" s="1889"/>
      <c r="CC150" s="1889"/>
      <c r="CD150" s="1889"/>
      <c r="CE150" s="1889"/>
      <c r="CF150" s="1889"/>
      <c r="CG150" s="1889"/>
      <c r="CH150" s="1889"/>
      <c r="CI150" s="1889"/>
      <c r="CJ150" s="1889"/>
      <c r="CK150" s="1889"/>
      <c r="CL150" s="1889"/>
      <c r="CM150" s="1889"/>
      <c r="CN150" s="1889"/>
      <c r="CO150" s="1889"/>
      <c r="CP150" s="1889"/>
      <c r="CQ150" s="1889"/>
      <c r="CR150" s="1889"/>
      <c r="CS150" s="1889"/>
      <c r="CT150" s="1889"/>
      <c r="CU150" s="1889"/>
      <c r="CV150" s="1889"/>
      <c r="CW150" s="1889"/>
      <c r="CX150" s="1889"/>
      <c r="CY150" s="1889"/>
      <c r="CZ150" s="1889"/>
    </row>
    <row r="151" s="130" customFormat="true" ht="15" customHeight="true" x14ac:dyDescent="0.2">
      <c r="A151" s="2139" t="s">
        <v>109</v>
      </c>
      <c r="B151" s="251" t="s">
        <v>49</v>
      </c>
      <c r="C151" s="717">
        <v>71.405108687584601</v>
      </c>
      <c r="D151" s="718">
        <v>58.858265774722597</v>
      </c>
      <c r="E151" s="718">
        <v>61.636372557951077</v>
      </c>
      <c r="F151" s="718">
        <v>42.382798518136042</v>
      </c>
      <c r="G151" s="789">
        <v>10.114789230477776</v>
      </c>
      <c r="H151" s="773">
        <v>63.184668498285824</v>
      </c>
      <c r="I151" s="718">
        <v>63.596788353883937</v>
      </c>
      <c r="J151" s="718">
        <v>45.29318257033637</v>
      </c>
      <c r="K151" s="718">
        <v>27.164349785423088</v>
      </c>
      <c r="L151" s="741">
        <v>4.4510881121683648</v>
      </c>
      <c r="M151" s="756">
        <v>79.996638035491557</v>
      </c>
      <c r="N151" s="718">
        <v>68.724244296246241</v>
      </c>
      <c r="O151" s="718">
        <v>62.942558752933387</v>
      </c>
      <c r="P151" s="718">
        <v>57.955805362169365</v>
      </c>
      <c r="Q151" s="789">
        <v>40.705624039840941</v>
      </c>
      <c r="R151" s="773">
        <v>25.713669517091382</v>
      </c>
      <c r="S151" s="718">
        <v>65.928659634097372</v>
      </c>
      <c r="T151" s="718">
        <v>42.790110694033459</v>
      </c>
      <c r="U151" s="718">
        <v>59.099886385102138</v>
      </c>
      <c r="V151" s="718">
        <v>65.385219167058878</v>
      </c>
      <c r="W151" s="718">
        <v>39.1569485463707</v>
      </c>
      <c r="X151" s="718">
        <v>75.697912996682376</v>
      </c>
      <c r="Y151" s="719">
        <v>28.366248493217022</v>
      </c>
      <c r="Z151" s="1846">
        <v>46.514240840832301</v>
      </c>
      <c r="AA151" s="1870"/>
      <c r="AB151" s="1870"/>
      <c r="AC151" s="1870"/>
      <c r="AD151" s="1870"/>
      <c r="AE151" s="1870"/>
      <c r="AF151" s="1870"/>
      <c r="AG151" s="1870"/>
      <c r="AH151" s="1870"/>
      <c r="AI151" s="1870"/>
      <c r="AJ151" s="1870"/>
      <c r="AK151" s="1870"/>
      <c r="AL151" s="1870"/>
      <c r="AM151" s="1870"/>
      <c r="AN151" s="1870"/>
      <c r="AO151" s="1870"/>
      <c r="AP151" s="1870"/>
      <c r="AQ151" s="1870"/>
      <c r="AR151" s="1870"/>
      <c r="AS151" s="1870"/>
      <c r="AT151" s="1870"/>
      <c r="AU151" s="1870"/>
      <c r="AV151" s="1870"/>
      <c r="AW151" s="1870"/>
      <c r="AX151" s="1870"/>
      <c r="AY151" s="1870"/>
      <c r="AZ151" s="215"/>
      <c r="BA151" s="2193" t="s">
        <v>109</v>
      </c>
      <c r="BB151" s="159" t="s">
        <v>49</v>
      </c>
      <c r="BC151" s="1156" t="s">
        <v>35</v>
      </c>
      <c r="BD151" s="1176" t="s">
        <v>35</v>
      </c>
      <c r="BE151" s="1176" t="s">
        <v>35</v>
      </c>
      <c r="BF151" s="1176" t="s">
        <v>35</v>
      </c>
      <c r="BG151" s="1197" t="s">
        <v>35</v>
      </c>
      <c r="BH151" s="1218" t="s">
        <v>35</v>
      </c>
      <c r="BI151" s="1176" t="s">
        <v>35</v>
      </c>
      <c r="BJ151" s="1176" t="s">
        <v>35</v>
      </c>
      <c r="BK151" s="1176" t="s">
        <v>35</v>
      </c>
      <c r="BL151" s="1197" t="s">
        <v>35</v>
      </c>
      <c r="BM151" s="1218" t="s">
        <v>35</v>
      </c>
      <c r="BN151" s="1176" t="s">
        <v>35</v>
      </c>
      <c r="BO151" s="1176" t="s">
        <v>35</v>
      </c>
      <c r="BP151" s="1176" t="s">
        <v>35</v>
      </c>
      <c r="BQ151" s="1197" t="s">
        <v>35</v>
      </c>
      <c r="BR151" s="1218" t="s">
        <v>35</v>
      </c>
      <c r="BS151" s="1176" t="s">
        <v>35</v>
      </c>
      <c r="BT151" s="1176" t="s">
        <v>35</v>
      </c>
      <c r="BU151" s="1176" t="s">
        <v>35</v>
      </c>
      <c r="BV151" s="1176" t="s">
        <v>35</v>
      </c>
      <c r="BW151" s="1176" t="s">
        <v>35</v>
      </c>
      <c r="BX151" s="1176" t="s">
        <v>35</v>
      </c>
      <c r="BY151" s="1237" t="s">
        <v>35</v>
      </c>
      <c r="BZ151" s="1237" t="s">
        <v>35</v>
      </c>
      <c r="CA151" s="1889"/>
      <c r="CB151" s="1889"/>
      <c r="CC151" s="1889"/>
      <c r="CD151" s="1889"/>
      <c r="CE151" s="1889"/>
      <c r="CF151" s="1889"/>
      <c r="CG151" s="1889"/>
      <c r="CH151" s="1889"/>
      <c r="CI151" s="1889"/>
      <c r="CJ151" s="1889"/>
      <c r="CK151" s="1889"/>
      <c r="CL151" s="1889"/>
      <c r="CM151" s="1889"/>
      <c r="CN151" s="1889"/>
      <c r="CO151" s="1889"/>
      <c r="CP151" s="1889"/>
      <c r="CQ151" s="1889"/>
      <c r="CR151" s="1889"/>
      <c r="CS151" s="1889"/>
      <c r="CT151" s="1889"/>
      <c r="CU151" s="1889"/>
      <c r="CV151" s="1889"/>
      <c r="CW151" s="1889"/>
      <c r="CX151" s="1889"/>
      <c r="CY151" s="1889"/>
      <c r="CZ151" s="1889"/>
    </row>
    <row r="152" s="130" customFormat="true" ht="15" customHeight="true" x14ac:dyDescent="0.2">
      <c r="A152" s="2194"/>
      <c r="B152" s="252" t="s">
        <v>48</v>
      </c>
      <c r="C152" s="720">
        <v>28.594891312415484</v>
      </c>
      <c r="D152" s="721">
        <v>41.141734225277233</v>
      </c>
      <c r="E152" s="721">
        <v>38.363627442048717</v>
      </c>
      <c r="F152" s="721">
        <v>57.617201481863958</v>
      </c>
      <c r="G152" s="790">
        <v>89.885210769522089</v>
      </c>
      <c r="H152" s="774">
        <v>36.81533150171412</v>
      </c>
      <c r="I152" s="721">
        <v>36.403211646116333</v>
      </c>
      <c r="J152" s="721">
        <v>54.706817429663971</v>
      </c>
      <c r="K152" s="721">
        <v>72.835650214576702</v>
      </c>
      <c r="L152" s="742">
        <v>95.548911887831707</v>
      </c>
      <c r="M152" s="757">
        <v>20.003361964508482</v>
      </c>
      <c r="N152" s="721">
        <v>31.275755703753834</v>
      </c>
      <c r="O152" s="721">
        <v>37.057441247066656</v>
      </c>
      <c r="P152" s="721">
        <v>42.044194637830671</v>
      </c>
      <c r="Q152" s="790">
        <v>59.294375960159073</v>
      </c>
      <c r="R152" s="774">
        <v>74.286330482908838</v>
      </c>
      <c r="S152" s="721">
        <v>34.07134036590265</v>
      </c>
      <c r="T152" s="721">
        <v>57.209889305966279</v>
      </c>
      <c r="U152" s="721">
        <v>40.900113614898231</v>
      </c>
      <c r="V152" s="721">
        <v>34.614780832941427</v>
      </c>
      <c r="W152" s="721">
        <v>60.843051453629485</v>
      </c>
      <c r="X152" s="721">
        <v>24.302087003317805</v>
      </c>
      <c r="Y152" s="722">
        <v>71.633751506782801</v>
      </c>
      <c r="Z152" s="1847">
        <v>53.485759159167777</v>
      </c>
      <c r="AA152" s="1871"/>
      <c r="AB152" s="1871"/>
      <c r="AC152" s="1871"/>
      <c r="AD152" s="1871"/>
      <c r="AE152" s="1871"/>
      <c r="AF152" s="1871"/>
      <c r="AG152" s="1871"/>
      <c r="AH152" s="1871"/>
      <c r="AI152" s="1871"/>
      <c r="AJ152" s="1871"/>
      <c r="AK152" s="1871"/>
      <c r="AL152" s="1871"/>
      <c r="AM152" s="1871"/>
      <c r="AN152" s="1871"/>
      <c r="AO152" s="1871"/>
      <c r="AP152" s="1871"/>
      <c r="AQ152" s="1871"/>
      <c r="AR152" s="1871"/>
      <c r="AS152" s="1871"/>
      <c r="AT152" s="1871"/>
      <c r="AU152" s="1871"/>
      <c r="AV152" s="1871"/>
      <c r="AW152" s="1871"/>
      <c r="AX152" s="1871"/>
      <c r="AY152" s="1871"/>
      <c r="AZ152" s="215"/>
      <c r="BA152" s="2195"/>
      <c r="BB152" s="234" t="s">
        <v>48</v>
      </c>
      <c r="BC152" s="1157" t="s">
        <v>35</v>
      </c>
      <c r="BD152" s="1177" t="s">
        <v>35</v>
      </c>
      <c r="BE152" s="1177" t="s">
        <v>35</v>
      </c>
      <c r="BF152" s="1177" t="s">
        <v>35</v>
      </c>
      <c r="BG152" s="1198" t="s">
        <v>35</v>
      </c>
      <c r="BH152" s="1219" t="s">
        <v>35</v>
      </c>
      <c r="BI152" s="1177" t="s">
        <v>35</v>
      </c>
      <c r="BJ152" s="1177" t="s">
        <v>35</v>
      </c>
      <c r="BK152" s="1177" t="s">
        <v>35</v>
      </c>
      <c r="BL152" s="1198" t="s">
        <v>35</v>
      </c>
      <c r="BM152" s="1219" t="s">
        <v>35</v>
      </c>
      <c r="BN152" s="1177" t="s">
        <v>35</v>
      </c>
      <c r="BO152" s="1177" t="s">
        <v>35</v>
      </c>
      <c r="BP152" s="1177" t="s">
        <v>35</v>
      </c>
      <c r="BQ152" s="1198" t="s">
        <v>35</v>
      </c>
      <c r="BR152" s="1219" t="s">
        <v>35</v>
      </c>
      <c r="BS152" s="1177" t="s">
        <v>35</v>
      </c>
      <c r="BT152" s="1177" t="s">
        <v>35</v>
      </c>
      <c r="BU152" s="1177" t="s">
        <v>35</v>
      </c>
      <c r="BV152" s="1177" t="s">
        <v>35</v>
      </c>
      <c r="BW152" s="1177" t="s">
        <v>35</v>
      </c>
      <c r="BX152" s="1177" t="s">
        <v>35</v>
      </c>
      <c r="BY152" s="1238" t="s">
        <v>35</v>
      </c>
      <c r="BZ152" s="1238" t="s">
        <v>35</v>
      </c>
      <c r="CA152" s="1890"/>
      <c r="CB152" s="1890"/>
      <c r="CC152" s="1890"/>
      <c r="CD152" s="1890"/>
      <c r="CE152" s="1890"/>
      <c r="CF152" s="1890"/>
      <c r="CG152" s="1890"/>
      <c r="CH152" s="1890"/>
      <c r="CI152" s="1890"/>
      <c r="CJ152" s="1890"/>
      <c r="CK152" s="1890"/>
      <c r="CL152" s="1890"/>
      <c r="CM152" s="1890"/>
      <c r="CN152" s="1890"/>
      <c r="CO152" s="1890"/>
      <c r="CP152" s="1890"/>
      <c r="CQ152" s="1890"/>
      <c r="CR152" s="1890"/>
      <c r="CS152" s="1890"/>
      <c r="CT152" s="1890"/>
      <c r="CU152" s="1890"/>
      <c r="CV152" s="1890"/>
      <c r="CW152" s="1890"/>
      <c r="CX152" s="1890"/>
      <c r="CY152" s="1890"/>
      <c r="CZ152" s="1890"/>
    </row>
    <row r="153" s="388" customFormat="true" ht="15" customHeight="true" x14ac:dyDescent="0.2">
      <c r="A153" s="2116" t="s">
        <v>62</v>
      </c>
      <c r="B153" s="1071" t="s">
        <v>172</v>
      </c>
      <c r="C153" s="953">
        <v>0.25492144846521064</v>
      </c>
      <c r="D153" s="958">
        <v>4.9361850754278809</v>
      </c>
      <c r="E153" s="958">
        <v>27.706538338871773</v>
      </c>
      <c r="F153" s="958">
        <v>47.826470903005671</v>
      </c>
      <c r="G153" s="959">
        <v>66.751367089007047</v>
      </c>
      <c r="H153" s="960">
        <v>14.498718372871256</v>
      </c>
      <c r="I153" s="958">
        <v>37.73430810939486</v>
      </c>
      <c r="J153" s="958">
        <v>51.126373539474692</v>
      </c>
      <c r="K153" s="958">
        <v>53.15323049060683</v>
      </c>
      <c r="L153" s="961">
        <v>74.663825647230183</v>
      </c>
      <c r="M153" s="962">
        <v>3.0163589615098955E-2</v>
      </c>
      <c r="N153" s="958">
        <v>0.47417900524475326</v>
      </c>
      <c r="O153" s="958">
        <v>0.77248053852688392</v>
      </c>
      <c r="P153" s="958">
        <v>2.2816088487364952</v>
      </c>
      <c r="Q153" s="959">
        <v>8.2803538504373879</v>
      </c>
      <c r="R153" s="960">
        <v>5.0465499914755254</v>
      </c>
      <c r="S153" s="958">
        <v>33.714487781815535</v>
      </c>
      <c r="T153" s="958">
        <v>34.359468907221668</v>
      </c>
      <c r="U153" s="958">
        <v>34.246463035419396</v>
      </c>
      <c r="V153" s="958">
        <v>37.799951773718391</v>
      </c>
      <c r="W153" s="958">
        <v>2.8068863347707178</v>
      </c>
      <c r="X153" s="958">
        <v>27.068842833696532</v>
      </c>
      <c r="Y153" s="958">
        <v>19.678204106480219</v>
      </c>
      <c r="Z153" s="1844">
        <v>45.471762486007826</v>
      </c>
      <c r="AA153" s="603"/>
      <c r="AB153" s="603"/>
      <c r="AC153" s="603"/>
      <c r="AD153" s="603"/>
      <c r="AE153" s="603"/>
      <c r="AF153" s="603"/>
      <c r="AG153" s="603"/>
      <c r="AH153" s="603"/>
      <c r="AI153" s="603"/>
      <c r="AJ153" s="603"/>
      <c r="AK153" s="603"/>
      <c r="AL153" s="603"/>
      <c r="AM153" s="603"/>
      <c r="AN153" s="603"/>
      <c r="AO153" s="603"/>
      <c r="AP153" s="603"/>
      <c r="AQ153" s="603"/>
      <c r="AR153" s="603"/>
      <c r="AS153" s="603"/>
      <c r="AT153" s="603"/>
      <c r="AU153" s="603"/>
      <c r="AV153" s="603"/>
      <c r="AW153" s="603"/>
      <c r="AX153" s="603"/>
      <c r="AY153" s="603"/>
      <c r="AZ153" s="216"/>
      <c r="BA153" s="2255" t="s">
        <v>62</v>
      </c>
      <c r="BB153" s="1088" t="s">
        <v>172</v>
      </c>
      <c r="BC153" s="338">
        <v>41.774477999999995</v>
      </c>
      <c r="BD153" s="304">
        <v>808.12165500000026</v>
      </c>
      <c r="BE153" s="304">
        <v>4537.8347449999983</v>
      </c>
      <c r="BF153" s="304">
        <v>7818.0966339999959</v>
      </c>
      <c r="BG153" s="339">
        <v>10923.756316999963</v>
      </c>
      <c r="BH153" s="350">
        <v>1467.3209190000007</v>
      </c>
      <c r="BI153" s="304">
        <v>3819.3807959999981</v>
      </c>
      <c r="BJ153" s="304">
        <v>5156.7284439999894</v>
      </c>
      <c r="BK153" s="304">
        <v>5394.4434759999958</v>
      </c>
      <c r="BL153" s="339">
        <v>7552.1164179999987</v>
      </c>
      <c r="BM153" s="350">
        <v>1.890134</v>
      </c>
      <c r="BN153" s="304">
        <v>29.567899000000001</v>
      </c>
      <c r="BO153" s="304">
        <v>48.325369999999992</v>
      </c>
      <c r="BP153" s="304">
        <v>142.67655800000009</v>
      </c>
      <c r="BQ153" s="339">
        <v>517.13381499999946</v>
      </c>
      <c r="BR153" s="350">
        <v>159.35966499999995</v>
      </c>
      <c r="BS153" s="304">
        <v>1975.4520650000004</v>
      </c>
      <c r="BT153" s="304">
        <v>5249.8615630000058</v>
      </c>
      <c r="BU153" s="304">
        <v>7571.7450169999956</v>
      </c>
      <c r="BV153" s="304">
        <v>1556.9513680000007</v>
      </c>
      <c r="BW153" s="304">
        <v>12.255932999999999</v>
      </c>
      <c r="BX153" s="304">
        <v>1941.0685029999995</v>
      </c>
      <c r="BY153" s="305">
        <v>3907.0382720000043</v>
      </c>
      <c r="BZ153" s="305">
        <v>1755.8514429999998</v>
      </c>
      <c r="CA153" s="1891"/>
      <c r="CB153" s="1891"/>
      <c r="CC153" s="1891"/>
      <c r="CD153" s="1891"/>
      <c r="CE153" s="1891"/>
      <c r="CF153" s="1891"/>
      <c r="CG153" s="1891"/>
      <c r="CH153" s="1891"/>
      <c r="CI153" s="1891"/>
      <c r="CJ153" s="1891"/>
      <c r="CK153" s="1891"/>
      <c r="CL153" s="1891"/>
      <c r="CM153" s="1891"/>
      <c r="CN153" s="1891"/>
      <c r="CO153" s="1891"/>
      <c r="CP153" s="1891"/>
      <c r="CQ153" s="1891"/>
      <c r="CR153" s="1891"/>
      <c r="CS153" s="1891"/>
      <c r="CT153" s="1891"/>
      <c r="CU153" s="1891"/>
      <c r="CV153" s="1891"/>
      <c r="CW153" s="1891"/>
      <c r="CX153" s="1891"/>
      <c r="CY153" s="1891"/>
      <c r="CZ153" s="1891"/>
    </row>
    <row r="154" s="388" customFormat="true" ht="15" customHeight="true" x14ac:dyDescent="0.2">
      <c r="A154" s="2116"/>
      <c r="B154" s="1071" t="s">
        <v>173</v>
      </c>
      <c r="C154" s="953">
        <v>1.6083629270835273</v>
      </c>
      <c r="D154" s="958">
        <v>3.2977463053188787</v>
      </c>
      <c r="E154" s="958">
        <v>6.5603558701597873</v>
      </c>
      <c r="F154" s="958">
        <v>12.623254316436419</v>
      </c>
      <c r="G154" s="959">
        <v>16.068693038305369</v>
      </c>
      <c r="H154" s="960">
        <v>4.9492820600055127</v>
      </c>
      <c r="I154" s="958">
        <v>6.1347079882526181</v>
      </c>
      <c r="J154" s="958">
        <v>11.570694130292372</v>
      </c>
      <c r="K154" s="958">
        <v>16.956428402735877</v>
      </c>
      <c r="L154" s="961">
        <v>14.286524428839115</v>
      </c>
      <c r="M154" s="962">
        <v>0.89711645898358527</v>
      </c>
      <c r="N154" s="958">
        <v>2.3067469257381314</v>
      </c>
      <c r="O154" s="958">
        <v>1.9191262691624207</v>
      </c>
      <c r="P154" s="958">
        <v>3.3506823691027261</v>
      </c>
      <c r="Q154" s="959">
        <v>9.3923067809050984</v>
      </c>
      <c r="R154" s="960">
        <v>19.133949171072683</v>
      </c>
      <c r="S154" s="958">
        <v>0.53011636124007255</v>
      </c>
      <c r="T154" s="958">
        <v>7.0005103942454117</v>
      </c>
      <c r="U154" s="958">
        <v>3.3035180582749728</v>
      </c>
      <c r="V154" s="958">
        <v>2.0252133951739619</v>
      </c>
      <c r="W154" s="958">
        <v>18.073567541780509</v>
      </c>
      <c r="X154" s="958">
        <v>0.90669143904859051</v>
      </c>
      <c r="Y154" s="958">
        <v>18.799745768091501</v>
      </c>
      <c r="Z154" s="1844">
        <v>4.5520021456822217</v>
      </c>
      <c r="AA154" s="603"/>
      <c r="AB154" s="603"/>
      <c r="AC154" s="603"/>
      <c r="AD154" s="603"/>
      <c r="AE154" s="603"/>
      <c r="AF154" s="603"/>
      <c r="AG154" s="603"/>
      <c r="AH154" s="603"/>
      <c r="AI154" s="603"/>
      <c r="AJ154" s="603"/>
      <c r="AK154" s="603"/>
      <c r="AL154" s="603"/>
      <c r="AM154" s="603"/>
      <c r="AN154" s="603"/>
      <c r="AO154" s="603"/>
      <c r="AP154" s="603"/>
      <c r="AQ154" s="603"/>
      <c r="AR154" s="603"/>
      <c r="AS154" s="603"/>
      <c r="AT154" s="603"/>
      <c r="AU154" s="603"/>
      <c r="AV154" s="603"/>
      <c r="AW154" s="603"/>
      <c r="AX154" s="603"/>
      <c r="AY154" s="603"/>
      <c r="AZ154" s="216"/>
      <c r="BA154" s="2256"/>
      <c r="BB154" s="1089" t="s">
        <v>173</v>
      </c>
      <c r="BC154" s="340">
        <v>263.56558900000005</v>
      </c>
      <c r="BD154" s="306">
        <v>539.88660500000015</v>
      </c>
      <c r="BE154" s="306">
        <v>1074.468793</v>
      </c>
      <c r="BF154" s="306">
        <v>2063.4978960000017</v>
      </c>
      <c r="BG154" s="341">
        <v>2629.6163620000052</v>
      </c>
      <c r="BH154" s="351">
        <v>500.88462399999975</v>
      </c>
      <c r="BI154" s="306">
        <v>620.94118200000003</v>
      </c>
      <c r="BJ154" s="306">
        <v>1167.0479130000008</v>
      </c>
      <c r="BK154" s="306">
        <v>1720.8830720000005</v>
      </c>
      <c r="BL154" s="341">
        <v>1445.0571579999996</v>
      </c>
      <c r="BM154" s="351">
        <v>56.215800000000002</v>
      </c>
      <c r="BN154" s="306">
        <v>143.83947700000002</v>
      </c>
      <c r="BO154" s="306">
        <v>120.058024</v>
      </c>
      <c r="BP154" s="306">
        <v>209.52926599999998</v>
      </c>
      <c r="BQ154" s="341">
        <v>586.57872899999995</v>
      </c>
      <c r="BR154" s="351">
        <v>604.21074499999963</v>
      </c>
      <c r="BS154" s="306">
        <v>31.061408000000004</v>
      </c>
      <c r="BT154" s="306">
        <v>1069.6239380000002</v>
      </c>
      <c r="BU154" s="306">
        <v>730.39357000000041</v>
      </c>
      <c r="BV154" s="306">
        <v>83.417005000000017</v>
      </c>
      <c r="BW154" s="306">
        <v>78.916067999999953</v>
      </c>
      <c r="BX154" s="306">
        <v>65.017562999999996</v>
      </c>
      <c r="BY154" s="307">
        <v>3732.6234560000021</v>
      </c>
      <c r="BZ154" s="307">
        <v>175.77149199999999</v>
      </c>
      <c r="CA154" s="1891"/>
      <c r="CB154" s="1891"/>
      <c r="CC154" s="1891"/>
      <c r="CD154" s="1891"/>
      <c r="CE154" s="1891"/>
      <c r="CF154" s="1891"/>
      <c r="CG154" s="1891"/>
      <c r="CH154" s="1891"/>
      <c r="CI154" s="1891"/>
      <c r="CJ154" s="1891"/>
      <c r="CK154" s="1891"/>
      <c r="CL154" s="1891"/>
      <c r="CM154" s="1891"/>
      <c r="CN154" s="1891"/>
      <c r="CO154" s="1891"/>
      <c r="CP154" s="1891"/>
      <c r="CQ154" s="1891"/>
      <c r="CR154" s="1891"/>
      <c r="CS154" s="1891"/>
      <c r="CT154" s="1891"/>
      <c r="CU154" s="1891"/>
      <c r="CV154" s="1891"/>
      <c r="CW154" s="1891"/>
      <c r="CX154" s="1891"/>
      <c r="CY154" s="1891"/>
      <c r="CZ154" s="1891"/>
    </row>
    <row r="155" s="388" customFormat="true" ht="15" customHeight="true" x14ac:dyDescent="0.2">
      <c r="A155" s="2116"/>
      <c r="B155" s="1071" t="s">
        <v>174</v>
      </c>
      <c r="C155" s="953">
        <v>27.174394403311368</v>
      </c>
      <c r="D155" s="958">
        <v>39.606725741453275</v>
      </c>
      <c r="E155" s="958">
        <v>31.471107898755818</v>
      </c>
      <c r="F155" s="958">
        <v>27.980771210961819</v>
      </c>
      <c r="G155" s="959">
        <v>15.831535233724983</v>
      </c>
      <c r="H155" s="960">
        <v>35.266222196967568</v>
      </c>
      <c r="I155" s="958">
        <v>27.90499804946575</v>
      </c>
      <c r="J155" s="958">
        <v>26.373667302308164</v>
      </c>
      <c r="K155" s="958">
        <v>23.519744072828683</v>
      </c>
      <c r="L155" s="961">
        <v>10.637961240741785</v>
      </c>
      <c r="M155" s="962">
        <v>19.353444737903509</v>
      </c>
      <c r="N155" s="958">
        <v>27.67991427609736</v>
      </c>
      <c r="O155" s="958">
        <v>36.431663954315049</v>
      </c>
      <c r="P155" s="958">
        <v>39.45625998507807</v>
      </c>
      <c r="Q155" s="959">
        <v>48.910465194016091</v>
      </c>
      <c r="R155" s="960">
        <v>62.800574345591286</v>
      </c>
      <c r="S155" s="958">
        <v>11.62477146381568</v>
      </c>
      <c r="T155" s="958">
        <v>30.385231108186172</v>
      </c>
      <c r="U155" s="958">
        <v>17.996147930607563</v>
      </c>
      <c r="V155" s="958">
        <v>8.6496159711574858</v>
      </c>
      <c r="W155" s="958">
        <v>54.327240071806749</v>
      </c>
      <c r="X155" s="958">
        <v>8.4316572035502713</v>
      </c>
      <c r="Y155" s="958">
        <v>49.492106827785015</v>
      </c>
      <c r="Z155" s="1844">
        <v>24.50191247080987</v>
      </c>
      <c r="AA155" s="603"/>
      <c r="AB155" s="603"/>
      <c r="AC155" s="603"/>
      <c r="AD155" s="603"/>
      <c r="AE155" s="603"/>
      <c r="AF155" s="603"/>
      <c r="AG155" s="603"/>
      <c r="AH155" s="603"/>
      <c r="AI155" s="603"/>
      <c r="AJ155" s="603"/>
      <c r="AK155" s="603"/>
      <c r="AL155" s="603"/>
      <c r="AM155" s="603"/>
      <c r="AN155" s="603"/>
      <c r="AO155" s="603"/>
      <c r="AP155" s="603"/>
      <c r="AQ155" s="603"/>
      <c r="AR155" s="603"/>
      <c r="AS155" s="603"/>
      <c r="AT155" s="603"/>
      <c r="AU155" s="603"/>
      <c r="AV155" s="603"/>
      <c r="AW155" s="603"/>
      <c r="AX155" s="603"/>
      <c r="AY155" s="603"/>
      <c r="AZ155" s="216"/>
      <c r="BA155" s="2256"/>
      <c r="BB155" s="1089" t="s">
        <v>174</v>
      </c>
      <c r="BC155" s="340">
        <v>4453.1213359999992</v>
      </c>
      <c r="BD155" s="306">
        <v>6484.1678880000027</v>
      </c>
      <c r="BE155" s="306">
        <v>5154.4038140000057</v>
      </c>
      <c r="BF155" s="306">
        <v>4573.9601750000074</v>
      </c>
      <c r="BG155" s="341">
        <v>2590.8058600000027</v>
      </c>
      <c r="BH155" s="351">
        <v>3569.0648119999987</v>
      </c>
      <c r="BI155" s="306">
        <v>2824.4804000000013</v>
      </c>
      <c r="BJ155" s="306">
        <v>2660.1112289999978</v>
      </c>
      <c r="BK155" s="306">
        <v>2386.9843620000033</v>
      </c>
      <c r="BL155" s="341">
        <v>1076.0113220000001</v>
      </c>
      <c r="BM155" s="351">
        <v>1212.7404060000006</v>
      </c>
      <c r="BN155" s="306">
        <v>1726.0083230000002</v>
      </c>
      <c r="BO155" s="306">
        <v>2279.1171460000037</v>
      </c>
      <c r="BP155" s="306">
        <v>2467.3306160000029</v>
      </c>
      <c r="BQ155" s="341">
        <v>3054.6104569999966</v>
      </c>
      <c r="BR155" s="351">
        <v>1983.1129200000028</v>
      </c>
      <c r="BS155" s="306">
        <v>681.13681400000007</v>
      </c>
      <c r="BT155" s="306">
        <v>4642.6287120000025</v>
      </c>
      <c r="BU155" s="306">
        <v>3978.8705559999999</v>
      </c>
      <c r="BV155" s="306">
        <v>356.27112700000009</v>
      </c>
      <c r="BW155" s="306">
        <v>237.2133870000003</v>
      </c>
      <c r="BX155" s="306">
        <v>604.62223399999993</v>
      </c>
      <c r="BY155" s="307">
        <v>9826.4838850000051</v>
      </c>
      <c r="BZ155" s="307">
        <v>946.11943799999983</v>
      </c>
      <c r="CA155" s="1891"/>
      <c r="CB155" s="1891"/>
      <c r="CC155" s="1891"/>
      <c r="CD155" s="1891"/>
      <c r="CE155" s="1891"/>
      <c r="CF155" s="1891"/>
      <c r="CG155" s="1891"/>
      <c r="CH155" s="1891"/>
      <c r="CI155" s="1891"/>
      <c r="CJ155" s="1891"/>
      <c r="CK155" s="1891"/>
      <c r="CL155" s="1891"/>
      <c r="CM155" s="1891"/>
      <c r="CN155" s="1891"/>
      <c r="CO155" s="1891"/>
      <c r="CP155" s="1891"/>
      <c r="CQ155" s="1891"/>
      <c r="CR155" s="1891"/>
      <c r="CS155" s="1891"/>
      <c r="CT155" s="1891"/>
      <c r="CU155" s="1891"/>
      <c r="CV155" s="1891"/>
      <c r="CW155" s="1891"/>
      <c r="CX155" s="1891"/>
      <c r="CY155" s="1891"/>
      <c r="CZ155" s="1891"/>
    </row>
    <row r="156" s="388" customFormat="true" ht="15" customHeight="true" x14ac:dyDescent="0.2">
      <c r="A156" s="2116"/>
      <c r="B156" s="1071" t="s">
        <v>175</v>
      </c>
      <c r="C156" s="953">
        <v>70.962321221140002</v>
      </c>
      <c r="D156" s="958">
        <v>52.159342877799887</v>
      </c>
      <c r="E156" s="958">
        <v>34.261997892212612</v>
      </c>
      <c r="F156" s="958">
        <v>11.569503569596112</v>
      </c>
      <c r="G156" s="959">
        <v>1.3484046389625104</v>
      </c>
      <c r="H156" s="960">
        <v>45.285777370155664</v>
      </c>
      <c r="I156" s="958">
        <v>28.225985852887181</v>
      </c>
      <c r="J156" s="958">
        <v>10.92926502792487</v>
      </c>
      <c r="K156" s="958">
        <v>6.3705970338283988</v>
      </c>
      <c r="L156" s="961">
        <v>0.41168868318899349</v>
      </c>
      <c r="M156" s="962">
        <v>79.719275213497838</v>
      </c>
      <c r="N156" s="958">
        <v>69.539159792919861</v>
      </c>
      <c r="O156" s="958">
        <v>60.876729237995697</v>
      </c>
      <c r="P156" s="958">
        <v>54.911448797082741</v>
      </c>
      <c r="Q156" s="959">
        <v>33.416874174641443</v>
      </c>
      <c r="R156" s="960">
        <v>13.018926491860691</v>
      </c>
      <c r="S156" s="958">
        <v>54.130624393128812</v>
      </c>
      <c r="T156" s="958">
        <v>28.254789590346448</v>
      </c>
      <c r="U156" s="958">
        <v>44.453870975698308</v>
      </c>
      <c r="V156" s="958">
        <v>51.525218859950549</v>
      </c>
      <c r="W156" s="958">
        <v>24.792306051642278</v>
      </c>
      <c r="X156" s="958">
        <v>63.592808523704768</v>
      </c>
      <c r="Y156" s="958">
        <v>12.029943297643065</v>
      </c>
      <c r="Z156" s="1844">
        <v>25.47432289750013</v>
      </c>
      <c r="AA156" s="603"/>
      <c r="AB156" s="603"/>
      <c r="AC156" s="603"/>
      <c r="AD156" s="603"/>
      <c r="AE156" s="603"/>
      <c r="AF156" s="603"/>
      <c r="AG156" s="603"/>
      <c r="AH156" s="603"/>
      <c r="AI156" s="603"/>
      <c r="AJ156" s="603"/>
      <c r="AK156" s="603"/>
      <c r="AL156" s="603"/>
      <c r="AM156" s="603"/>
      <c r="AN156" s="603"/>
      <c r="AO156" s="603"/>
      <c r="AP156" s="603"/>
      <c r="AQ156" s="603"/>
      <c r="AR156" s="603"/>
      <c r="AS156" s="603"/>
      <c r="AT156" s="603"/>
      <c r="AU156" s="603"/>
      <c r="AV156" s="603"/>
      <c r="AW156" s="603"/>
      <c r="AX156" s="603"/>
      <c r="AY156" s="603"/>
      <c r="AZ156" s="216"/>
      <c r="BA156" s="2256"/>
      <c r="BB156" s="1089" t="s">
        <v>175</v>
      </c>
      <c r="BC156" s="340">
        <v>11628.734830000003</v>
      </c>
      <c r="BD156" s="306">
        <v>8539.2046379999956</v>
      </c>
      <c r="BE156" s="306">
        <v>5611.501608999999</v>
      </c>
      <c r="BF156" s="306">
        <v>1891.2433889999993</v>
      </c>
      <c r="BG156" s="341">
        <v>220.6643</v>
      </c>
      <c r="BH156" s="351">
        <v>4583.0787770000015</v>
      </c>
      <c r="BI156" s="306">
        <v>2856.9700550000039</v>
      </c>
      <c r="BJ156" s="306">
        <v>1102.3518380000007</v>
      </c>
      <c r="BK156" s="306">
        <v>646.54255799999987</v>
      </c>
      <c r="BL156" s="341">
        <v>41.641595999999993</v>
      </c>
      <c r="BM156" s="351">
        <v>4995.4303999999966</v>
      </c>
      <c r="BN156" s="306">
        <v>4336.1828140000007</v>
      </c>
      <c r="BO156" s="306">
        <v>3808.3683899999969</v>
      </c>
      <c r="BP156" s="306">
        <v>3433.7947600000007</v>
      </c>
      <c r="BQ156" s="341">
        <v>2086.9875779999988</v>
      </c>
      <c r="BR156" s="351">
        <v>411.11091099999982</v>
      </c>
      <c r="BS156" s="306">
        <v>3171.7063130000001</v>
      </c>
      <c r="BT156" s="306">
        <v>4317.1136970000061</v>
      </c>
      <c r="BU156" s="306">
        <v>9828.558812000023</v>
      </c>
      <c r="BV156" s="306">
        <v>2122.2847179999981</v>
      </c>
      <c r="BW156" s="306">
        <v>108.25263499999998</v>
      </c>
      <c r="BX156" s="306">
        <v>4560.1505170000091</v>
      </c>
      <c r="BY156" s="307">
        <v>2388.5029660000005</v>
      </c>
      <c r="BZ156" s="307">
        <v>983.66819699999951</v>
      </c>
      <c r="CA156" s="1891"/>
      <c r="CB156" s="1891"/>
      <c r="CC156" s="1891"/>
      <c r="CD156" s="1891"/>
      <c r="CE156" s="1891"/>
      <c r="CF156" s="1891"/>
      <c r="CG156" s="1891"/>
      <c r="CH156" s="1891"/>
      <c r="CI156" s="1891"/>
      <c r="CJ156" s="1891"/>
      <c r="CK156" s="1891"/>
      <c r="CL156" s="1891"/>
      <c r="CM156" s="1891"/>
      <c r="CN156" s="1891"/>
      <c r="CO156" s="1891"/>
      <c r="CP156" s="1891"/>
      <c r="CQ156" s="1891"/>
      <c r="CR156" s="1891"/>
      <c r="CS156" s="1891"/>
      <c r="CT156" s="1891"/>
      <c r="CU156" s="1891"/>
      <c r="CV156" s="1891"/>
      <c r="CW156" s="1891"/>
      <c r="CX156" s="1891"/>
      <c r="CY156" s="1891"/>
      <c r="CZ156" s="1891"/>
    </row>
    <row r="157" s="238" customFormat="true" ht="15" customHeight="true" x14ac:dyDescent="0.2">
      <c r="A157" s="709"/>
      <c r="B157" s="1072"/>
      <c r="C157" s="913"/>
      <c r="D157" s="875"/>
      <c r="E157" s="875"/>
      <c r="F157" s="875"/>
      <c r="G157" s="876"/>
      <c r="H157" s="914"/>
      <c r="I157" s="875"/>
      <c r="J157" s="875"/>
      <c r="K157" s="875"/>
      <c r="L157" s="915"/>
      <c r="M157" s="913"/>
      <c r="N157" s="875"/>
      <c r="O157" s="875"/>
      <c r="P157" s="875"/>
      <c r="Q157" s="876"/>
      <c r="R157" s="914"/>
      <c r="S157" s="875"/>
      <c r="T157" s="875"/>
      <c r="U157" s="875"/>
      <c r="V157" s="875"/>
      <c r="W157" s="875"/>
      <c r="X157" s="875"/>
      <c r="Y157" s="875"/>
      <c r="Z157" s="915"/>
      <c r="AA157" s="603"/>
      <c r="AB157" s="603"/>
      <c r="AC157" s="603"/>
      <c r="AD157" s="603"/>
      <c r="AE157" s="603"/>
      <c r="AF157" s="603"/>
      <c r="AG157" s="603"/>
      <c r="AH157" s="603"/>
      <c r="AI157" s="603"/>
      <c r="AJ157" s="603"/>
      <c r="AK157" s="603"/>
      <c r="AL157" s="603"/>
      <c r="AM157" s="603"/>
      <c r="AN157" s="603"/>
      <c r="AO157" s="603"/>
      <c r="AP157" s="603"/>
      <c r="AQ157" s="603"/>
      <c r="AR157" s="603"/>
      <c r="AS157" s="603"/>
      <c r="AT157" s="603"/>
      <c r="AU157" s="603"/>
      <c r="AV157" s="603"/>
      <c r="AW157" s="603"/>
      <c r="AX157" s="603"/>
      <c r="AY157" s="603"/>
      <c r="AZ157" s="216"/>
      <c r="BA157" s="2257"/>
      <c r="BB157" s="1090" t="s">
        <v>176</v>
      </c>
      <c r="BC157" s="340">
        <v>16387.196232999984</v>
      </c>
      <c r="BD157" s="306">
        <v>16371.380786000012</v>
      </c>
      <c r="BE157" s="306">
        <v>16378.208961000004</v>
      </c>
      <c r="BF157" s="306">
        <v>16346.798094000002</v>
      </c>
      <c r="BG157" s="341">
        <v>16364.842838999986</v>
      </c>
      <c r="BH157" s="351">
        <v>10120.349132000001</v>
      </c>
      <c r="BI157" s="306">
        <v>10121.772432999962</v>
      </c>
      <c r="BJ157" s="306">
        <v>10086.239423999979</v>
      </c>
      <c r="BK157" s="306">
        <v>10148.853468000021</v>
      </c>
      <c r="BL157" s="341">
        <v>10114.82649399999</v>
      </c>
      <c r="BM157" s="351">
        <v>6266.2767399999957</v>
      </c>
      <c r="BN157" s="306">
        <v>6235.5985129999945</v>
      </c>
      <c r="BO157" s="306">
        <v>6255.8689299999978</v>
      </c>
      <c r="BP157" s="306">
        <v>6253.3312000000014</v>
      </c>
      <c r="BQ157" s="341">
        <v>6245.3105789999936</v>
      </c>
      <c r="BR157" s="351">
        <v>3157.7942409999964</v>
      </c>
      <c r="BS157" s="306">
        <v>5859.3565999999946</v>
      </c>
      <c r="BT157" s="306">
        <v>15279.22791000006</v>
      </c>
      <c r="BU157" s="306">
        <v>22109.567954999966</v>
      </c>
      <c r="BV157" s="306">
        <v>4118.9242179999828</v>
      </c>
      <c r="BW157" s="306">
        <v>436.63802299999912</v>
      </c>
      <c r="BX157" s="306">
        <v>7170.8588169999966</v>
      </c>
      <c r="BY157" s="307">
        <v>19854.648579000052</v>
      </c>
      <c r="BZ157" s="307">
        <v>3861.4105699999973</v>
      </c>
      <c r="CA157" s="1891"/>
      <c r="CB157" s="1891"/>
      <c r="CC157" s="1891"/>
      <c r="CD157" s="1891"/>
      <c r="CE157" s="1891"/>
      <c r="CF157" s="1891"/>
      <c r="CG157" s="1891"/>
      <c r="CH157" s="1891"/>
      <c r="CI157" s="1891"/>
      <c r="CJ157" s="1891"/>
      <c r="CK157" s="1891"/>
      <c r="CL157" s="1891"/>
      <c r="CM157" s="1891"/>
      <c r="CN157" s="1891"/>
      <c r="CO157" s="1891"/>
      <c r="CP157" s="1891"/>
      <c r="CQ157" s="1891"/>
      <c r="CR157" s="1891"/>
      <c r="CS157" s="1891"/>
      <c r="CT157" s="1891"/>
      <c r="CU157" s="1891"/>
      <c r="CV157" s="1891"/>
      <c r="CW157" s="1891"/>
      <c r="CX157" s="1891"/>
      <c r="CY157" s="1891"/>
      <c r="CZ157" s="1891"/>
    </row>
    <row r="158" s="238" customFormat="true" ht="15" customHeight="true" x14ac:dyDescent="0.2">
      <c r="A158" s="713"/>
      <c r="B158" s="852"/>
      <c r="C158" s="913"/>
      <c r="D158" s="875"/>
      <c r="E158" s="875"/>
      <c r="F158" s="875"/>
      <c r="G158" s="876"/>
      <c r="H158" s="914"/>
      <c r="I158" s="875"/>
      <c r="J158" s="875"/>
      <c r="K158" s="875"/>
      <c r="L158" s="915"/>
      <c r="M158" s="913"/>
      <c r="N158" s="875"/>
      <c r="O158" s="875"/>
      <c r="P158" s="875"/>
      <c r="Q158" s="876"/>
      <c r="R158" s="914"/>
      <c r="S158" s="875"/>
      <c r="T158" s="875"/>
      <c r="U158" s="875"/>
      <c r="V158" s="875"/>
      <c r="W158" s="875"/>
      <c r="X158" s="875"/>
      <c r="Y158" s="875"/>
      <c r="Z158" s="915"/>
      <c r="AA158" s="603"/>
      <c r="AB158" s="603"/>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AZ158" s="216"/>
      <c r="BA158" s="382"/>
      <c r="BB158" s="159"/>
      <c r="BC158" s="340"/>
      <c r="BD158" s="306"/>
      <c r="BE158" s="306"/>
      <c r="BF158" s="306"/>
      <c r="BG158" s="341"/>
      <c r="BH158" s="351"/>
      <c r="BI158" s="306"/>
      <c r="BJ158" s="306"/>
      <c r="BK158" s="306"/>
      <c r="BL158" s="341"/>
      <c r="BM158" s="351"/>
      <c r="BN158" s="306"/>
      <c r="BO158" s="306"/>
      <c r="BP158" s="306"/>
      <c r="BQ158" s="341"/>
      <c r="BR158" s="351"/>
      <c r="BS158" s="306"/>
      <c r="BT158" s="306"/>
      <c r="BU158" s="306"/>
      <c r="BV158" s="306"/>
      <c r="BW158" s="306"/>
      <c r="BX158" s="306"/>
      <c r="BY158" s="307"/>
      <c r="BZ158" s="307"/>
      <c r="CA158" s="1891"/>
      <c r="CB158" s="1891"/>
      <c r="CC158" s="1891"/>
      <c r="CD158" s="1891"/>
      <c r="CE158" s="1891"/>
      <c r="CF158" s="1891"/>
      <c r="CG158" s="1891"/>
      <c r="CH158" s="1891"/>
      <c r="CI158" s="1891"/>
      <c r="CJ158" s="1891"/>
      <c r="CK158" s="1891"/>
      <c r="CL158" s="1891"/>
      <c r="CM158" s="1891"/>
      <c r="CN158" s="1891"/>
      <c r="CO158" s="1891"/>
      <c r="CP158" s="1891"/>
      <c r="CQ158" s="1891"/>
      <c r="CR158" s="1891"/>
      <c r="CS158" s="1891"/>
      <c r="CT158" s="1891"/>
      <c r="CU158" s="1891"/>
      <c r="CV158" s="1891"/>
      <c r="CW158" s="1891"/>
      <c r="CX158" s="1891"/>
      <c r="CY158" s="1891"/>
      <c r="CZ158" s="1891"/>
    </row>
    <row r="159" s="388" customFormat="true" ht="15" customHeight="true" x14ac:dyDescent="0.2">
      <c r="A159" s="642"/>
      <c r="B159" s="643"/>
      <c r="C159" s="913"/>
      <c r="D159" s="875"/>
      <c r="E159" s="875"/>
      <c r="F159" s="875"/>
      <c r="G159" s="876"/>
      <c r="H159" s="914"/>
      <c r="I159" s="875"/>
      <c r="J159" s="875"/>
      <c r="K159" s="875"/>
      <c r="L159" s="915"/>
      <c r="M159" s="913"/>
      <c r="N159" s="875"/>
      <c r="O159" s="875"/>
      <c r="P159" s="875"/>
      <c r="Q159" s="876"/>
      <c r="R159" s="914"/>
      <c r="S159" s="875"/>
      <c r="T159" s="875"/>
      <c r="U159" s="875"/>
      <c r="V159" s="875"/>
      <c r="W159" s="875"/>
      <c r="X159" s="875"/>
      <c r="Y159" s="875"/>
      <c r="Z159" s="915"/>
      <c r="AA159" s="603"/>
      <c r="AB159" s="603"/>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AZ159" s="216"/>
      <c r="BA159" s="382"/>
      <c r="BB159" s="159"/>
      <c r="BC159" s="340"/>
      <c r="BD159" s="306"/>
      <c r="BE159" s="306"/>
      <c r="BF159" s="306"/>
      <c r="BG159" s="341"/>
      <c r="BH159" s="351"/>
      <c r="BI159" s="306"/>
      <c r="BJ159" s="306"/>
      <c r="BK159" s="306"/>
      <c r="BL159" s="341"/>
      <c r="BM159" s="351"/>
      <c r="BN159" s="306"/>
      <c r="BO159" s="306"/>
      <c r="BP159" s="306"/>
      <c r="BQ159" s="341"/>
      <c r="BR159" s="351"/>
      <c r="BS159" s="306"/>
      <c r="BT159" s="306"/>
      <c r="BU159" s="306"/>
      <c r="BV159" s="306"/>
      <c r="BW159" s="306"/>
      <c r="BX159" s="306"/>
      <c r="BY159" s="307"/>
      <c r="BZ159" s="307"/>
      <c r="CA159" s="1891"/>
      <c r="CB159" s="1891"/>
      <c r="CC159" s="1891"/>
      <c r="CD159" s="1891"/>
      <c r="CE159" s="1891"/>
      <c r="CF159" s="1891"/>
      <c r="CG159" s="1891"/>
      <c r="CH159" s="1891"/>
      <c r="CI159" s="1891"/>
      <c r="CJ159" s="1891"/>
      <c r="CK159" s="1891"/>
      <c r="CL159" s="1891"/>
      <c r="CM159" s="1891"/>
      <c r="CN159" s="1891"/>
      <c r="CO159" s="1891"/>
      <c r="CP159" s="1891"/>
      <c r="CQ159" s="1891"/>
      <c r="CR159" s="1891"/>
      <c r="CS159" s="1891"/>
      <c r="CT159" s="1891"/>
      <c r="CU159" s="1891"/>
      <c r="CV159" s="1891"/>
      <c r="CW159" s="1891"/>
      <c r="CX159" s="1891"/>
      <c r="CY159" s="1891"/>
      <c r="CZ159" s="1891"/>
    </row>
    <row r="160" s="388" customFormat="true" ht="15" customHeight="true" x14ac:dyDescent="0.2">
      <c r="A160" s="644"/>
      <c r="B160" s="1073"/>
      <c r="C160" s="723"/>
      <c r="D160" s="724"/>
      <c r="E160" s="724"/>
      <c r="F160" s="724"/>
      <c r="G160" s="791"/>
      <c r="H160" s="775"/>
      <c r="I160" s="724"/>
      <c r="J160" s="724"/>
      <c r="K160" s="724"/>
      <c r="L160" s="743"/>
      <c r="M160" s="758"/>
      <c r="N160" s="724"/>
      <c r="O160" s="724"/>
      <c r="P160" s="724"/>
      <c r="Q160" s="791"/>
      <c r="R160" s="775"/>
      <c r="S160" s="724"/>
      <c r="T160" s="724"/>
      <c r="U160" s="724"/>
      <c r="V160" s="724"/>
      <c r="W160" s="724"/>
      <c r="X160" s="724"/>
      <c r="Y160" s="724"/>
      <c r="Z160" s="1848"/>
      <c r="AA160" s="603"/>
      <c r="AB160" s="603"/>
      <c r="AC160" s="603"/>
      <c r="AD160" s="603"/>
      <c r="AE160" s="603"/>
      <c r="AF160" s="603"/>
      <c r="AG160" s="603"/>
      <c r="AH160" s="603"/>
      <c r="AI160" s="603"/>
      <c r="AJ160" s="603"/>
      <c r="AK160" s="603"/>
      <c r="AL160" s="603"/>
      <c r="AM160" s="603"/>
      <c r="AN160" s="603"/>
      <c r="AO160" s="603"/>
      <c r="AP160" s="603"/>
      <c r="AQ160" s="603"/>
      <c r="AR160" s="603"/>
      <c r="AS160" s="603"/>
      <c r="AT160" s="603"/>
      <c r="AU160" s="603"/>
      <c r="AV160" s="603"/>
      <c r="AW160" s="603"/>
      <c r="AX160" s="603"/>
      <c r="AY160" s="603"/>
      <c r="AZ160" s="216"/>
      <c r="BA160" s="382"/>
      <c r="BB160" s="159"/>
      <c r="BC160" s="340"/>
      <c r="BD160" s="306"/>
      <c r="BE160" s="306"/>
      <c r="BF160" s="306"/>
      <c r="BG160" s="341"/>
      <c r="BH160" s="351"/>
      <c r="BI160" s="306"/>
      <c r="BJ160" s="306"/>
      <c r="BK160" s="306"/>
      <c r="BL160" s="341"/>
      <c r="BM160" s="351"/>
      <c r="BN160" s="306"/>
      <c r="BO160" s="306"/>
      <c r="BP160" s="306"/>
      <c r="BQ160" s="341"/>
      <c r="BR160" s="351"/>
      <c r="BS160" s="306"/>
      <c r="BT160" s="306"/>
      <c r="BU160" s="306"/>
      <c r="BV160" s="306"/>
      <c r="BW160" s="306"/>
      <c r="BX160" s="306"/>
      <c r="BY160" s="307"/>
      <c r="BZ160" s="307"/>
      <c r="CA160" s="1891"/>
      <c r="CB160" s="1891"/>
      <c r="CC160" s="1891"/>
      <c r="CD160" s="1891"/>
      <c r="CE160" s="1891"/>
      <c r="CF160" s="1891"/>
      <c r="CG160" s="1891"/>
      <c r="CH160" s="1891"/>
      <c r="CI160" s="1891"/>
      <c r="CJ160" s="1891"/>
      <c r="CK160" s="1891"/>
      <c r="CL160" s="1891"/>
      <c r="CM160" s="1891"/>
      <c r="CN160" s="1891"/>
      <c r="CO160" s="1891"/>
      <c r="CP160" s="1891"/>
      <c r="CQ160" s="1891"/>
      <c r="CR160" s="1891"/>
      <c r="CS160" s="1891"/>
      <c r="CT160" s="1891"/>
      <c r="CU160" s="1891"/>
      <c r="CV160" s="1891"/>
      <c r="CW160" s="1891"/>
      <c r="CX160" s="1891"/>
      <c r="CY160" s="1891"/>
      <c r="CZ160" s="1891"/>
    </row>
    <row r="161" s="388" customFormat="true" ht="15" customHeight="true" x14ac:dyDescent="0.2">
      <c r="A161" s="645"/>
      <c r="B161" s="1074"/>
      <c r="C161" s="725"/>
      <c r="D161" s="726"/>
      <c r="E161" s="726"/>
      <c r="F161" s="726"/>
      <c r="G161" s="792"/>
      <c r="H161" s="776"/>
      <c r="I161" s="726"/>
      <c r="J161" s="726"/>
      <c r="K161" s="726"/>
      <c r="L161" s="744"/>
      <c r="M161" s="759"/>
      <c r="N161" s="726"/>
      <c r="O161" s="726"/>
      <c r="P161" s="726"/>
      <c r="Q161" s="792"/>
      <c r="R161" s="776"/>
      <c r="S161" s="726"/>
      <c r="T161" s="726"/>
      <c r="U161" s="726"/>
      <c r="V161" s="726"/>
      <c r="W161" s="726"/>
      <c r="X161" s="726"/>
      <c r="Y161" s="726"/>
      <c r="Z161" s="1849"/>
      <c r="AA161" s="603"/>
      <c r="AB161" s="603"/>
      <c r="AC161" s="603"/>
      <c r="AD161" s="603"/>
      <c r="AE161" s="603"/>
      <c r="AF161" s="603"/>
      <c r="AG161" s="603"/>
      <c r="AH161" s="603"/>
      <c r="AI161" s="603"/>
      <c r="AJ161" s="603"/>
      <c r="AK161" s="603"/>
      <c r="AL161" s="603"/>
      <c r="AM161" s="603"/>
      <c r="AN161" s="603"/>
      <c r="AO161" s="603"/>
      <c r="AP161" s="603"/>
      <c r="AQ161" s="603"/>
      <c r="AR161" s="603"/>
      <c r="AS161" s="603"/>
      <c r="AT161" s="603"/>
      <c r="AU161" s="603"/>
      <c r="AV161" s="603"/>
      <c r="AW161" s="603"/>
      <c r="AX161" s="603"/>
      <c r="AY161" s="603"/>
      <c r="AZ161" s="216"/>
      <c r="BA161" s="382"/>
      <c r="BB161" s="159"/>
      <c r="BC161" s="340"/>
      <c r="BD161" s="306"/>
      <c r="BE161" s="306"/>
      <c r="BF161" s="306"/>
      <c r="BG161" s="341"/>
      <c r="BH161" s="351"/>
      <c r="BI161" s="306"/>
      <c r="BJ161" s="306"/>
      <c r="BK161" s="306"/>
      <c r="BL161" s="341"/>
      <c r="BM161" s="351"/>
      <c r="BN161" s="306"/>
      <c r="BO161" s="306"/>
      <c r="BP161" s="306"/>
      <c r="BQ161" s="341"/>
      <c r="BR161" s="351"/>
      <c r="BS161" s="306"/>
      <c r="BT161" s="306"/>
      <c r="BU161" s="306"/>
      <c r="BV161" s="306"/>
      <c r="BW161" s="306"/>
      <c r="BX161" s="306"/>
      <c r="BY161" s="307"/>
      <c r="BZ161" s="307"/>
      <c r="CA161" s="1891"/>
      <c r="CB161" s="1891"/>
      <c r="CC161" s="1891"/>
      <c r="CD161" s="1891"/>
      <c r="CE161" s="1891"/>
      <c r="CF161" s="1891"/>
      <c r="CG161" s="1891"/>
      <c r="CH161" s="1891"/>
      <c r="CI161" s="1891"/>
      <c r="CJ161" s="1891"/>
      <c r="CK161" s="1891"/>
      <c r="CL161" s="1891"/>
      <c r="CM161" s="1891"/>
      <c r="CN161" s="1891"/>
      <c r="CO161" s="1891"/>
      <c r="CP161" s="1891"/>
      <c r="CQ161" s="1891"/>
      <c r="CR161" s="1891"/>
      <c r="CS161" s="1891"/>
      <c r="CT161" s="1891"/>
      <c r="CU161" s="1891"/>
      <c r="CV161" s="1891"/>
      <c r="CW161" s="1891"/>
      <c r="CX161" s="1891"/>
      <c r="CY161" s="1891"/>
      <c r="CZ161" s="1891"/>
    </row>
    <row r="162" s="388" customFormat="true" ht="15" customHeight="true" x14ac:dyDescent="0.2">
      <c r="A162" s="826"/>
      <c r="B162" s="1075"/>
      <c r="C162" s="963"/>
      <c r="D162" s="964"/>
      <c r="E162" s="964"/>
      <c r="F162" s="964"/>
      <c r="G162" s="965"/>
      <c r="H162" s="966"/>
      <c r="I162" s="964"/>
      <c r="J162" s="964"/>
      <c r="K162" s="964"/>
      <c r="L162" s="967"/>
      <c r="M162" s="968"/>
      <c r="N162" s="964"/>
      <c r="O162" s="964"/>
      <c r="P162" s="964"/>
      <c r="Q162" s="965"/>
      <c r="R162" s="966"/>
      <c r="S162" s="964"/>
      <c r="T162" s="964"/>
      <c r="U162" s="964"/>
      <c r="V162" s="964"/>
      <c r="W162" s="964"/>
      <c r="X162" s="964"/>
      <c r="Y162" s="964"/>
      <c r="Z162" s="1850"/>
      <c r="AA162" s="603"/>
      <c r="AB162" s="603"/>
      <c r="AC162" s="603"/>
      <c r="AD162" s="603"/>
      <c r="AE162" s="603"/>
      <c r="AF162" s="603"/>
      <c r="AG162" s="603"/>
      <c r="AH162" s="603"/>
      <c r="AI162" s="603"/>
      <c r="AJ162" s="603"/>
      <c r="AK162" s="603"/>
      <c r="AL162" s="603"/>
      <c r="AM162" s="603"/>
      <c r="AN162" s="603"/>
      <c r="AO162" s="603"/>
      <c r="AP162" s="603"/>
      <c r="AQ162" s="603"/>
      <c r="AR162" s="603"/>
      <c r="AS162" s="603"/>
      <c r="AT162" s="603"/>
      <c r="AU162" s="603"/>
      <c r="AV162" s="603"/>
      <c r="AW162" s="603"/>
      <c r="AX162" s="603"/>
      <c r="AY162" s="603"/>
      <c r="AZ162" s="216"/>
      <c r="BA162" s="382"/>
      <c r="BB162" s="159"/>
      <c r="BC162" s="340"/>
      <c r="BD162" s="306"/>
      <c r="BE162" s="306"/>
      <c r="BF162" s="306"/>
      <c r="BG162" s="341"/>
      <c r="BH162" s="351"/>
      <c r="BI162" s="306"/>
      <c r="BJ162" s="306"/>
      <c r="BK162" s="306"/>
      <c r="BL162" s="341"/>
      <c r="BM162" s="351"/>
      <c r="BN162" s="306"/>
      <c r="BO162" s="306"/>
      <c r="BP162" s="306"/>
      <c r="BQ162" s="341"/>
      <c r="BR162" s="351"/>
      <c r="BS162" s="306"/>
      <c r="BT162" s="306"/>
      <c r="BU162" s="306"/>
      <c r="BV162" s="306"/>
      <c r="BW162" s="306"/>
      <c r="BX162" s="306"/>
      <c r="BY162" s="307"/>
      <c r="BZ162" s="307"/>
      <c r="CA162" s="1891"/>
      <c r="CB162" s="1891"/>
      <c r="CC162" s="1891"/>
      <c r="CD162" s="1891"/>
      <c r="CE162" s="1891"/>
      <c r="CF162" s="1891"/>
      <c r="CG162" s="1891"/>
      <c r="CH162" s="1891"/>
      <c r="CI162" s="1891"/>
      <c r="CJ162" s="1891"/>
      <c r="CK162" s="1891"/>
      <c r="CL162" s="1891"/>
      <c r="CM162" s="1891"/>
      <c r="CN162" s="1891"/>
      <c r="CO162" s="1891"/>
      <c r="CP162" s="1891"/>
      <c r="CQ162" s="1891"/>
      <c r="CR162" s="1891"/>
      <c r="CS162" s="1891"/>
      <c r="CT162" s="1891"/>
      <c r="CU162" s="1891"/>
      <c r="CV162" s="1891"/>
      <c r="CW162" s="1891"/>
      <c r="CX162" s="1891"/>
      <c r="CY162" s="1891"/>
      <c r="CZ162" s="1891"/>
    </row>
    <row r="163" s="388" customFormat="true" ht="15" customHeight="true" x14ac:dyDescent="0.2">
      <c r="A163" s="807"/>
      <c r="B163" s="1076"/>
      <c r="C163" s="969"/>
      <c r="D163" s="970"/>
      <c r="E163" s="970"/>
      <c r="F163" s="970"/>
      <c r="G163" s="971"/>
      <c r="H163" s="972"/>
      <c r="I163" s="970"/>
      <c r="J163" s="970"/>
      <c r="K163" s="970"/>
      <c r="L163" s="973"/>
      <c r="M163" s="974"/>
      <c r="N163" s="970"/>
      <c r="O163" s="970"/>
      <c r="P163" s="970"/>
      <c r="Q163" s="971"/>
      <c r="R163" s="972"/>
      <c r="S163" s="970"/>
      <c r="T163" s="970"/>
      <c r="U163" s="970"/>
      <c r="V163" s="970"/>
      <c r="W163" s="970"/>
      <c r="X163" s="970"/>
      <c r="Y163" s="970"/>
      <c r="Z163" s="1851"/>
      <c r="AA163" s="603"/>
      <c r="AB163" s="603"/>
      <c r="AC163" s="603"/>
      <c r="AD163" s="603"/>
      <c r="AE163" s="603"/>
      <c r="AF163" s="603"/>
      <c r="AG163" s="603"/>
      <c r="AH163" s="603"/>
      <c r="AI163" s="603"/>
      <c r="AJ163" s="603"/>
      <c r="AK163" s="603"/>
      <c r="AL163" s="603"/>
      <c r="AM163" s="603"/>
      <c r="AN163" s="603"/>
      <c r="AO163" s="603"/>
      <c r="AP163" s="603"/>
      <c r="AQ163" s="603"/>
      <c r="AR163" s="603"/>
      <c r="AS163" s="603"/>
      <c r="AT163" s="603"/>
      <c r="AU163" s="603"/>
      <c r="AV163" s="603"/>
      <c r="AW163" s="603"/>
      <c r="AX163" s="603"/>
      <c r="AY163" s="603"/>
      <c r="AZ163" s="216"/>
      <c r="BA163" s="382"/>
      <c r="BB163" s="159"/>
      <c r="BC163" s="340"/>
      <c r="BD163" s="306"/>
      <c r="BE163" s="306"/>
      <c r="BF163" s="306"/>
      <c r="BG163" s="341"/>
      <c r="BH163" s="351"/>
      <c r="BI163" s="306"/>
      <c r="BJ163" s="306"/>
      <c r="BK163" s="306"/>
      <c r="BL163" s="341"/>
      <c r="BM163" s="351"/>
      <c r="BN163" s="306"/>
      <c r="BO163" s="306"/>
      <c r="BP163" s="306"/>
      <c r="BQ163" s="341"/>
      <c r="BR163" s="351"/>
      <c r="BS163" s="306"/>
      <c r="BT163" s="306"/>
      <c r="BU163" s="306"/>
      <c r="BV163" s="306"/>
      <c r="BW163" s="306"/>
      <c r="BX163" s="306"/>
      <c r="BY163" s="307"/>
      <c r="BZ163" s="307"/>
      <c r="CA163" s="1891"/>
      <c r="CB163" s="1891"/>
      <c r="CC163" s="1891"/>
      <c r="CD163" s="1891"/>
      <c r="CE163" s="1891"/>
      <c r="CF163" s="1891"/>
      <c r="CG163" s="1891"/>
      <c r="CH163" s="1891"/>
      <c r="CI163" s="1891"/>
      <c r="CJ163" s="1891"/>
      <c r="CK163" s="1891"/>
      <c r="CL163" s="1891"/>
      <c r="CM163" s="1891"/>
      <c r="CN163" s="1891"/>
      <c r="CO163" s="1891"/>
      <c r="CP163" s="1891"/>
      <c r="CQ163" s="1891"/>
      <c r="CR163" s="1891"/>
      <c r="CS163" s="1891"/>
      <c r="CT163" s="1891"/>
      <c r="CU163" s="1891"/>
      <c r="CV163" s="1891"/>
      <c r="CW163" s="1891"/>
      <c r="CX163" s="1891"/>
      <c r="CY163" s="1891"/>
      <c r="CZ163" s="1891"/>
    </row>
    <row r="164" s="388" customFormat="true" ht="15" customHeight="true" x14ac:dyDescent="0.2">
      <c r="A164" s="807"/>
      <c r="B164" s="1076"/>
      <c r="C164" s="969"/>
      <c r="D164" s="970"/>
      <c r="E164" s="970"/>
      <c r="F164" s="970"/>
      <c r="G164" s="971"/>
      <c r="H164" s="972"/>
      <c r="I164" s="970"/>
      <c r="J164" s="970"/>
      <c r="K164" s="970"/>
      <c r="L164" s="973"/>
      <c r="M164" s="974"/>
      <c r="N164" s="970"/>
      <c r="O164" s="970"/>
      <c r="P164" s="970"/>
      <c r="Q164" s="971"/>
      <c r="R164" s="972"/>
      <c r="S164" s="970"/>
      <c r="T164" s="970"/>
      <c r="U164" s="970"/>
      <c r="V164" s="970"/>
      <c r="W164" s="970"/>
      <c r="X164" s="970"/>
      <c r="Y164" s="970"/>
      <c r="Z164" s="1851"/>
      <c r="AA164" s="603"/>
      <c r="AB164" s="603"/>
      <c r="AC164" s="603"/>
      <c r="AD164" s="603"/>
      <c r="AE164" s="603"/>
      <c r="AF164" s="603"/>
      <c r="AG164" s="603"/>
      <c r="AH164" s="603"/>
      <c r="AI164" s="603"/>
      <c r="AJ164" s="603"/>
      <c r="AK164" s="603"/>
      <c r="AL164" s="603"/>
      <c r="AM164" s="603"/>
      <c r="AN164" s="603"/>
      <c r="AO164" s="603"/>
      <c r="AP164" s="603"/>
      <c r="AQ164" s="603"/>
      <c r="AR164" s="603"/>
      <c r="AS164" s="603"/>
      <c r="AT164" s="603"/>
      <c r="AU164" s="603"/>
      <c r="AV164" s="603"/>
      <c r="AW164" s="603"/>
      <c r="AX164" s="603"/>
      <c r="AY164" s="603"/>
      <c r="AZ164" s="216"/>
      <c r="BA164" s="382"/>
      <c r="BB164" s="159"/>
      <c r="BC164" s="340"/>
      <c r="BD164" s="306"/>
      <c r="BE164" s="306"/>
      <c r="BF164" s="306"/>
      <c r="BG164" s="341"/>
      <c r="BH164" s="351"/>
      <c r="BI164" s="306"/>
      <c r="BJ164" s="306"/>
      <c r="BK164" s="306"/>
      <c r="BL164" s="341"/>
      <c r="BM164" s="351"/>
      <c r="BN164" s="306"/>
      <c r="BO164" s="306"/>
      <c r="BP164" s="306"/>
      <c r="BQ164" s="341"/>
      <c r="BR164" s="351"/>
      <c r="BS164" s="306"/>
      <c r="BT164" s="306"/>
      <c r="BU164" s="306"/>
      <c r="BV164" s="306"/>
      <c r="BW164" s="306"/>
      <c r="BX164" s="306"/>
      <c r="BY164" s="307"/>
      <c r="BZ164" s="307"/>
      <c r="CA164" s="1891"/>
      <c r="CB164" s="1891"/>
      <c r="CC164" s="1891"/>
      <c r="CD164" s="1891"/>
      <c r="CE164" s="1891"/>
      <c r="CF164" s="1891"/>
      <c r="CG164" s="1891"/>
      <c r="CH164" s="1891"/>
      <c r="CI164" s="1891"/>
      <c r="CJ164" s="1891"/>
      <c r="CK164" s="1891"/>
      <c r="CL164" s="1891"/>
      <c r="CM164" s="1891"/>
      <c r="CN164" s="1891"/>
      <c r="CO164" s="1891"/>
      <c r="CP164" s="1891"/>
      <c r="CQ164" s="1891"/>
      <c r="CR164" s="1891"/>
      <c r="CS164" s="1891"/>
      <c r="CT164" s="1891"/>
      <c r="CU164" s="1891"/>
      <c r="CV164" s="1891"/>
      <c r="CW164" s="1891"/>
      <c r="CX164" s="1891"/>
      <c r="CY164" s="1891"/>
      <c r="CZ164" s="1891"/>
    </row>
    <row r="165" s="388" customFormat="true" ht="15" customHeight="true" x14ac:dyDescent="0.2">
      <c r="A165" s="807"/>
      <c r="B165" s="1076"/>
      <c r="C165" s="969"/>
      <c r="D165" s="970"/>
      <c r="E165" s="970"/>
      <c r="F165" s="970"/>
      <c r="G165" s="971"/>
      <c r="H165" s="972"/>
      <c r="I165" s="970"/>
      <c r="J165" s="970"/>
      <c r="K165" s="970"/>
      <c r="L165" s="973"/>
      <c r="M165" s="974"/>
      <c r="N165" s="970"/>
      <c r="O165" s="970"/>
      <c r="P165" s="970"/>
      <c r="Q165" s="971"/>
      <c r="R165" s="972"/>
      <c r="S165" s="970"/>
      <c r="T165" s="970"/>
      <c r="U165" s="970"/>
      <c r="V165" s="970"/>
      <c r="W165" s="970"/>
      <c r="X165" s="970"/>
      <c r="Y165" s="970"/>
      <c r="Z165" s="1851"/>
      <c r="AA165" s="603"/>
      <c r="AB165" s="603"/>
      <c r="AC165" s="603"/>
      <c r="AD165" s="603"/>
      <c r="AE165" s="603"/>
      <c r="AF165" s="603"/>
      <c r="AG165" s="603"/>
      <c r="AH165" s="603"/>
      <c r="AI165" s="603"/>
      <c r="AJ165" s="603"/>
      <c r="AK165" s="603"/>
      <c r="AL165" s="603"/>
      <c r="AM165" s="603"/>
      <c r="AN165" s="603"/>
      <c r="AO165" s="603"/>
      <c r="AP165" s="603"/>
      <c r="AQ165" s="603"/>
      <c r="AR165" s="603"/>
      <c r="AS165" s="603"/>
      <c r="AT165" s="603"/>
      <c r="AU165" s="603"/>
      <c r="AV165" s="603"/>
      <c r="AW165" s="603"/>
      <c r="AX165" s="603"/>
      <c r="AY165" s="603"/>
      <c r="AZ165" s="216"/>
      <c r="BA165" s="38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1891"/>
      <c r="CB165" s="1891"/>
      <c r="CC165" s="1891"/>
      <c r="CD165" s="1891"/>
      <c r="CE165" s="1891"/>
      <c r="CF165" s="1891"/>
      <c r="CG165" s="1891"/>
      <c r="CH165" s="1891"/>
      <c r="CI165" s="1891"/>
      <c r="CJ165" s="1891"/>
      <c r="CK165" s="1891"/>
      <c r="CL165" s="1891"/>
      <c r="CM165" s="1891"/>
      <c r="CN165" s="1891"/>
      <c r="CO165" s="1891"/>
      <c r="CP165" s="1891"/>
      <c r="CQ165" s="1891"/>
      <c r="CR165" s="1891"/>
      <c r="CS165" s="1891"/>
      <c r="CT165" s="1891"/>
      <c r="CU165" s="1891"/>
      <c r="CV165" s="1891"/>
      <c r="CW165" s="1891"/>
      <c r="CX165" s="1891"/>
      <c r="CY165" s="1891"/>
      <c r="CZ165" s="1891"/>
    </row>
    <row r="166" s="388" customFormat="true" ht="15" customHeight="true" x14ac:dyDescent="0.2">
      <c r="A166" s="808"/>
      <c r="B166" s="1077"/>
      <c r="C166" s="975"/>
      <c r="D166" s="976"/>
      <c r="E166" s="976"/>
      <c r="F166" s="976"/>
      <c r="G166" s="977"/>
      <c r="H166" s="978"/>
      <c r="I166" s="976"/>
      <c r="J166" s="976"/>
      <c r="K166" s="976"/>
      <c r="L166" s="979"/>
      <c r="M166" s="980"/>
      <c r="N166" s="976"/>
      <c r="O166" s="976"/>
      <c r="P166" s="976"/>
      <c r="Q166" s="977"/>
      <c r="R166" s="978"/>
      <c r="S166" s="976"/>
      <c r="T166" s="976"/>
      <c r="U166" s="976"/>
      <c r="V166" s="976"/>
      <c r="W166" s="976"/>
      <c r="X166" s="976"/>
      <c r="Y166" s="976"/>
      <c r="Z166" s="1852"/>
      <c r="AA166" s="603"/>
      <c r="AB166" s="603"/>
      <c r="AC166" s="603"/>
      <c r="AD166" s="603"/>
      <c r="AE166" s="603"/>
      <c r="AF166" s="603"/>
      <c r="AG166" s="603"/>
      <c r="AH166" s="603"/>
      <c r="AI166" s="603"/>
      <c r="AJ166" s="603"/>
      <c r="AK166" s="603"/>
      <c r="AL166" s="603"/>
      <c r="AM166" s="603"/>
      <c r="AN166" s="603"/>
      <c r="AO166" s="603"/>
      <c r="AP166" s="603"/>
      <c r="AQ166" s="603"/>
      <c r="AR166" s="603"/>
      <c r="AS166" s="603"/>
      <c r="AT166" s="603"/>
      <c r="AU166" s="603"/>
      <c r="AV166" s="603"/>
      <c r="AW166" s="603"/>
      <c r="AX166" s="603"/>
      <c r="AY166" s="603"/>
      <c r="AZ166" s="216"/>
      <c r="BA166" s="38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1891"/>
      <c r="CB166" s="1891"/>
      <c r="CC166" s="1891"/>
      <c r="CD166" s="1891"/>
      <c r="CE166" s="1891"/>
      <c r="CF166" s="1891"/>
      <c r="CG166" s="1891"/>
      <c r="CH166" s="1891"/>
      <c r="CI166" s="1891"/>
      <c r="CJ166" s="1891"/>
      <c r="CK166" s="1891"/>
      <c r="CL166" s="1891"/>
      <c r="CM166" s="1891"/>
      <c r="CN166" s="1891"/>
      <c r="CO166" s="1891"/>
      <c r="CP166" s="1891"/>
      <c r="CQ166" s="1891"/>
      <c r="CR166" s="1891"/>
      <c r="CS166" s="1891"/>
      <c r="CT166" s="1891"/>
      <c r="CU166" s="1891"/>
      <c r="CV166" s="1891"/>
      <c r="CW166" s="1891"/>
      <c r="CX166" s="1891"/>
      <c r="CY166" s="1891"/>
      <c r="CZ166" s="1891"/>
    </row>
    <row r="167" s="388" customFormat="true" ht="15" customHeight="true" x14ac:dyDescent="0.2">
      <c r="A167" s="809"/>
      <c r="B167" s="835"/>
      <c r="C167" s="981"/>
      <c r="D167" s="982"/>
      <c r="E167" s="982"/>
      <c r="F167" s="982"/>
      <c r="G167" s="983"/>
      <c r="H167" s="984"/>
      <c r="I167" s="982"/>
      <c r="J167" s="982"/>
      <c r="K167" s="982"/>
      <c r="L167" s="985"/>
      <c r="M167" s="986"/>
      <c r="N167" s="982"/>
      <c r="O167" s="982"/>
      <c r="P167" s="982"/>
      <c r="Q167" s="983"/>
      <c r="R167" s="984"/>
      <c r="S167" s="982"/>
      <c r="T167" s="982"/>
      <c r="U167" s="982"/>
      <c r="V167" s="982"/>
      <c r="W167" s="982"/>
      <c r="X167" s="982"/>
      <c r="Y167" s="982"/>
      <c r="Z167" s="1853"/>
      <c r="AA167" s="603"/>
      <c r="AB167" s="603"/>
      <c r="AC167" s="603"/>
      <c r="AD167" s="603"/>
      <c r="AE167" s="603"/>
      <c r="AF167" s="603"/>
      <c r="AG167" s="603"/>
      <c r="AH167" s="603"/>
      <c r="AI167" s="603"/>
      <c r="AJ167" s="603"/>
      <c r="AK167" s="603"/>
      <c r="AL167" s="603"/>
      <c r="AM167" s="603"/>
      <c r="AN167" s="603"/>
      <c r="AO167" s="603"/>
      <c r="AP167" s="603"/>
      <c r="AQ167" s="603"/>
      <c r="AR167" s="603"/>
      <c r="AS167" s="603"/>
      <c r="AT167" s="603"/>
      <c r="AU167" s="603"/>
      <c r="AV167" s="603"/>
      <c r="AW167" s="603"/>
      <c r="AX167" s="603"/>
      <c r="AY167" s="603"/>
      <c r="AZ167" s="216"/>
      <c r="BA167" s="38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1891"/>
      <c r="CB167" s="1891"/>
      <c r="CC167" s="1891"/>
      <c r="CD167" s="1891"/>
      <c r="CE167" s="1891"/>
      <c r="CF167" s="1891"/>
      <c r="CG167" s="1891"/>
      <c r="CH167" s="1891"/>
      <c r="CI167" s="1891"/>
      <c r="CJ167" s="1891"/>
      <c r="CK167" s="1891"/>
      <c r="CL167" s="1891"/>
      <c r="CM167" s="1891"/>
      <c r="CN167" s="1891"/>
      <c r="CO167" s="1891"/>
      <c r="CP167" s="1891"/>
      <c r="CQ167" s="1891"/>
      <c r="CR167" s="1891"/>
      <c r="CS167" s="1891"/>
      <c r="CT167" s="1891"/>
      <c r="CU167" s="1891"/>
      <c r="CV167" s="1891"/>
      <c r="CW167" s="1891"/>
      <c r="CX167" s="1891"/>
      <c r="CY167" s="1891"/>
      <c r="CZ167" s="1891"/>
    </row>
    <row r="168" s="388" customFormat="true" ht="15" customHeight="true" x14ac:dyDescent="0.2">
      <c r="A168" s="806"/>
      <c r="B168" s="833"/>
      <c r="C168" s="987"/>
      <c r="D168" s="988"/>
      <c r="E168" s="988"/>
      <c r="F168" s="988"/>
      <c r="G168" s="989"/>
      <c r="H168" s="990"/>
      <c r="I168" s="988"/>
      <c r="J168" s="988"/>
      <c r="K168" s="988"/>
      <c r="L168" s="991"/>
      <c r="M168" s="987"/>
      <c r="N168" s="988"/>
      <c r="O168" s="988"/>
      <c r="P168" s="988"/>
      <c r="Q168" s="989"/>
      <c r="R168" s="990"/>
      <c r="S168" s="988"/>
      <c r="T168" s="988"/>
      <c r="U168" s="988"/>
      <c r="V168" s="988"/>
      <c r="W168" s="988"/>
      <c r="X168" s="988"/>
      <c r="Y168" s="988"/>
      <c r="Z168" s="991"/>
      <c r="AA168" s="603"/>
      <c r="AB168" s="603"/>
      <c r="AC168" s="603"/>
      <c r="AD168" s="603"/>
      <c r="AE168" s="603"/>
      <c r="AF168" s="603"/>
      <c r="AG168" s="603"/>
      <c r="AH168" s="603"/>
      <c r="AI168" s="603"/>
      <c r="AJ168" s="603"/>
      <c r="AK168" s="603"/>
      <c r="AL168" s="603"/>
      <c r="AM168" s="603"/>
      <c r="AN168" s="603"/>
      <c r="AO168" s="603"/>
      <c r="AP168" s="603"/>
      <c r="AQ168" s="603"/>
      <c r="AR168" s="603"/>
      <c r="AS168" s="603"/>
      <c r="AT168" s="603"/>
      <c r="AU168" s="603"/>
      <c r="AV168" s="603"/>
      <c r="AW168" s="603"/>
      <c r="AX168" s="603"/>
      <c r="AY168" s="603"/>
      <c r="AZ168" s="216"/>
      <c r="BA168" s="38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1891"/>
      <c r="CB168" s="1891"/>
      <c r="CC168" s="1891"/>
      <c r="CD168" s="1891"/>
      <c r="CE168" s="1891"/>
      <c r="CF168" s="1891"/>
      <c r="CG168" s="1891"/>
      <c r="CH168" s="1891"/>
      <c r="CI168" s="1891"/>
      <c r="CJ168" s="1891"/>
      <c r="CK168" s="1891"/>
      <c r="CL168" s="1891"/>
      <c r="CM168" s="1891"/>
      <c r="CN168" s="1891"/>
      <c r="CO168" s="1891"/>
      <c r="CP168" s="1891"/>
      <c r="CQ168" s="1891"/>
      <c r="CR168" s="1891"/>
      <c r="CS168" s="1891"/>
      <c r="CT168" s="1891"/>
      <c r="CU168" s="1891"/>
      <c r="CV168" s="1891"/>
      <c r="CW168" s="1891"/>
      <c r="CX168" s="1891"/>
      <c r="CY168" s="1891"/>
      <c r="CZ168" s="1891"/>
    </row>
    <row r="169" s="388" customFormat="true" ht="15" customHeight="true" x14ac:dyDescent="0.2">
      <c r="A169" s="810"/>
      <c r="B169" s="836"/>
      <c r="C169" s="727"/>
      <c r="D169" s="728"/>
      <c r="E169" s="728"/>
      <c r="F169" s="728"/>
      <c r="G169" s="793"/>
      <c r="H169" s="777"/>
      <c r="I169" s="728"/>
      <c r="J169" s="728"/>
      <c r="K169" s="728"/>
      <c r="L169" s="745"/>
      <c r="M169" s="760"/>
      <c r="N169" s="728"/>
      <c r="O169" s="728"/>
      <c r="P169" s="728"/>
      <c r="Q169" s="793"/>
      <c r="R169" s="777"/>
      <c r="S169" s="728"/>
      <c r="T169" s="728"/>
      <c r="U169" s="728"/>
      <c r="V169" s="728"/>
      <c r="W169" s="728"/>
      <c r="X169" s="728"/>
      <c r="Y169" s="728"/>
      <c r="Z169" s="1854"/>
      <c r="AA169" s="603"/>
      <c r="AB169" s="603"/>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AZ169" s="216"/>
      <c r="BA169" s="38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1891"/>
      <c r="CB169" s="1891"/>
      <c r="CC169" s="1891"/>
      <c r="CD169" s="1891"/>
      <c r="CE169" s="1891"/>
      <c r="CF169" s="1891"/>
      <c r="CG169" s="1891"/>
      <c r="CH169" s="1891"/>
      <c r="CI169" s="1891"/>
      <c r="CJ169" s="1891"/>
      <c r="CK169" s="1891"/>
      <c r="CL169" s="1891"/>
      <c r="CM169" s="1891"/>
      <c r="CN169" s="1891"/>
      <c r="CO169" s="1891"/>
      <c r="CP169" s="1891"/>
      <c r="CQ169" s="1891"/>
      <c r="CR169" s="1891"/>
      <c r="CS169" s="1891"/>
      <c r="CT169" s="1891"/>
      <c r="CU169" s="1891"/>
      <c r="CV169" s="1891"/>
      <c r="CW169" s="1891"/>
      <c r="CX169" s="1891"/>
      <c r="CY169" s="1891"/>
      <c r="CZ169" s="1891"/>
    </row>
    <row r="170" s="388" customFormat="true" ht="15" customHeight="true" x14ac:dyDescent="0.2">
      <c r="A170" s="811"/>
      <c r="B170" s="837"/>
      <c r="C170" s="729"/>
      <c r="D170" s="730"/>
      <c r="E170" s="730"/>
      <c r="F170" s="730"/>
      <c r="G170" s="794"/>
      <c r="H170" s="778"/>
      <c r="I170" s="730"/>
      <c r="J170" s="730"/>
      <c r="K170" s="730"/>
      <c r="L170" s="746"/>
      <c r="M170" s="761"/>
      <c r="N170" s="730"/>
      <c r="O170" s="730"/>
      <c r="P170" s="730"/>
      <c r="Q170" s="794"/>
      <c r="R170" s="778"/>
      <c r="S170" s="730"/>
      <c r="T170" s="730"/>
      <c r="U170" s="730"/>
      <c r="V170" s="730"/>
      <c r="W170" s="730"/>
      <c r="X170" s="730"/>
      <c r="Y170" s="730"/>
      <c r="Z170" s="1855"/>
      <c r="AA170" s="603"/>
      <c r="AB170" s="60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AZ170" s="216"/>
      <c r="BA170" s="38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1891"/>
      <c r="CB170" s="1891"/>
      <c r="CC170" s="1891"/>
      <c r="CD170" s="1891"/>
      <c r="CE170" s="1891"/>
      <c r="CF170" s="1891"/>
      <c r="CG170" s="1891"/>
      <c r="CH170" s="1891"/>
      <c r="CI170" s="1891"/>
      <c r="CJ170" s="1891"/>
      <c r="CK170" s="1891"/>
      <c r="CL170" s="1891"/>
      <c r="CM170" s="1891"/>
      <c r="CN170" s="1891"/>
      <c r="CO170" s="1891"/>
      <c r="CP170" s="1891"/>
      <c r="CQ170" s="1891"/>
      <c r="CR170" s="1891"/>
      <c r="CS170" s="1891"/>
      <c r="CT170" s="1891"/>
      <c r="CU170" s="1891"/>
      <c r="CV170" s="1891"/>
      <c r="CW170" s="1891"/>
      <c r="CX170" s="1891"/>
      <c r="CY170" s="1891"/>
      <c r="CZ170" s="1891"/>
    </row>
    <row r="171" s="388" customFormat="true" ht="15" customHeight="true" x14ac:dyDescent="0.2">
      <c r="A171" s="812"/>
      <c r="B171" s="838"/>
      <c r="C171" s="992"/>
      <c r="D171" s="993"/>
      <c r="E171" s="993"/>
      <c r="F171" s="993"/>
      <c r="G171" s="994"/>
      <c r="H171" s="995"/>
      <c r="I171" s="993"/>
      <c r="J171" s="993"/>
      <c r="K171" s="993"/>
      <c r="L171" s="996"/>
      <c r="M171" s="997"/>
      <c r="N171" s="993"/>
      <c r="O171" s="993"/>
      <c r="P171" s="993"/>
      <c r="Q171" s="994"/>
      <c r="R171" s="995"/>
      <c r="S171" s="993"/>
      <c r="T171" s="993"/>
      <c r="U171" s="993"/>
      <c r="V171" s="993"/>
      <c r="W171" s="993"/>
      <c r="X171" s="993"/>
      <c r="Y171" s="993"/>
      <c r="Z171" s="1856"/>
      <c r="AA171" s="603"/>
      <c r="AB171" s="603"/>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AZ171" s="216"/>
      <c r="BA171" s="38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1891"/>
      <c r="CB171" s="1891"/>
      <c r="CC171" s="1891"/>
      <c r="CD171" s="1891"/>
      <c r="CE171" s="1891"/>
      <c r="CF171" s="1891"/>
      <c r="CG171" s="1891"/>
      <c r="CH171" s="1891"/>
      <c r="CI171" s="1891"/>
      <c r="CJ171" s="1891"/>
      <c r="CK171" s="1891"/>
      <c r="CL171" s="1891"/>
      <c r="CM171" s="1891"/>
      <c r="CN171" s="1891"/>
      <c r="CO171" s="1891"/>
      <c r="CP171" s="1891"/>
      <c r="CQ171" s="1891"/>
      <c r="CR171" s="1891"/>
      <c r="CS171" s="1891"/>
      <c r="CT171" s="1891"/>
      <c r="CU171" s="1891"/>
      <c r="CV171" s="1891"/>
      <c r="CW171" s="1891"/>
      <c r="CX171" s="1891"/>
      <c r="CY171" s="1891"/>
      <c r="CZ171" s="1891"/>
    </row>
    <row r="172" s="388" customFormat="true" ht="15" customHeight="true" x14ac:dyDescent="0.2">
      <c r="A172" s="813"/>
      <c r="B172" s="839"/>
      <c r="C172" s="998"/>
      <c r="D172" s="999"/>
      <c r="E172" s="999"/>
      <c r="F172" s="999"/>
      <c r="G172" s="1000"/>
      <c r="H172" s="1001"/>
      <c r="I172" s="999"/>
      <c r="J172" s="999"/>
      <c r="K172" s="999"/>
      <c r="L172" s="1002"/>
      <c r="M172" s="1003"/>
      <c r="N172" s="999"/>
      <c r="O172" s="999"/>
      <c r="P172" s="999"/>
      <c r="Q172" s="1000"/>
      <c r="R172" s="1001"/>
      <c r="S172" s="999"/>
      <c r="T172" s="999"/>
      <c r="U172" s="999"/>
      <c r="V172" s="999"/>
      <c r="W172" s="999"/>
      <c r="X172" s="999"/>
      <c r="Y172" s="999"/>
      <c r="Z172" s="1857"/>
      <c r="AA172" s="603"/>
      <c r="AB172" s="603"/>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AZ172" s="216"/>
      <c r="BA172" s="38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1891"/>
      <c r="CB172" s="1891"/>
      <c r="CC172" s="1891"/>
      <c r="CD172" s="1891"/>
      <c r="CE172" s="1891"/>
      <c r="CF172" s="1891"/>
      <c r="CG172" s="1891"/>
      <c r="CH172" s="1891"/>
      <c r="CI172" s="1891"/>
      <c r="CJ172" s="1891"/>
      <c r="CK172" s="1891"/>
      <c r="CL172" s="1891"/>
      <c r="CM172" s="1891"/>
      <c r="CN172" s="1891"/>
      <c r="CO172" s="1891"/>
      <c r="CP172" s="1891"/>
      <c r="CQ172" s="1891"/>
      <c r="CR172" s="1891"/>
      <c r="CS172" s="1891"/>
      <c r="CT172" s="1891"/>
      <c r="CU172" s="1891"/>
      <c r="CV172" s="1891"/>
      <c r="CW172" s="1891"/>
      <c r="CX172" s="1891"/>
      <c r="CY172" s="1891"/>
      <c r="CZ172" s="1891"/>
    </row>
    <row r="173" s="388" customFormat="true" ht="15" customHeight="true" x14ac:dyDescent="0.2">
      <c r="A173" s="813"/>
      <c r="B173" s="839"/>
      <c r="C173" s="998"/>
      <c r="D173" s="999"/>
      <c r="E173" s="999"/>
      <c r="F173" s="999"/>
      <c r="G173" s="1000"/>
      <c r="H173" s="1001"/>
      <c r="I173" s="999"/>
      <c r="J173" s="999"/>
      <c r="K173" s="999"/>
      <c r="L173" s="1002"/>
      <c r="M173" s="1003"/>
      <c r="N173" s="999"/>
      <c r="O173" s="999"/>
      <c r="P173" s="999"/>
      <c r="Q173" s="1000"/>
      <c r="R173" s="1001"/>
      <c r="S173" s="999"/>
      <c r="T173" s="999"/>
      <c r="U173" s="999"/>
      <c r="V173" s="999"/>
      <c r="W173" s="999"/>
      <c r="X173" s="999"/>
      <c r="Y173" s="999"/>
      <c r="Z173" s="1857"/>
      <c r="AA173" s="603"/>
      <c r="AB173" s="603"/>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AZ173" s="216"/>
      <c r="BA173" s="38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1891"/>
      <c r="CB173" s="1891"/>
      <c r="CC173" s="1891"/>
      <c r="CD173" s="1891"/>
      <c r="CE173" s="1891"/>
      <c r="CF173" s="1891"/>
      <c r="CG173" s="1891"/>
      <c r="CH173" s="1891"/>
      <c r="CI173" s="1891"/>
      <c r="CJ173" s="1891"/>
      <c r="CK173" s="1891"/>
      <c r="CL173" s="1891"/>
      <c r="CM173" s="1891"/>
      <c r="CN173" s="1891"/>
      <c r="CO173" s="1891"/>
      <c r="CP173" s="1891"/>
      <c r="CQ173" s="1891"/>
      <c r="CR173" s="1891"/>
      <c r="CS173" s="1891"/>
      <c r="CT173" s="1891"/>
      <c r="CU173" s="1891"/>
      <c r="CV173" s="1891"/>
      <c r="CW173" s="1891"/>
      <c r="CX173" s="1891"/>
      <c r="CY173" s="1891"/>
      <c r="CZ173" s="1891"/>
    </row>
    <row r="174" s="388" customFormat="true" ht="15" customHeight="true" x14ac:dyDescent="0.2">
      <c r="A174" s="813"/>
      <c r="B174" s="839"/>
      <c r="C174" s="998"/>
      <c r="D174" s="999"/>
      <c r="E174" s="999"/>
      <c r="F174" s="999"/>
      <c r="G174" s="1000"/>
      <c r="H174" s="1001"/>
      <c r="I174" s="999"/>
      <c r="J174" s="999"/>
      <c r="K174" s="999"/>
      <c r="L174" s="1002"/>
      <c r="M174" s="1003"/>
      <c r="N174" s="999"/>
      <c r="O174" s="999"/>
      <c r="P174" s="999"/>
      <c r="Q174" s="1000"/>
      <c r="R174" s="1001"/>
      <c r="S174" s="999"/>
      <c r="T174" s="999"/>
      <c r="U174" s="999"/>
      <c r="V174" s="999"/>
      <c r="W174" s="999"/>
      <c r="X174" s="999"/>
      <c r="Y174" s="999"/>
      <c r="Z174" s="1857"/>
      <c r="AA174" s="603"/>
      <c r="AB174" s="603"/>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AZ174" s="216"/>
      <c r="BA174" s="38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1891"/>
      <c r="CB174" s="1891"/>
      <c r="CC174" s="1891"/>
      <c r="CD174" s="1891"/>
      <c r="CE174" s="1891"/>
      <c r="CF174" s="1891"/>
      <c r="CG174" s="1891"/>
      <c r="CH174" s="1891"/>
      <c r="CI174" s="1891"/>
      <c r="CJ174" s="1891"/>
      <c r="CK174" s="1891"/>
      <c r="CL174" s="1891"/>
      <c r="CM174" s="1891"/>
      <c r="CN174" s="1891"/>
      <c r="CO174" s="1891"/>
      <c r="CP174" s="1891"/>
      <c r="CQ174" s="1891"/>
      <c r="CR174" s="1891"/>
      <c r="CS174" s="1891"/>
      <c r="CT174" s="1891"/>
      <c r="CU174" s="1891"/>
      <c r="CV174" s="1891"/>
      <c r="CW174" s="1891"/>
      <c r="CX174" s="1891"/>
      <c r="CY174" s="1891"/>
      <c r="CZ174" s="1891"/>
    </row>
    <row r="175" s="388" customFormat="true" ht="15" customHeight="true" x14ac:dyDescent="0.2">
      <c r="A175" s="813"/>
      <c r="B175" s="839"/>
      <c r="C175" s="998"/>
      <c r="D175" s="999"/>
      <c r="E175" s="999"/>
      <c r="F175" s="999"/>
      <c r="G175" s="1000"/>
      <c r="H175" s="1001"/>
      <c r="I175" s="999"/>
      <c r="J175" s="999"/>
      <c r="K175" s="999"/>
      <c r="L175" s="1002"/>
      <c r="M175" s="1003"/>
      <c r="N175" s="999"/>
      <c r="O175" s="999"/>
      <c r="P175" s="999"/>
      <c r="Q175" s="1000"/>
      <c r="R175" s="1001"/>
      <c r="S175" s="999"/>
      <c r="T175" s="999"/>
      <c r="U175" s="999"/>
      <c r="V175" s="999"/>
      <c r="W175" s="999"/>
      <c r="X175" s="999"/>
      <c r="Y175" s="999"/>
      <c r="Z175" s="1857"/>
      <c r="AA175" s="603"/>
      <c r="AB175" s="603"/>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AZ175" s="216"/>
      <c r="BA175" s="38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1891"/>
      <c r="CB175" s="1891"/>
      <c r="CC175" s="1891"/>
      <c r="CD175" s="1891"/>
      <c r="CE175" s="1891"/>
      <c r="CF175" s="1891"/>
      <c r="CG175" s="1891"/>
      <c r="CH175" s="1891"/>
      <c r="CI175" s="1891"/>
      <c r="CJ175" s="1891"/>
      <c r="CK175" s="1891"/>
      <c r="CL175" s="1891"/>
      <c r="CM175" s="1891"/>
      <c r="CN175" s="1891"/>
      <c r="CO175" s="1891"/>
      <c r="CP175" s="1891"/>
      <c r="CQ175" s="1891"/>
      <c r="CR175" s="1891"/>
      <c r="CS175" s="1891"/>
      <c r="CT175" s="1891"/>
      <c r="CU175" s="1891"/>
      <c r="CV175" s="1891"/>
      <c r="CW175" s="1891"/>
      <c r="CX175" s="1891"/>
      <c r="CY175" s="1891"/>
      <c r="CZ175" s="1891"/>
    </row>
    <row r="176" s="388" customFormat="true" ht="15" customHeight="true" x14ac:dyDescent="0.2">
      <c r="A176" s="813"/>
      <c r="B176" s="839"/>
      <c r="C176" s="998"/>
      <c r="D176" s="999"/>
      <c r="E176" s="999"/>
      <c r="F176" s="999"/>
      <c r="G176" s="1000"/>
      <c r="H176" s="1001"/>
      <c r="I176" s="999"/>
      <c r="J176" s="999"/>
      <c r="K176" s="999"/>
      <c r="L176" s="1002"/>
      <c r="M176" s="1003"/>
      <c r="N176" s="999"/>
      <c r="O176" s="999"/>
      <c r="P176" s="999"/>
      <c r="Q176" s="1000"/>
      <c r="R176" s="1001"/>
      <c r="S176" s="999"/>
      <c r="T176" s="999"/>
      <c r="U176" s="999"/>
      <c r="V176" s="999"/>
      <c r="W176" s="999"/>
      <c r="X176" s="999"/>
      <c r="Y176" s="999"/>
      <c r="Z176" s="1857"/>
      <c r="AA176" s="603"/>
      <c r="AB176" s="603"/>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AZ176" s="216"/>
      <c r="BA176" s="38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1891"/>
      <c r="CB176" s="1891"/>
      <c r="CC176" s="1891"/>
      <c r="CD176" s="1891"/>
      <c r="CE176" s="1891"/>
      <c r="CF176" s="1891"/>
      <c r="CG176" s="1891"/>
      <c r="CH176" s="1891"/>
      <c r="CI176" s="1891"/>
      <c r="CJ176" s="1891"/>
      <c r="CK176" s="1891"/>
      <c r="CL176" s="1891"/>
      <c r="CM176" s="1891"/>
      <c r="CN176" s="1891"/>
      <c r="CO176" s="1891"/>
      <c r="CP176" s="1891"/>
      <c r="CQ176" s="1891"/>
      <c r="CR176" s="1891"/>
      <c r="CS176" s="1891"/>
      <c r="CT176" s="1891"/>
      <c r="CU176" s="1891"/>
      <c r="CV176" s="1891"/>
      <c r="CW176" s="1891"/>
      <c r="CX176" s="1891"/>
      <c r="CY176" s="1891"/>
      <c r="CZ176" s="1891"/>
    </row>
    <row r="177" s="388" customFormat="true" ht="15" customHeight="true" x14ac:dyDescent="0.2">
      <c r="A177" s="813"/>
      <c r="B177" s="839"/>
      <c r="C177" s="998"/>
      <c r="D177" s="999"/>
      <c r="E177" s="999"/>
      <c r="F177" s="999"/>
      <c r="G177" s="1000"/>
      <c r="H177" s="1001"/>
      <c r="I177" s="999"/>
      <c r="J177" s="999"/>
      <c r="K177" s="999"/>
      <c r="L177" s="1002"/>
      <c r="M177" s="1003"/>
      <c r="N177" s="999"/>
      <c r="O177" s="999"/>
      <c r="P177" s="999"/>
      <c r="Q177" s="1000"/>
      <c r="R177" s="1001"/>
      <c r="S177" s="999"/>
      <c r="T177" s="999"/>
      <c r="U177" s="999"/>
      <c r="V177" s="999"/>
      <c r="W177" s="999"/>
      <c r="X177" s="999"/>
      <c r="Y177" s="999"/>
      <c r="Z177" s="1857"/>
      <c r="AA177" s="603"/>
      <c r="AB177" s="603"/>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AZ177" s="216"/>
      <c r="BA177" s="38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1891"/>
      <c r="CB177" s="1891"/>
      <c r="CC177" s="1891"/>
      <c r="CD177" s="1891"/>
      <c r="CE177" s="1891"/>
      <c r="CF177" s="1891"/>
      <c r="CG177" s="1891"/>
      <c r="CH177" s="1891"/>
      <c r="CI177" s="1891"/>
      <c r="CJ177" s="1891"/>
      <c r="CK177" s="1891"/>
      <c r="CL177" s="1891"/>
      <c r="CM177" s="1891"/>
      <c r="CN177" s="1891"/>
      <c r="CO177" s="1891"/>
      <c r="CP177" s="1891"/>
      <c r="CQ177" s="1891"/>
      <c r="CR177" s="1891"/>
      <c r="CS177" s="1891"/>
      <c r="CT177" s="1891"/>
      <c r="CU177" s="1891"/>
      <c r="CV177" s="1891"/>
      <c r="CW177" s="1891"/>
      <c r="CX177" s="1891"/>
      <c r="CY177" s="1891"/>
      <c r="CZ177" s="1891"/>
    </row>
    <row r="178" s="388" customFormat="true" ht="15" customHeight="true" x14ac:dyDescent="0.2">
      <c r="A178" s="813"/>
      <c r="B178" s="839"/>
      <c r="C178" s="998"/>
      <c r="D178" s="999"/>
      <c r="E178" s="999"/>
      <c r="F178" s="999"/>
      <c r="G178" s="1000"/>
      <c r="H178" s="1001"/>
      <c r="I178" s="999"/>
      <c r="J178" s="999"/>
      <c r="K178" s="999"/>
      <c r="L178" s="1002"/>
      <c r="M178" s="1003"/>
      <c r="N178" s="999"/>
      <c r="O178" s="999"/>
      <c r="P178" s="999"/>
      <c r="Q178" s="1000"/>
      <c r="R178" s="1001"/>
      <c r="S178" s="999"/>
      <c r="T178" s="999"/>
      <c r="U178" s="999"/>
      <c r="V178" s="999"/>
      <c r="W178" s="999"/>
      <c r="X178" s="999"/>
      <c r="Y178" s="999"/>
      <c r="Z178" s="1857"/>
      <c r="AA178" s="603"/>
      <c r="AB178" s="603"/>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AZ178" s="216"/>
      <c r="BA178" s="38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1891"/>
      <c r="CB178" s="1891"/>
      <c r="CC178" s="1891"/>
      <c r="CD178" s="1891"/>
      <c r="CE178" s="1891"/>
      <c r="CF178" s="1891"/>
      <c r="CG178" s="1891"/>
      <c r="CH178" s="1891"/>
      <c r="CI178" s="1891"/>
      <c r="CJ178" s="1891"/>
      <c r="CK178" s="1891"/>
      <c r="CL178" s="1891"/>
      <c r="CM178" s="1891"/>
      <c r="CN178" s="1891"/>
      <c r="CO178" s="1891"/>
      <c r="CP178" s="1891"/>
      <c r="CQ178" s="1891"/>
      <c r="CR178" s="1891"/>
      <c r="CS178" s="1891"/>
      <c r="CT178" s="1891"/>
      <c r="CU178" s="1891"/>
      <c r="CV178" s="1891"/>
      <c r="CW178" s="1891"/>
      <c r="CX178" s="1891"/>
      <c r="CY178" s="1891"/>
      <c r="CZ178" s="1891"/>
    </row>
    <row r="179" s="388" customFormat="true" ht="15" customHeight="true" x14ac:dyDescent="0.2">
      <c r="A179" s="813"/>
      <c r="B179" s="839"/>
      <c r="C179" s="998"/>
      <c r="D179" s="999"/>
      <c r="E179" s="999"/>
      <c r="F179" s="999"/>
      <c r="G179" s="1000"/>
      <c r="H179" s="1001"/>
      <c r="I179" s="999"/>
      <c r="J179" s="999"/>
      <c r="K179" s="999"/>
      <c r="L179" s="1002"/>
      <c r="M179" s="1003"/>
      <c r="N179" s="999"/>
      <c r="O179" s="999"/>
      <c r="P179" s="999"/>
      <c r="Q179" s="1000"/>
      <c r="R179" s="1001"/>
      <c r="S179" s="999"/>
      <c r="T179" s="999"/>
      <c r="U179" s="999"/>
      <c r="V179" s="999"/>
      <c r="W179" s="999"/>
      <c r="X179" s="999"/>
      <c r="Y179" s="999"/>
      <c r="Z179" s="1857"/>
      <c r="AA179" s="603"/>
      <c r="AB179" s="603"/>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AZ179" s="216"/>
      <c r="BA179" s="38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1891"/>
      <c r="CB179" s="1891"/>
      <c r="CC179" s="1891"/>
      <c r="CD179" s="1891"/>
      <c r="CE179" s="1891"/>
      <c r="CF179" s="1891"/>
      <c r="CG179" s="1891"/>
      <c r="CH179" s="1891"/>
      <c r="CI179" s="1891"/>
      <c r="CJ179" s="1891"/>
      <c r="CK179" s="1891"/>
      <c r="CL179" s="1891"/>
      <c r="CM179" s="1891"/>
      <c r="CN179" s="1891"/>
      <c r="CO179" s="1891"/>
      <c r="CP179" s="1891"/>
      <c r="CQ179" s="1891"/>
      <c r="CR179" s="1891"/>
      <c r="CS179" s="1891"/>
      <c r="CT179" s="1891"/>
      <c r="CU179" s="1891"/>
      <c r="CV179" s="1891"/>
      <c r="CW179" s="1891"/>
      <c r="CX179" s="1891"/>
      <c r="CY179" s="1891"/>
      <c r="CZ179" s="1891"/>
    </row>
    <row r="180" s="388" customFormat="true" ht="15" customHeight="true" x14ac:dyDescent="0.2">
      <c r="A180" s="813"/>
      <c r="B180" s="839"/>
      <c r="C180" s="998"/>
      <c r="D180" s="999"/>
      <c r="E180" s="999"/>
      <c r="F180" s="999"/>
      <c r="G180" s="1000"/>
      <c r="H180" s="1001"/>
      <c r="I180" s="999"/>
      <c r="J180" s="999"/>
      <c r="K180" s="999"/>
      <c r="L180" s="1002"/>
      <c r="M180" s="1003"/>
      <c r="N180" s="999"/>
      <c r="O180" s="999"/>
      <c r="P180" s="999"/>
      <c r="Q180" s="1000"/>
      <c r="R180" s="1001"/>
      <c r="S180" s="999"/>
      <c r="T180" s="999"/>
      <c r="U180" s="999"/>
      <c r="V180" s="999"/>
      <c r="W180" s="999"/>
      <c r="X180" s="999"/>
      <c r="Y180" s="999"/>
      <c r="Z180" s="1857"/>
      <c r="AA180" s="603"/>
      <c r="AB180" s="603"/>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AZ180" s="216"/>
      <c r="BA180" s="38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1891"/>
      <c r="CB180" s="1891"/>
      <c r="CC180" s="1891"/>
      <c r="CD180" s="1891"/>
      <c r="CE180" s="1891"/>
      <c r="CF180" s="1891"/>
      <c r="CG180" s="1891"/>
      <c r="CH180" s="1891"/>
      <c r="CI180" s="1891"/>
      <c r="CJ180" s="1891"/>
      <c r="CK180" s="1891"/>
      <c r="CL180" s="1891"/>
      <c r="CM180" s="1891"/>
      <c r="CN180" s="1891"/>
      <c r="CO180" s="1891"/>
      <c r="CP180" s="1891"/>
      <c r="CQ180" s="1891"/>
      <c r="CR180" s="1891"/>
      <c r="CS180" s="1891"/>
      <c r="CT180" s="1891"/>
      <c r="CU180" s="1891"/>
      <c r="CV180" s="1891"/>
      <c r="CW180" s="1891"/>
      <c r="CX180" s="1891"/>
      <c r="CY180" s="1891"/>
      <c r="CZ180" s="1891"/>
    </row>
    <row r="181" s="388" customFormat="true" ht="15" customHeight="true" x14ac:dyDescent="0.2">
      <c r="A181" s="813"/>
      <c r="B181" s="839"/>
      <c r="C181" s="998"/>
      <c r="D181" s="999"/>
      <c r="E181" s="999"/>
      <c r="F181" s="999"/>
      <c r="G181" s="1000"/>
      <c r="H181" s="1001"/>
      <c r="I181" s="999"/>
      <c r="J181" s="999"/>
      <c r="K181" s="999"/>
      <c r="L181" s="1002"/>
      <c r="M181" s="1003"/>
      <c r="N181" s="999"/>
      <c r="O181" s="999"/>
      <c r="P181" s="999"/>
      <c r="Q181" s="1000"/>
      <c r="R181" s="1001"/>
      <c r="S181" s="999"/>
      <c r="T181" s="999"/>
      <c r="U181" s="999"/>
      <c r="V181" s="999"/>
      <c r="W181" s="999"/>
      <c r="X181" s="999"/>
      <c r="Y181" s="999"/>
      <c r="Z181" s="1857"/>
      <c r="AA181" s="603"/>
      <c r="AB181" s="603"/>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AZ181" s="216"/>
      <c r="BA181" s="38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1891"/>
      <c r="CB181" s="1891"/>
      <c r="CC181" s="1891"/>
      <c r="CD181" s="1891"/>
      <c r="CE181" s="1891"/>
      <c r="CF181" s="1891"/>
      <c r="CG181" s="1891"/>
      <c r="CH181" s="1891"/>
      <c r="CI181" s="1891"/>
      <c r="CJ181" s="1891"/>
      <c r="CK181" s="1891"/>
      <c r="CL181" s="1891"/>
      <c r="CM181" s="1891"/>
      <c r="CN181" s="1891"/>
      <c r="CO181" s="1891"/>
      <c r="CP181" s="1891"/>
      <c r="CQ181" s="1891"/>
      <c r="CR181" s="1891"/>
      <c r="CS181" s="1891"/>
      <c r="CT181" s="1891"/>
      <c r="CU181" s="1891"/>
      <c r="CV181" s="1891"/>
      <c r="CW181" s="1891"/>
      <c r="CX181" s="1891"/>
      <c r="CY181" s="1891"/>
      <c r="CZ181" s="1891"/>
    </row>
    <row r="182" s="388" customFormat="true" ht="15" customHeight="true" x14ac:dyDescent="0.2">
      <c r="A182" s="813"/>
      <c r="B182" s="839"/>
      <c r="C182" s="998"/>
      <c r="D182" s="999"/>
      <c r="E182" s="999"/>
      <c r="F182" s="999"/>
      <c r="G182" s="1000"/>
      <c r="H182" s="1001"/>
      <c r="I182" s="999"/>
      <c r="J182" s="999"/>
      <c r="K182" s="999"/>
      <c r="L182" s="1002"/>
      <c r="M182" s="1003"/>
      <c r="N182" s="999"/>
      <c r="O182" s="999"/>
      <c r="P182" s="999"/>
      <c r="Q182" s="1000"/>
      <c r="R182" s="1001"/>
      <c r="S182" s="999"/>
      <c r="T182" s="999"/>
      <c r="U182" s="999"/>
      <c r="V182" s="999"/>
      <c r="W182" s="999"/>
      <c r="X182" s="999"/>
      <c r="Y182" s="999"/>
      <c r="Z182" s="1857"/>
      <c r="AA182" s="603"/>
      <c r="AB182" s="603"/>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AZ182" s="216"/>
      <c r="BA182" s="38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1891"/>
      <c r="CB182" s="1891"/>
      <c r="CC182" s="1891"/>
      <c r="CD182" s="1891"/>
      <c r="CE182" s="1891"/>
      <c r="CF182" s="1891"/>
      <c r="CG182" s="1891"/>
      <c r="CH182" s="1891"/>
      <c r="CI182" s="1891"/>
      <c r="CJ182" s="1891"/>
      <c r="CK182" s="1891"/>
      <c r="CL182" s="1891"/>
      <c r="CM182" s="1891"/>
      <c r="CN182" s="1891"/>
      <c r="CO182" s="1891"/>
      <c r="CP182" s="1891"/>
      <c r="CQ182" s="1891"/>
      <c r="CR182" s="1891"/>
      <c r="CS182" s="1891"/>
      <c r="CT182" s="1891"/>
      <c r="CU182" s="1891"/>
      <c r="CV182" s="1891"/>
      <c r="CW182" s="1891"/>
      <c r="CX182" s="1891"/>
      <c r="CY182" s="1891"/>
      <c r="CZ182" s="1891"/>
    </row>
    <row r="183" s="388" customFormat="true" ht="15" customHeight="true" x14ac:dyDescent="0.2">
      <c r="A183" s="813"/>
      <c r="B183" s="839"/>
      <c r="C183" s="998"/>
      <c r="D183" s="999"/>
      <c r="E183" s="999"/>
      <c r="F183" s="999"/>
      <c r="G183" s="1000"/>
      <c r="H183" s="1001"/>
      <c r="I183" s="999"/>
      <c r="J183" s="999"/>
      <c r="K183" s="999"/>
      <c r="L183" s="1002"/>
      <c r="M183" s="1003"/>
      <c r="N183" s="999"/>
      <c r="O183" s="999"/>
      <c r="P183" s="999"/>
      <c r="Q183" s="1000"/>
      <c r="R183" s="1001"/>
      <c r="S183" s="999"/>
      <c r="T183" s="999"/>
      <c r="U183" s="999"/>
      <c r="V183" s="999"/>
      <c r="W183" s="999"/>
      <c r="X183" s="999"/>
      <c r="Y183" s="999"/>
      <c r="Z183" s="1857"/>
      <c r="AA183" s="603"/>
      <c r="AB183" s="603"/>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AZ183" s="216"/>
      <c r="BA183" s="38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1891"/>
      <c r="CB183" s="1891"/>
      <c r="CC183" s="1891"/>
      <c r="CD183" s="1891"/>
      <c r="CE183" s="1891"/>
      <c r="CF183" s="1891"/>
      <c r="CG183" s="1891"/>
      <c r="CH183" s="1891"/>
      <c r="CI183" s="1891"/>
      <c r="CJ183" s="1891"/>
      <c r="CK183" s="1891"/>
      <c r="CL183" s="1891"/>
      <c r="CM183" s="1891"/>
      <c r="CN183" s="1891"/>
      <c r="CO183" s="1891"/>
      <c r="CP183" s="1891"/>
      <c r="CQ183" s="1891"/>
      <c r="CR183" s="1891"/>
      <c r="CS183" s="1891"/>
      <c r="CT183" s="1891"/>
      <c r="CU183" s="1891"/>
      <c r="CV183" s="1891"/>
      <c r="CW183" s="1891"/>
      <c r="CX183" s="1891"/>
      <c r="CY183" s="1891"/>
      <c r="CZ183" s="1891"/>
    </row>
    <row r="184" s="388" customFormat="true" ht="15" customHeight="true" x14ac:dyDescent="0.2">
      <c r="A184" s="813"/>
      <c r="B184" s="839"/>
      <c r="C184" s="998"/>
      <c r="D184" s="999"/>
      <c r="E184" s="999"/>
      <c r="F184" s="999"/>
      <c r="G184" s="1000"/>
      <c r="H184" s="1001"/>
      <c r="I184" s="999"/>
      <c r="J184" s="999"/>
      <c r="K184" s="999"/>
      <c r="L184" s="1002"/>
      <c r="M184" s="1003"/>
      <c r="N184" s="999"/>
      <c r="O184" s="999"/>
      <c r="P184" s="999"/>
      <c r="Q184" s="1000"/>
      <c r="R184" s="1001"/>
      <c r="S184" s="999"/>
      <c r="T184" s="999"/>
      <c r="U184" s="999"/>
      <c r="V184" s="999"/>
      <c r="W184" s="999"/>
      <c r="X184" s="999"/>
      <c r="Y184" s="999"/>
      <c r="Z184" s="1857"/>
      <c r="AA184" s="603"/>
      <c r="AB184" s="603"/>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AZ184" s="216"/>
      <c r="BA184" s="38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1891"/>
      <c r="CB184" s="1891"/>
      <c r="CC184" s="1891"/>
      <c r="CD184" s="1891"/>
      <c r="CE184" s="1891"/>
      <c r="CF184" s="1891"/>
      <c r="CG184" s="1891"/>
      <c r="CH184" s="1891"/>
      <c r="CI184" s="1891"/>
      <c r="CJ184" s="1891"/>
      <c r="CK184" s="1891"/>
      <c r="CL184" s="1891"/>
      <c r="CM184" s="1891"/>
      <c r="CN184" s="1891"/>
      <c r="CO184" s="1891"/>
      <c r="CP184" s="1891"/>
      <c r="CQ184" s="1891"/>
      <c r="CR184" s="1891"/>
      <c r="CS184" s="1891"/>
      <c r="CT184" s="1891"/>
      <c r="CU184" s="1891"/>
      <c r="CV184" s="1891"/>
      <c r="CW184" s="1891"/>
      <c r="CX184" s="1891"/>
      <c r="CY184" s="1891"/>
      <c r="CZ184" s="1891"/>
    </row>
    <row r="185" s="388" customFormat="true" ht="15" customHeight="true" x14ac:dyDescent="0.2">
      <c r="A185" s="813"/>
      <c r="B185" s="839"/>
      <c r="C185" s="998"/>
      <c r="D185" s="999"/>
      <c r="E185" s="999"/>
      <c r="F185" s="999"/>
      <c r="G185" s="1000"/>
      <c r="H185" s="1001"/>
      <c r="I185" s="999"/>
      <c r="J185" s="999"/>
      <c r="K185" s="999"/>
      <c r="L185" s="1002"/>
      <c r="M185" s="1003"/>
      <c r="N185" s="999"/>
      <c r="O185" s="999"/>
      <c r="P185" s="999"/>
      <c r="Q185" s="1000"/>
      <c r="R185" s="1001"/>
      <c r="S185" s="999"/>
      <c r="T185" s="999"/>
      <c r="U185" s="999"/>
      <c r="V185" s="999"/>
      <c r="W185" s="999"/>
      <c r="X185" s="999"/>
      <c r="Y185" s="999"/>
      <c r="Z185" s="1857"/>
      <c r="AA185" s="603"/>
      <c r="AB185" s="603"/>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AZ185" s="216"/>
      <c r="BA185" s="38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1891"/>
      <c r="CB185" s="1891"/>
      <c r="CC185" s="1891"/>
      <c r="CD185" s="1891"/>
      <c r="CE185" s="1891"/>
      <c r="CF185" s="1891"/>
      <c r="CG185" s="1891"/>
      <c r="CH185" s="1891"/>
      <c r="CI185" s="1891"/>
      <c r="CJ185" s="1891"/>
      <c r="CK185" s="1891"/>
      <c r="CL185" s="1891"/>
      <c r="CM185" s="1891"/>
      <c r="CN185" s="1891"/>
      <c r="CO185" s="1891"/>
      <c r="CP185" s="1891"/>
      <c r="CQ185" s="1891"/>
      <c r="CR185" s="1891"/>
      <c r="CS185" s="1891"/>
      <c r="CT185" s="1891"/>
      <c r="CU185" s="1891"/>
      <c r="CV185" s="1891"/>
      <c r="CW185" s="1891"/>
      <c r="CX185" s="1891"/>
      <c r="CY185" s="1891"/>
      <c r="CZ185" s="1891"/>
    </row>
    <row r="186" s="388" customFormat="true" ht="15" customHeight="true" x14ac:dyDescent="0.2">
      <c r="A186" s="813"/>
      <c r="B186" s="839"/>
      <c r="C186" s="998"/>
      <c r="D186" s="999"/>
      <c r="E186" s="999"/>
      <c r="F186" s="999"/>
      <c r="G186" s="1000"/>
      <c r="H186" s="1001"/>
      <c r="I186" s="999"/>
      <c r="J186" s="999"/>
      <c r="K186" s="999"/>
      <c r="L186" s="1002"/>
      <c r="M186" s="1003"/>
      <c r="N186" s="999"/>
      <c r="O186" s="999"/>
      <c r="P186" s="999"/>
      <c r="Q186" s="1000"/>
      <c r="R186" s="1001"/>
      <c r="S186" s="999"/>
      <c r="T186" s="999"/>
      <c r="U186" s="999"/>
      <c r="V186" s="999"/>
      <c r="W186" s="999"/>
      <c r="X186" s="999"/>
      <c r="Y186" s="999"/>
      <c r="Z186" s="1857"/>
      <c r="AA186" s="603"/>
      <c r="AB186" s="603"/>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AZ186" s="216"/>
      <c r="BA186" s="38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1891"/>
      <c r="CB186" s="1891"/>
      <c r="CC186" s="1891"/>
      <c r="CD186" s="1891"/>
      <c r="CE186" s="1891"/>
      <c r="CF186" s="1891"/>
      <c r="CG186" s="1891"/>
      <c r="CH186" s="1891"/>
      <c r="CI186" s="1891"/>
      <c r="CJ186" s="1891"/>
      <c r="CK186" s="1891"/>
      <c r="CL186" s="1891"/>
      <c r="CM186" s="1891"/>
      <c r="CN186" s="1891"/>
      <c r="CO186" s="1891"/>
      <c r="CP186" s="1891"/>
      <c r="CQ186" s="1891"/>
      <c r="CR186" s="1891"/>
      <c r="CS186" s="1891"/>
      <c r="CT186" s="1891"/>
      <c r="CU186" s="1891"/>
      <c r="CV186" s="1891"/>
      <c r="CW186" s="1891"/>
      <c r="CX186" s="1891"/>
      <c r="CY186" s="1891"/>
      <c r="CZ186" s="1891"/>
    </row>
    <row r="187" s="388" customFormat="true" ht="15" customHeight="true" x14ac:dyDescent="0.2">
      <c r="A187" s="813"/>
      <c r="B187" s="839"/>
      <c r="C187" s="998"/>
      <c r="D187" s="999"/>
      <c r="E187" s="999"/>
      <c r="F187" s="999"/>
      <c r="G187" s="1000"/>
      <c r="H187" s="1001"/>
      <c r="I187" s="999"/>
      <c r="J187" s="999"/>
      <c r="K187" s="999"/>
      <c r="L187" s="1002"/>
      <c r="M187" s="1003"/>
      <c r="N187" s="999"/>
      <c r="O187" s="999"/>
      <c r="P187" s="999"/>
      <c r="Q187" s="1000"/>
      <c r="R187" s="1001"/>
      <c r="S187" s="999"/>
      <c r="T187" s="999"/>
      <c r="U187" s="999"/>
      <c r="V187" s="999"/>
      <c r="W187" s="999"/>
      <c r="X187" s="999"/>
      <c r="Y187" s="999"/>
      <c r="Z187" s="1857"/>
      <c r="AA187" s="603"/>
      <c r="AB187" s="603"/>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AZ187" s="216"/>
      <c r="BA187" s="38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1891"/>
      <c r="CB187" s="1891"/>
      <c r="CC187" s="1891"/>
      <c r="CD187" s="1891"/>
      <c r="CE187" s="1891"/>
      <c r="CF187" s="1891"/>
      <c r="CG187" s="1891"/>
      <c r="CH187" s="1891"/>
      <c r="CI187" s="1891"/>
      <c r="CJ187" s="1891"/>
      <c r="CK187" s="1891"/>
      <c r="CL187" s="1891"/>
      <c r="CM187" s="1891"/>
      <c r="CN187" s="1891"/>
      <c r="CO187" s="1891"/>
      <c r="CP187" s="1891"/>
      <c r="CQ187" s="1891"/>
      <c r="CR187" s="1891"/>
      <c r="CS187" s="1891"/>
      <c r="CT187" s="1891"/>
      <c r="CU187" s="1891"/>
      <c r="CV187" s="1891"/>
      <c r="CW187" s="1891"/>
      <c r="CX187" s="1891"/>
      <c r="CY187" s="1891"/>
      <c r="CZ187" s="1891"/>
    </row>
    <row r="188" s="388" customFormat="true" ht="15" customHeight="true" x14ac:dyDescent="0.2">
      <c r="A188" s="813"/>
      <c r="B188" s="839"/>
      <c r="C188" s="998"/>
      <c r="D188" s="999"/>
      <c r="E188" s="999"/>
      <c r="F188" s="999"/>
      <c r="G188" s="1000"/>
      <c r="H188" s="1001"/>
      <c r="I188" s="999"/>
      <c r="J188" s="999"/>
      <c r="K188" s="999"/>
      <c r="L188" s="1002"/>
      <c r="M188" s="1003"/>
      <c r="N188" s="999"/>
      <c r="O188" s="999"/>
      <c r="P188" s="999"/>
      <c r="Q188" s="1000"/>
      <c r="R188" s="1001"/>
      <c r="S188" s="999"/>
      <c r="T188" s="999"/>
      <c r="U188" s="999"/>
      <c r="V188" s="999"/>
      <c r="W188" s="999"/>
      <c r="X188" s="999"/>
      <c r="Y188" s="999"/>
      <c r="Z188" s="1857"/>
      <c r="AA188" s="603"/>
      <c r="AB188" s="603"/>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AZ188" s="216"/>
      <c r="BA188" s="38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1891"/>
      <c r="CB188" s="1891"/>
      <c r="CC188" s="1891"/>
      <c r="CD188" s="1891"/>
      <c r="CE188" s="1891"/>
      <c r="CF188" s="1891"/>
      <c r="CG188" s="1891"/>
      <c r="CH188" s="1891"/>
      <c r="CI188" s="1891"/>
      <c r="CJ188" s="1891"/>
      <c r="CK188" s="1891"/>
      <c r="CL188" s="1891"/>
      <c r="CM188" s="1891"/>
      <c r="CN188" s="1891"/>
      <c r="CO188" s="1891"/>
      <c r="CP188" s="1891"/>
      <c r="CQ188" s="1891"/>
      <c r="CR188" s="1891"/>
      <c r="CS188" s="1891"/>
      <c r="CT188" s="1891"/>
      <c r="CU188" s="1891"/>
      <c r="CV188" s="1891"/>
      <c r="CW188" s="1891"/>
      <c r="CX188" s="1891"/>
      <c r="CY188" s="1891"/>
      <c r="CZ188" s="1891"/>
    </row>
    <row r="189" s="388" customFormat="true" ht="15" customHeight="true" x14ac:dyDescent="0.2">
      <c r="A189" s="813"/>
      <c r="B189" s="839"/>
      <c r="C189" s="998"/>
      <c r="D189" s="999"/>
      <c r="E189" s="999"/>
      <c r="F189" s="999"/>
      <c r="G189" s="1000"/>
      <c r="H189" s="1001"/>
      <c r="I189" s="999"/>
      <c r="J189" s="999"/>
      <c r="K189" s="999"/>
      <c r="L189" s="1002"/>
      <c r="M189" s="1003"/>
      <c r="N189" s="999"/>
      <c r="O189" s="999"/>
      <c r="P189" s="999"/>
      <c r="Q189" s="1000"/>
      <c r="R189" s="1001"/>
      <c r="S189" s="999"/>
      <c r="T189" s="999"/>
      <c r="U189" s="999"/>
      <c r="V189" s="999"/>
      <c r="W189" s="999"/>
      <c r="X189" s="999"/>
      <c r="Y189" s="999"/>
      <c r="Z189" s="1857"/>
      <c r="AA189" s="603"/>
      <c r="AB189" s="603"/>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AZ189" s="216"/>
      <c r="BA189" s="38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1891"/>
      <c r="CB189" s="1891"/>
      <c r="CC189" s="1891"/>
      <c r="CD189" s="1891"/>
      <c r="CE189" s="1891"/>
      <c r="CF189" s="1891"/>
      <c r="CG189" s="1891"/>
      <c r="CH189" s="1891"/>
      <c r="CI189" s="1891"/>
      <c r="CJ189" s="1891"/>
      <c r="CK189" s="1891"/>
      <c r="CL189" s="1891"/>
      <c r="CM189" s="1891"/>
      <c r="CN189" s="1891"/>
      <c r="CO189" s="1891"/>
      <c r="CP189" s="1891"/>
      <c r="CQ189" s="1891"/>
      <c r="CR189" s="1891"/>
      <c r="CS189" s="1891"/>
      <c r="CT189" s="1891"/>
      <c r="CU189" s="1891"/>
      <c r="CV189" s="1891"/>
      <c r="CW189" s="1891"/>
      <c r="CX189" s="1891"/>
      <c r="CY189" s="1891"/>
      <c r="CZ189" s="1891"/>
    </row>
    <row r="190" s="388" customFormat="true" ht="15" customHeight="true" x14ac:dyDescent="0.2">
      <c r="A190" s="813"/>
      <c r="B190" s="839"/>
      <c r="C190" s="998"/>
      <c r="D190" s="999"/>
      <c r="E190" s="999"/>
      <c r="F190" s="999"/>
      <c r="G190" s="1000"/>
      <c r="H190" s="1001"/>
      <c r="I190" s="999"/>
      <c r="J190" s="999"/>
      <c r="K190" s="999"/>
      <c r="L190" s="1002"/>
      <c r="M190" s="1003"/>
      <c r="N190" s="999"/>
      <c r="O190" s="999"/>
      <c r="P190" s="999"/>
      <c r="Q190" s="1000"/>
      <c r="R190" s="1001"/>
      <c r="S190" s="999"/>
      <c r="T190" s="999"/>
      <c r="U190" s="999"/>
      <c r="V190" s="999"/>
      <c r="W190" s="999"/>
      <c r="X190" s="999"/>
      <c r="Y190" s="999"/>
      <c r="Z190" s="1857"/>
      <c r="AA190" s="603"/>
      <c r="AB190" s="603"/>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AZ190" s="216"/>
      <c r="BA190" s="38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1891"/>
      <c r="CB190" s="1891"/>
      <c r="CC190" s="1891"/>
      <c r="CD190" s="1891"/>
      <c r="CE190" s="1891"/>
      <c r="CF190" s="1891"/>
      <c r="CG190" s="1891"/>
      <c r="CH190" s="1891"/>
      <c r="CI190" s="1891"/>
      <c r="CJ190" s="1891"/>
      <c r="CK190" s="1891"/>
      <c r="CL190" s="1891"/>
      <c r="CM190" s="1891"/>
      <c r="CN190" s="1891"/>
      <c r="CO190" s="1891"/>
      <c r="CP190" s="1891"/>
      <c r="CQ190" s="1891"/>
      <c r="CR190" s="1891"/>
      <c r="CS190" s="1891"/>
      <c r="CT190" s="1891"/>
      <c r="CU190" s="1891"/>
      <c r="CV190" s="1891"/>
      <c r="CW190" s="1891"/>
      <c r="CX190" s="1891"/>
      <c r="CY190" s="1891"/>
      <c r="CZ190" s="1891"/>
    </row>
    <row r="191" s="388" customFormat="true" ht="15" customHeight="true" x14ac:dyDescent="0.2">
      <c r="A191" s="813"/>
      <c r="B191" s="839"/>
      <c r="C191" s="998"/>
      <c r="D191" s="999"/>
      <c r="E191" s="999"/>
      <c r="F191" s="999"/>
      <c r="G191" s="1000"/>
      <c r="H191" s="1001"/>
      <c r="I191" s="999"/>
      <c r="J191" s="999"/>
      <c r="K191" s="999"/>
      <c r="L191" s="1002"/>
      <c r="M191" s="1003"/>
      <c r="N191" s="999"/>
      <c r="O191" s="999"/>
      <c r="P191" s="999"/>
      <c r="Q191" s="1000"/>
      <c r="R191" s="1001"/>
      <c r="S191" s="999"/>
      <c r="T191" s="999"/>
      <c r="U191" s="999"/>
      <c r="V191" s="999"/>
      <c r="W191" s="999"/>
      <c r="X191" s="999"/>
      <c r="Y191" s="999"/>
      <c r="Z191" s="1857"/>
      <c r="AA191" s="603"/>
      <c r="AB191" s="603"/>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AZ191" s="216"/>
      <c r="BA191" s="38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1891"/>
      <c r="CB191" s="1891"/>
      <c r="CC191" s="1891"/>
      <c r="CD191" s="1891"/>
      <c r="CE191" s="1891"/>
      <c r="CF191" s="1891"/>
      <c r="CG191" s="1891"/>
      <c r="CH191" s="1891"/>
      <c r="CI191" s="1891"/>
      <c r="CJ191" s="1891"/>
      <c r="CK191" s="1891"/>
      <c r="CL191" s="1891"/>
      <c r="CM191" s="1891"/>
      <c r="CN191" s="1891"/>
      <c r="CO191" s="1891"/>
      <c r="CP191" s="1891"/>
      <c r="CQ191" s="1891"/>
      <c r="CR191" s="1891"/>
      <c r="CS191" s="1891"/>
      <c r="CT191" s="1891"/>
      <c r="CU191" s="1891"/>
      <c r="CV191" s="1891"/>
      <c r="CW191" s="1891"/>
      <c r="CX191" s="1891"/>
      <c r="CY191" s="1891"/>
      <c r="CZ191" s="1891"/>
    </row>
    <row r="192" s="388" customFormat="true" ht="15" customHeight="true" x14ac:dyDescent="0.2">
      <c r="A192" s="814"/>
      <c r="B192" s="840"/>
      <c r="C192" s="1004"/>
      <c r="D192" s="1005"/>
      <c r="E192" s="1005"/>
      <c r="F192" s="1005"/>
      <c r="G192" s="1006"/>
      <c r="H192" s="1007"/>
      <c r="I192" s="1005"/>
      <c r="J192" s="1005"/>
      <c r="K192" s="1005"/>
      <c r="L192" s="1008"/>
      <c r="M192" s="1009"/>
      <c r="N192" s="1005"/>
      <c r="O192" s="1005"/>
      <c r="P192" s="1005"/>
      <c r="Q192" s="1006"/>
      <c r="R192" s="1007"/>
      <c r="S192" s="1005"/>
      <c r="T192" s="1005"/>
      <c r="U192" s="1005"/>
      <c r="V192" s="1005"/>
      <c r="W192" s="1005"/>
      <c r="X192" s="1005"/>
      <c r="Y192" s="1005"/>
      <c r="Z192" s="1858"/>
      <c r="AA192" s="603"/>
      <c r="AB192" s="603"/>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AZ192" s="216"/>
      <c r="BA192" s="38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1891"/>
      <c r="CB192" s="1891"/>
      <c r="CC192" s="1891"/>
      <c r="CD192" s="1891"/>
      <c r="CE192" s="1891"/>
      <c r="CF192" s="1891"/>
      <c r="CG192" s="1891"/>
      <c r="CH192" s="1891"/>
      <c r="CI192" s="1891"/>
      <c r="CJ192" s="1891"/>
      <c r="CK192" s="1891"/>
      <c r="CL192" s="1891"/>
      <c r="CM192" s="1891"/>
      <c r="CN192" s="1891"/>
      <c r="CO192" s="1891"/>
      <c r="CP192" s="1891"/>
      <c r="CQ192" s="1891"/>
      <c r="CR192" s="1891"/>
      <c r="CS192" s="1891"/>
      <c r="CT192" s="1891"/>
      <c r="CU192" s="1891"/>
      <c r="CV192" s="1891"/>
      <c r="CW192" s="1891"/>
      <c r="CX192" s="1891"/>
      <c r="CY192" s="1891"/>
      <c r="CZ192" s="1891"/>
    </row>
    <row r="193" s="388" customFormat="true" ht="15" customHeight="true" x14ac:dyDescent="0.2">
      <c r="A193" s="710"/>
      <c r="B193" s="841"/>
      <c r="C193" s="913"/>
      <c r="D193" s="875"/>
      <c r="E193" s="875"/>
      <c r="F193" s="875"/>
      <c r="G193" s="876"/>
      <c r="H193" s="914"/>
      <c r="I193" s="875"/>
      <c r="J193" s="875"/>
      <c r="K193" s="875"/>
      <c r="L193" s="915"/>
      <c r="M193" s="913"/>
      <c r="N193" s="875"/>
      <c r="O193" s="875"/>
      <c r="P193" s="875"/>
      <c r="Q193" s="876"/>
      <c r="R193" s="914"/>
      <c r="S193" s="875"/>
      <c r="T193" s="875"/>
      <c r="U193" s="875"/>
      <c r="V193" s="875"/>
      <c r="W193" s="875"/>
      <c r="X193" s="875"/>
      <c r="Y193" s="875"/>
      <c r="Z193" s="915"/>
      <c r="AA193" s="603"/>
      <c r="AB193" s="603"/>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AZ193" s="216"/>
      <c r="BA193" s="38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1891"/>
      <c r="CB193" s="1891"/>
      <c r="CC193" s="1891"/>
      <c r="CD193" s="1891"/>
      <c r="CE193" s="1891"/>
      <c r="CF193" s="1891"/>
      <c r="CG193" s="1891"/>
      <c r="CH193" s="1891"/>
      <c r="CI193" s="1891"/>
      <c r="CJ193" s="1891"/>
      <c r="CK193" s="1891"/>
      <c r="CL193" s="1891"/>
      <c r="CM193" s="1891"/>
      <c r="CN193" s="1891"/>
      <c r="CO193" s="1891"/>
      <c r="CP193" s="1891"/>
      <c r="CQ193" s="1891"/>
      <c r="CR193" s="1891"/>
      <c r="CS193" s="1891"/>
      <c r="CT193" s="1891"/>
      <c r="CU193" s="1891"/>
      <c r="CV193" s="1891"/>
      <c r="CW193" s="1891"/>
      <c r="CX193" s="1891"/>
      <c r="CY193" s="1891"/>
      <c r="CZ193" s="1891"/>
    </row>
    <row r="194" s="131" customFormat="true" ht="15" customHeight="true" x14ac:dyDescent="0.2">
      <c r="A194" s="711"/>
      <c r="B194" s="842"/>
      <c r="C194" s="913"/>
      <c r="D194" s="875"/>
      <c r="E194" s="875"/>
      <c r="F194" s="875"/>
      <c r="G194" s="876"/>
      <c r="H194" s="914"/>
      <c r="I194" s="875"/>
      <c r="J194" s="875"/>
      <c r="K194" s="875"/>
      <c r="L194" s="915"/>
      <c r="M194" s="913"/>
      <c r="N194" s="875"/>
      <c r="O194" s="875"/>
      <c r="P194" s="875"/>
      <c r="Q194" s="876"/>
      <c r="R194" s="914"/>
      <c r="S194" s="875"/>
      <c r="T194" s="875"/>
      <c r="U194" s="875"/>
      <c r="V194" s="875"/>
      <c r="W194" s="875"/>
      <c r="X194" s="875"/>
      <c r="Y194" s="875"/>
      <c r="Z194" s="915"/>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AZ194" s="216"/>
      <c r="BA194" s="38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1891"/>
      <c r="CB194" s="1891"/>
      <c r="CC194" s="1891"/>
      <c r="CD194" s="1891"/>
      <c r="CE194" s="1891"/>
      <c r="CF194" s="1891"/>
      <c r="CG194" s="1891"/>
      <c r="CH194" s="1891"/>
      <c r="CI194" s="1891"/>
      <c r="CJ194" s="1891"/>
      <c r="CK194" s="1891"/>
      <c r="CL194" s="1891"/>
      <c r="CM194" s="1891"/>
      <c r="CN194" s="1891"/>
      <c r="CO194" s="1891"/>
      <c r="CP194" s="1891"/>
      <c r="CQ194" s="1891"/>
      <c r="CR194" s="1891"/>
      <c r="CS194" s="1891"/>
      <c r="CT194" s="1891"/>
      <c r="CU194" s="1891"/>
      <c r="CV194" s="1891"/>
      <c r="CW194" s="1891"/>
      <c r="CX194" s="1891"/>
      <c r="CY194" s="1891"/>
      <c r="CZ194" s="1891"/>
    </row>
    <row r="195" s="131" customFormat="true" ht="15" customHeight="true" x14ac:dyDescent="0.2">
      <c r="A195" s="711"/>
      <c r="B195" s="842"/>
      <c r="C195" s="913"/>
      <c r="D195" s="875"/>
      <c r="E195" s="875"/>
      <c r="F195" s="875"/>
      <c r="G195" s="876"/>
      <c r="H195" s="914"/>
      <c r="I195" s="875"/>
      <c r="J195" s="875"/>
      <c r="K195" s="875"/>
      <c r="L195" s="915"/>
      <c r="M195" s="913"/>
      <c r="N195" s="875"/>
      <c r="O195" s="875"/>
      <c r="P195" s="875"/>
      <c r="Q195" s="876"/>
      <c r="R195" s="914"/>
      <c r="S195" s="875"/>
      <c r="T195" s="875"/>
      <c r="U195" s="875"/>
      <c r="V195" s="875"/>
      <c r="W195" s="875"/>
      <c r="X195" s="875"/>
      <c r="Y195" s="875"/>
      <c r="Z195" s="915"/>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AZ195" s="216"/>
      <c r="BA195" s="38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1891"/>
      <c r="CB195" s="1891"/>
      <c r="CC195" s="1891"/>
      <c r="CD195" s="1891"/>
      <c r="CE195" s="1891"/>
      <c r="CF195" s="1891"/>
      <c r="CG195" s="1891"/>
      <c r="CH195" s="1891"/>
      <c r="CI195" s="1891"/>
      <c r="CJ195" s="1891"/>
      <c r="CK195" s="1891"/>
      <c r="CL195" s="1891"/>
      <c r="CM195" s="1891"/>
      <c r="CN195" s="1891"/>
      <c r="CO195" s="1891"/>
      <c r="CP195" s="1891"/>
      <c r="CQ195" s="1891"/>
      <c r="CR195" s="1891"/>
      <c r="CS195" s="1891"/>
      <c r="CT195" s="1891"/>
      <c r="CU195" s="1891"/>
      <c r="CV195" s="1891"/>
      <c r="CW195" s="1891"/>
      <c r="CX195" s="1891"/>
      <c r="CY195" s="1891"/>
      <c r="CZ195" s="1891"/>
    </row>
    <row r="196" s="131" customFormat="true" ht="15" customHeight="true" x14ac:dyDescent="0.2">
      <c r="A196" s="711"/>
      <c r="B196" s="842"/>
      <c r="C196" s="913"/>
      <c r="D196" s="875"/>
      <c r="E196" s="875"/>
      <c r="F196" s="875"/>
      <c r="G196" s="876"/>
      <c r="H196" s="914"/>
      <c r="I196" s="875"/>
      <c r="J196" s="875"/>
      <c r="K196" s="875"/>
      <c r="L196" s="915"/>
      <c r="M196" s="913"/>
      <c r="N196" s="875"/>
      <c r="O196" s="875"/>
      <c r="P196" s="875"/>
      <c r="Q196" s="876"/>
      <c r="R196" s="914"/>
      <c r="S196" s="875"/>
      <c r="T196" s="875"/>
      <c r="U196" s="875"/>
      <c r="V196" s="875"/>
      <c r="W196" s="875"/>
      <c r="X196" s="875"/>
      <c r="Y196" s="875"/>
      <c r="Z196" s="915"/>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AZ196" s="216"/>
      <c r="BA196" s="38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1891"/>
      <c r="CB196" s="1891"/>
      <c r="CC196" s="1891"/>
      <c r="CD196" s="1891"/>
      <c r="CE196" s="1891"/>
      <c r="CF196" s="1891"/>
      <c r="CG196" s="1891"/>
      <c r="CH196" s="1891"/>
      <c r="CI196" s="1891"/>
      <c r="CJ196" s="1891"/>
      <c r="CK196" s="1891"/>
      <c r="CL196" s="1891"/>
      <c r="CM196" s="1891"/>
      <c r="CN196" s="1891"/>
      <c r="CO196" s="1891"/>
      <c r="CP196" s="1891"/>
      <c r="CQ196" s="1891"/>
      <c r="CR196" s="1891"/>
      <c r="CS196" s="1891"/>
      <c r="CT196" s="1891"/>
      <c r="CU196" s="1891"/>
      <c r="CV196" s="1891"/>
      <c r="CW196" s="1891"/>
      <c r="CX196" s="1891"/>
      <c r="CY196" s="1891"/>
      <c r="CZ196" s="1891"/>
    </row>
    <row r="197" s="131" customFormat="true" ht="15" customHeight="true" x14ac:dyDescent="0.2">
      <c r="A197" s="711"/>
      <c r="B197" s="842"/>
      <c r="C197" s="913"/>
      <c r="D197" s="875"/>
      <c r="E197" s="875"/>
      <c r="F197" s="875"/>
      <c r="G197" s="876"/>
      <c r="H197" s="914"/>
      <c r="I197" s="875"/>
      <c r="J197" s="875"/>
      <c r="K197" s="875"/>
      <c r="L197" s="915"/>
      <c r="M197" s="913"/>
      <c r="N197" s="875"/>
      <c r="O197" s="875"/>
      <c r="P197" s="875"/>
      <c r="Q197" s="876"/>
      <c r="R197" s="914"/>
      <c r="S197" s="875"/>
      <c r="T197" s="875"/>
      <c r="U197" s="875"/>
      <c r="V197" s="875"/>
      <c r="W197" s="875"/>
      <c r="X197" s="875"/>
      <c r="Y197" s="875"/>
      <c r="Z197" s="915"/>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AZ197" s="216"/>
      <c r="BA197" s="38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1891"/>
      <c r="CB197" s="1891"/>
      <c r="CC197" s="1891"/>
      <c r="CD197" s="1891"/>
      <c r="CE197" s="1891"/>
      <c r="CF197" s="1891"/>
      <c r="CG197" s="1891"/>
      <c r="CH197" s="1891"/>
      <c r="CI197" s="1891"/>
      <c r="CJ197" s="1891"/>
      <c r="CK197" s="1891"/>
      <c r="CL197" s="1891"/>
      <c r="CM197" s="1891"/>
      <c r="CN197" s="1891"/>
      <c r="CO197" s="1891"/>
      <c r="CP197" s="1891"/>
      <c r="CQ197" s="1891"/>
      <c r="CR197" s="1891"/>
      <c r="CS197" s="1891"/>
      <c r="CT197" s="1891"/>
      <c r="CU197" s="1891"/>
      <c r="CV197" s="1891"/>
      <c r="CW197" s="1891"/>
      <c r="CX197" s="1891"/>
      <c r="CY197" s="1891"/>
      <c r="CZ197" s="1891"/>
    </row>
    <row r="198" s="131" customFormat="true" ht="15" customHeight="true" x14ac:dyDescent="0.2">
      <c r="A198" s="711"/>
      <c r="B198" s="842"/>
      <c r="C198" s="913"/>
      <c r="D198" s="875"/>
      <c r="E198" s="875"/>
      <c r="F198" s="875"/>
      <c r="G198" s="876"/>
      <c r="H198" s="914"/>
      <c r="I198" s="875"/>
      <c r="J198" s="875"/>
      <c r="K198" s="875"/>
      <c r="L198" s="915"/>
      <c r="M198" s="913"/>
      <c r="N198" s="875"/>
      <c r="O198" s="875"/>
      <c r="P198" s="875"/>
      <c r="Q198" s="876"/>
      <c r="R198" s="914"/>
      <c r="S198" s="875"/>
      <c r="T198" s="875"/>
      <c r="U198" s="875"/>
      <c r="V198" s="875"/>
      <c r="W198" s="875"/>
      <c r="X198" s="875"/>
      <c r="Y198" s="875"/>
      <c r="Z198" s="915"/>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AZ198" s="216"/>
      <c r="BA198" s="38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1891"/>
      <c r="CB198" s="1891"/>
      <c r="CC198" s="1891"/>
      <c r="CD198" s="1891"/>
      <c r="CE198" s="1891"/>
      <c r="CF198" s="1891"/>
      <c r="CG198" s="1891"/>
      <c r="CH198" s="1891"/>
      <c r="CI198" s="1891"/>
      <c r="CJ198" s="1891"/>
      <c r="CK198" s="1891"/>
      <c r="CL198" s="1891"/>
      <c r="CM198" s="1891"/>
      <c r="CN198" s="1891"/>
      <c r="CO198" s="1891"/>
      <c r="CP198" s="1891"/>
      <c r="CQ198" s="1891"/>
      <c r="CR198" s="1891"/>
      <c r="CS198" s="1891"/>
      <c r="CT198" s="1891"/>
      <c r="CU198" s="1891"/>
      <c r="CV198" s="1891"/>
      <c r="CW198" s="1891"/>
      <c r="CX198" s="1891"/>
      <c r="CY198" s="1891"/>
      <c r="CZ198" s="1891"/>
    </row>
    <row r="199" s="131" customFormat="true" ht="15" customHeight="true" x14ac:dyDescent="0.2">
      <c r="A199" s="711"/>
      <c r="B199" s="842"/>
      <c r="C199" s="913"/>
      <c r="D199" s="875"/>
      <c r="E199" s="875"/>
      <c r="F199" s="875"/>
      <c r="G199" s="876"/>
      <c r="H199" s="914"/>
      <c r="I199" s="875"/>
      <c r="J199" s="875"/>
      <c r="K199" s="875"/>
      <c r="L199" s="915"/>
      <c r="M199" s="913"/>
      <c r="N199" s="875"/>
      <c r="O199" s="875"/>
      <c r="P199" s="875"/>
      <c r="Q199" s="876"/>
      <c r="R199" s="914"/>
      <c r="S199" s="875"/>
      <c r="T199" s="875"/>
      <c r="U199" s="875"/>
      <c r="V199" s="875"/>
      <c r="W199" s="875"/>
      <c r="X199" s="875"/>
      <c r="Y199" s="875"/>
      <c r="Z199" s="915"/>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AZ199" s="216"/>
      <c r="BA199" s="38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1891"/>
      <c r="CB199" s="1891"/>
      <c r="CC199" s="1891"/>
      <c r="CD199" s="1891"/>
      <c r="CE199" s="1891"/>
      <c r="CF199" s="1891"/>
      <c r="CG199" s="1891"/>
      <c r="CH199" s="1891"/>
      <c r="CI199" s="1891"/>
      <c r="CJ199" s="1891"/>
      <c r="CK199" s="1891"/>
      <c r="CL199" s="1891"/>
      <c r="CM199" s="1891"/>
      <c r="CN199" s="1891"/>
      <c r="CO199" s="1891"/>
      <c r="CP199" s="1891"/>
      <c r="CQ199" s="1891"/>
      <c r="CR199" s="1891"/>
      <c r="CS199" s="1891"/>
      <c r="CT199" s="1891"/>
      <c r="CU199" s="1891"/>
      <c r="CV199" s="1891"/>
      <c r="CW199" s="1891"/>
      <c r="CX199" s="1891"/>
      <c r="CY199" s="1891"/>
      <c r="CZ199" s="1891"/>
    </row>
    <row r="200" s="131" customFormat="true" ht="15" customHeight="true" x14ac:dyDescent="0.2">
      <c r="A200" s="711"/>
      <c r="B200" s="842"/>
      <c r="C200" s="913"/>
      <c r="D200" s="875"/>
      <c r="E200" s="875"/>
      <c r="F200" s="875"/>
      <c r="G200" s="876"/>
      <c r="H200" s="914"/>
      <c r="I200" s="875"/>
      <c r="J200" s="875"/>
      <c r="K200" s="875"/>
      <c r="L200" s="915"/>
      <c r="M200" s="913"/>
      <c r="N200" s="875"/>
      <c r="O200" s="875"/>
      <c r="P200" s="875"/>
      <c r="Q200" s="876"/>
      <c r="R200" s="914"/>
      <c r="S200" s="875"/>
      <c r="T200" s="875"/>
      <c r="U200" s="875"/>
      <c r="V200" s="875"/>
      <c r="W200" s="875"/>
      <c r="X200" s="875"/>
      <c r="Y200" s="875"/>
      <c r="Z200" s="915"/>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AZ200" s="216"/>
      <c r="BA200" s="38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1891"/>
      <c r="CB200" s="1891"/>
      <c r="CC200" s="1891"/>
      <c r="CD200" s="1891"/>
      <c r="CE200" s="1891"/>
      <c r="CF200" s="1891"/>
      <c r="CG200" s="1891"/>
      <c r="CH200" s="1891"/>
      <c r="CI200" s="1891"/>
      <c r="CJ200" s="1891"/>
      <c r="CK200" s="1891"/>
      <c r="CL200" s="1891"/>
      <c r="CM200" s="1891"/>
      <c r="CN200" s="1891"/>
      <c r="CO200" s="1891"/>
      <c r="CP200" s="1891"/>
      <c r="CQ200" s="1891"/>
      <c r="CR200" s="1891"/>
      <c r="CS200" s="1891"/>
      <c r="CT200" s="1891"/>
      <c r="CU200" s="1891"/>
      <c r="CV200" s="1891"/>
      <c r="CW200" s="1891"/>
      <c r="CX200" s="1891"/>
      <c r="CY200" s="1891"/>
      <c r="CZ200" s="1891"/>
    </row>
    <row r="201" s="131" customFormat="true" ht="15" customHeight="true" x14ac:dyDescent="0.2">
      <c r="A201" s="711"/>
      <c r="B201" s="842"/>
      <c r="C201" s="913"/>
      <c r="D201" s="875"/>
      <c r="E201" s="875"/>
      <c r="F201" s="875"/>
      <c r="G201" s="876"/>
      <c r="H201" s="914"/>
      <c r="I201" s="875"/>
      <c r="J201" s="875"/>
      <c r="K201" s="875"/>
      <c r="L201" s="915"/>
      <c r="M201" s="913"/>
      <c r="N201" s="875"/>
      <c r="O201" s="875"/>
      <c r="P201" s="875"/>
      <c r="Q201" s="876"/>
      <c r="R201" s="914"/>
      <c r="S201" s="875"/>
      <c r="T201" s="875"/>
      <c r="U201" s="875"/>
      <c r="V201" s="875"/>
      <c r="W201" s="875"/>
      <c r="X201" s="875"/>
      <c r="Y201" s="875"/>
      <c r="Z201" s="915"/>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AZ201" s="216"/>
      <c r="BA201" s="38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1891"/>
      <c r="CB201" s="1891"/>
      <c r="CC201" s="1891"/>
      <c r="CD201" s="1891"/>
      <c r="CE201" s="1891"/>
      <c r="CF201" s="1891"/>
      <c r="CG201" s="1891"/>
      <c r="CH201" s="1891"/>
      <c r="CI201" s="1891"/>
      <c r="CJ201" s="1891"/>
      <c r="CK201" s="1891"/>
      <c r="CL201" s="1891"/>
      <c r="CM201" s="1891"/>
      <c r="CN201" s="1891"/>
      <c r="CO201" s="1891"/>
      <c r="CP201" s="1891"/>
      <c r="CQ201" s="1891"/>
      <c r="CR201" s="1891"/>
      <c r="CS201" s="1891"/>
      <c r="CT201" s="1891"/>
      <c r="CU201" s="1891"/>
      <c r="CV201" s="1891"/>
      <c r="CW201" s="1891"/>
      <c r="CX201" s="1891"/>
      <c r="CY201" s="1891"/>
      <c r="CZ201" s="1891"/>
    </row>
    <row r="202" s="646" customFormat="true" ht="15" customHeight="true" x14ac:dyDescent="0.2">
      <c r="A202" s="2117"/>
      <c r="B202" s="1078"/>
      <c r="C202" s="933"/>
      <c r="D202" s="934"/>
      <c r="E202" s="934"/>
      <c r="F202" s="934"/>
      <c r="G202" s="935"/>
      <c r="H202" s="936"/>
      <c r="I202" s="934"/>
      <c r="J202" s="934"/>
      <c r="K202" s="934"/>
      <c r="L202" s="937"/>
      <c r="M202" s="933"/>
      <c r="N202" s="934"/>
      <c r="O202" s="934"/>
      <c r="P202" s="934"/>
      <c r="Q202" s="935"/>
      <c r="R202" s="936"/>
      <c r="S202" s="934"/>
      <c r="T202" s="934"/>
      <c r="U202" s="934"/>
      <c r="V202" s="934"/>
      <c r="W202" s="934"/>
      <c r="X202" s="934"/>
      <c r="Y202" s="934"/>
      <c r="Z202" s="937"/>
      <c r="AA202" s="603"/>
      <c r="AB202" s="603"/>
      <c r="AC202" s="603"/>
      <c r="AD202" s="603"/>
      <c r="AE202" s="603"/>
      <c r="AF202" s="603"/>
      <c r="AG202" s="603"/>
      <c r="AH202" s="603"/>
      <c r="AI202" s="603"/>
      <c r="AJ202" s="603"/>
      <c r="AK202" s="603"/>
      <c r="AL202" s="603"/>
      <c r="AM202" s="603"/>
      <c r="AN202" s="603"/>
      <c r="AO202" s="603"/>
      <c r="AP202" s="603"/>
      <c r="AQ202" s="603"/>
      <c r="AR202" s="603"/>
      <c r="AS202" s="603"/>
      <c r="AT202" s="603"/>
      <c r="AU202" s="603"/>
      <c r="AV202" s="603"/>
      <c r="AW202" s="603"/>
      <c r="AX202" s="603"/>
      <c r="AY202" s="603"/>
      <c r="AZ202" s="216"/>
      <c r="BA202" s="38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1891"/>
      <c r="CB202" s="1891"/>
      <c r="CC202" s="1891"/>
      <c r="CD202" s="1891"/>
      <c r="CE202" s="1891"/>
      <c r="CF202" s="1891"/>
      <c r="CG202" s="1891"/>
      <c r="CH202" s="1891"/>
      <c r="CI202" s="1891"/>
      <c r="CJ202" s="1891"/>
      <c r="CK202" s="1891"/>
      <c r="CL202" s="1891"/>
      <c r="CM202" s="1891"/>
      <c r="CN202" s="1891"/>
      <c r="CO202" s="1891"/>
      <c r="CP202" s="1891"/>
      <c r="CQ202" s="1891"/>
      <c r="CR202" s="1891"/>
      <c r="CS202" s="1891"/>
      <c r="CT202" s="1891"/>
      <c r="CU202" s="1891"/>
      <c r="CV202" s="1891"/>
      <c r="CW202" s="1891"/>
      <c r="CX202" s="1891"/>
      <c r="CY202" s="1891"/>
      <c r="CZ202" s="1891"/>
    </row>
    <row r="203" s="646" customFormat="true" ht="15" customHeight="true" x14ac:dyDescent="0.2">
      <c r="A203" s="2118"/>
      <c r="B203" s="1079"/>
      <c r="C203" s="1010"/>
      <c r="D203" s="1011"/>
      <c r="E203" s="1011"/>
      <c r="F203" s="1011"/>
      <c r="G203" s="1012"/>
      <c r="H203" s="1013"/>
      <c r="I203" s="1011"/>
      <c r="J203" s="1011"/>
      <c r="K203" s="1011"/>
      <c r="L203" s="1014"/>
      <c r="M203" s="1010"/>
      <c r="N203" s="1011"/>
      <c r="O203" s="1011"/>
      <c r="P203" s="1011"/>
      <c r="Q203" s="1012"/>
      <c r="R203" s="1013"/>
      <c r="S203" s="1011"/>
      <c r="T203" s="1011"/>
      <c r="U203" s="1011"/>
      <c r="V203" s="1011"/>
      <c r="W203" s="1011"/>
      <c r="X203" s="1011"/>
      <c r="Y203" s="1011"/>
      <c r="Z203" s="1014"/>
      <c r="AA203" s="603"/>
      <c r="AB203" s="603"/>
      <c r="AC203" s="603"/>
      <c r="AD203" s="603"/>
      <c r="AE203" s="603"/>
      <c r="AF203" s="603"/>
      <c r="AG203" s="603"/>
      <c r="AH203" s="603"/>
      <c r="AI203" s="603"/>
      <c r="AJ203" s="603"/>
      <c r="AK203" s="603"/>
      <c r="AL203" s="603"/>
      <c r="AM203" s="603"/>
      <c r="AN203" s="603"/>
      <c r="AO203" s="603"/>
      <c r="AP203" s="603"/>
      <c r="AQ203" s="603"/>
      <c r="AR203" s="603"/>
      <c r="AS203" s="603"/>
      <c r="AT203" s="603"/>
      <c r="AU203" s="603"/>
      <c r="AV203" s="603"/>
      <c r="AW203" s="603"/>
      <c r="AX203" s="603"/>
      <c r="AY203" s="603"/>
      <c r="AZ203" s="216"/>
      <c r="BA203" s="38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1891"/>
      <c r="CB203" s="1891"/>
      <c r="CC203" s="1891"/>
      <c r="CD203" s="1891"/>
      <c r="CE203" s="1891"/>
      <c r="CF203" s="1891"/>
      <c r="CG203" s="1891"/>
      <c r="CH203" s="1891"/>
      <c r="CI203" s="1891"/>
      <c r="CJ203" s="1891"/>
      <c r="CK203" s="1891"/>
      <c r="CL203" s="1891"/>
      <c r="CM203" s="1891"/>
      <c r="CN203" s="1891"/>
      <c r="CO203" s="1891"/>
      <c r="CP203" s="1891"/>
      <c r="CQ203" s="1891"/>
      <c r="CR203" s="1891"/>
      <c r="CS203" s="1891"/>
      <c r="CT203" s="1891"/>
      <c r="CU203" s="1891"/>
      <c r="CV203" s="1891"/>
      <c r="CW203" s="1891"/>
      <c r="CX203" s="1891"/>
      <c r="CY203" s="1891"/>
      <c r="CZ203" s="1891"/>
    </row>
    <row r="204" s="646" customFormat="true" ht="15" customHeight="true" x14ac:dyDescent="0.2">
      <c r="A204" s="815"/>
      <c r="B204" s="843"/>
      <c r="C204" s="987"/>
      <c r="D204" s="988"/>
      <c r="E204" s="988"/>
      <c r="F204" s="988"/>
      <c r="G204" s="989"/>
      <c r="H204" s="990"/>
      <c r="I204" s="988"/>
      <c r="J204" s="988"/>
      <c r="K204" s="988"/>
      <c r="L204" s="991"/>
      <c r="M204" s="987"/>
      <c r="N204" s="988"/>
      <c r="O204" s="988"/>
      <c r="P204" s="988"/>
      <c r="Q204" s="989"/>
      <c r="R204" s="990"/>
      <c r="S204" s="988"/>
      <c r="T204" s="988"/>
      <c r="U204" s="988"/>
      <c r="V204" s="875"/>
      <c r="W204" s="875"/>
      <c r="X204" s="875"/>
      <c r="Y204" s="875"/>
      <c r="Z204" s="915"/>
      <c r="AA204" s="603"/>
      <c r="AB204" s="603"/>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AZ204" s="216"/>
      <c r="BA204" s="38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1891"/>
      <c r="CB204" s="1891"/>
      <c r="CC204" s="1891"/>
      <c r="CD204" s="1891"/>
      <c r="CE204" s="1891"/>
      <c r="CF204" s="1891"/>
      <c r="CG204" s="1891"/>
      <c r="CH204" s="1891"/>
      <c r="CI204" s="1891"/>
      <c r="CJ204" s="1891"/>
      <c r="CK204" s="1891"/>
      <c r="CL204" s="1891"/>
      <c r="CM204" s="1891"/>
      <c r="CN204" s="1891"/>
      <c r="CO204" s="1891"/>
      <c r="CP204" s="1891"/>
      <c r="CQ204" s="1891"/>
      <c r="CR204" s="1891"/>
      <c r="CS204" s="1891"/>
      <c r="CT204" s="1891"/>
      <c r="CU204" s="1891"/>
      <c r="CV204" s="1891"/>
      <c r="CW204" s="1891"/>
      <c r="CX204" s="1891"/>
      <c r="CY204" s="1891"/>
      <c r="CZ204" s="1891"/>
    </row>
    <row r="205" s="131" customFormat="true" ht="15" customHeight="true" x14ac:dyDescent="0.2">
      <c r="A205" s="712"/>
      <c r="B205" s="844"/>
      <c r="C205" s="1015"/>
      <c r="D205" s="926"/>
      <c r="E205" s="926"/>
      <c r="F205" s="926"/>
      <c r="G205" s="927"/>
      <c r="H205" s="1016"/>
      <c r="I205" s="926"/>
      <c r="J205" s="926"/>
      <c r="K205" s="926"/>
      <c r="L205" s="1017"/>
      <c r="M205" s="1015"/>
      <c r="N205" s="926"/>
      <c r="O205" s="926"/>
      <c r="P205" s="926"/>
      <c r="Q205" s="927"/>
      <c r="R205" s="1016"/>
      <c r="S205" s="926"/>
      <c r="T205" s="926"/>
      <c r="U205" s="926"/>
      <c r="V205" s="926"/>
      <c r="W205" s="926"/>
      <c r="X205" s="926"/>
      <c r="Y205" s="926"/>
      <c r="Z205" s="1017"/>
      <c r="AA205" s="603"/>
      <c r="AB205" s="603"/>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AZ205" s="216"/>
      <c r="BA205" s="38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1891"/>
      <c r="CB205" s="1891"/>
      <c r="CC205" s="1891"/>
      <c r="CD205" s="1891"/>
      <c r="CE205" s="1891"/>
      <c r="CF205" s="1891"/>
      <c r="CG205" s="1891"/>
      <c r="CH205" s="1891"/>
      <c r="CI205" s="1891"/>
      <c r="CJ205" s="1891"/>
      <c r="CK205" s="1891"/>
      <c r="CL205" s="1891"/>
      <c r="CM205" s="1891"/>
      <c r="CN205" s="1891"/>
      <c r="CO205" s="1891"/>
      <c r="CP205" s="1891"/>
      <c r="CQ205" s="1891"/>
      <c r="CR205" s="1891"/>
      <c r="CS205" s="1891"/>
      <c r="CT205" s="1891"/>
      <c r="CU205" s="1891"/>
      <c r="CV205" s="1891"/>
      <c r="CW205" s="1891"/>
      <c r="CX205" s="1891"/>
      <c r="CY205" s="1891"/>
      <c r="CZ205" s="1891"/>
    </row>
    <row r="206" s="131" customFormat="true" ht="250.15" customHeight="true" x14ac:dyDescent="0.2">
      <c r="B206" s="133"/>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9" t="str">
        <f>A1026</f>
        <v>Bolivia (Plurinational State of)</v>
      </c>
      <c r="B208" s="2120"/>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2003</v>
      </c>
      <c r="B209" s="139"/>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3" t="s">
        <v>111</v>
      </c>
      <c r="B210" s="14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4" t="s">
        <v>97</v>
      </c>
      <c r="B212" s="222"/>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DHS03</v>
      </c>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37"/>
      <c r="B216" s="635"/>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37"/>
      <c r="B217" s="636"/>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37"/>
      <c r="B218" s="635"/>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38"/>
      <c r="B219" s="639"/>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88" customFormat="true" ht="15" customHeight="true" x14ac:dyDescent="0.2">
      <c r="A220" s="114" t="s">
        <v>86</v>
      </c>
      <c r="B220" s="206"/>
      <c r="C220" s="2121" t="s">
        <v>114</v>
      </c>
      <c r="D220" s="2122"/>
      <c r="E220" s="2122"/>
      <c r="F220" s="2122"/>
      <c r="G220" s="2123"/>
      <c r="H220" s="2124" t="s">
        <v>38</v>
      </c>
      <c r="I220" s="2125"/>
      <c r="J220" s="2125"/>
      <c r="K220" s="2125"/>
      <c r="L220" s="2126"/>
      <c r="M220" s="2102" t="s">
        <v>37</v>
      </c>
      <c r="N220" s="2103"/>
      <c r="O220" s="2103"/>
      <c r="P220" s="2103"/>
      <c r="Q220" s="2104"/>
      <c r="R220" s="1791" t="s">
        <v>137</v>
      </c>
      <c r="S220" s="1830"/>
      <c r="T220" s="1830"/>
      <c r="U220" s="1830"/>
      <c r="V220" s="1830"/>
      <c r="W220" s="1830"/>
      <c r="X220" s="1830"/>
      <c r="Y220" s="1830"/>
      <c r="Z220" s="1831"/>
      <c r="AA220" s="603"/>
      <c r="AB220" s="603"/>
      <c r="AC220" s="603"/>
      <c r="AD220" s="603"/>
      <c r="AE220" s="603"/>
      <c r="AF220" s="603"/>
      <c r="AG220" s="603"/>
      <c r="AH220" s="603"/>
      <c r="AI220" s="603"/>
      <c r="AJ220" s="603"/>
      <c r="AK220" s="603"/>
      <c r="AL220" s="603"/>
      <c r="AM220" s="603"/>
      <c r="AN220" s="603"/>
      <c r="AO220" s="603"/>
      <c r="AP220" s="603"/>
      <c r="AQ220" s="603"/>
      <c r="AR220" s="603"/>
      <c r="AS220" s="603"/>
      <c r="AT220" s="603"/>
      <c r="AU220" s="603"/>
      <c r="AV220" s="603"/>
      <c r="AW220" s="603"/>
      <c r="AX220" s="603"/>
      <c r="AY220" s="603"/>
      <c r="AZ220" s="216"/>
      <c r="BA220" s="217" t="s">
        <v>128</v>
      </c>
      <c r="BB220" s="114" t="s">
        <v>86</v>
      </c>
      <c r="BC220" s="2233" t="s">
        <v>114</v>
      </c>
      <c r="BD220" s="2234"/>
      <c r="BE220" s="2234"/>
      <c r="BF220" s="2234"/>
      <c r="BG220" s="2235"/>
      <c r="BH220" s="2236" t="s">
        <v>38</v>
      </c>
      <c r="BI220" s="2234"/>
      <c r="BJ220" s="2234"/>
      <c r="BK220" s="2234"/>
      <c r="BL220" s="2235"/>
      <c r="BM220" s="2236" t="s">
        <v>37</v>
      </c>
      <c r="BN220" s="2234"/>
      <c r="BO220" s="2234"/>
      <c r="BP220" s="2234"/>
      <c r="BQ220" s="2237"/>
      <c r="BR220" s="1811" t="s">
        <v>137</v>
      </c>
      <c r="BS220" s="1812"/>
      <c r="BT220" s="1812"/>
      <c r="BU220" s="1812"/>
      <c r="BV220" s="1812"/>
      <c r="BW220" s="1812"/>
      <c r="BX220" s="1812"/>
      <c r="BY220" s="1813"/>
      <c r="BZ220" s="312"/>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88" customFormat="true" ht="12.75" x14ac:dyDescent="0.2">
      <c r="A221" s="190" t="s">
        <v>87</v>
      </c>
      <c r="B221" s="246"/>
      <c r="C221" s="284" t="s">
        <v>0</v>
      </c>
      <c r="D221" s="285" t="s">
        <v>1</v>
      </c>
      <c r="E221" s="285" t="s">
        <v>2</v>
      </c>
      <c r="F221" s="285" t="s">
        <v>3</v>
      </c>
      <c r="G221" s="286" t="s">
        <v>4</v>
      </c>
      <c r="H221" s="779" t="s">
        <v>0</v>
      </c>
      <c r="I221" s="705" t="s">
        <v>1</v>
      </c>
      <c r="J221" s="705" t="s">
        <v>2</v>
      </c>
      <c r="K221" s="705" t="s">
        <v>3</v>
      </c>
      <c r="L221" s="706" t="s">
        <v>4</v>
      </c>
      <c r="M221" s="762" t="s">
        <v>0</v>
      </c>
      <c r="N221" s="705" t="s">
        <v>1</v>
      </c>
      <c r="O221" s="705" t="s">
        <v>2</v>
      </c>
      <c r="P221" s="705" t="s">
        <v>3</v>
      </c>
      <c r="Q221" s="801" t="s">
        <v>4</v>
      </c>
      <c r="R221" s="779" t="s">
        <v>149</v>
      </c>
      <c r="S221" s="705" t="s">
        <v>150</v>
      </c>
      <c r="T221" s="705" t="s">
        <v>151</v>
      </c>
      <c r="U221" s="705" t="s">
        <v>152</v>
      </c>
      <c r="V221" s="705" t="s">
        <v>153</v>
      </c>
      <c r="W221" s="705" t="s">
        <v>154</v>
      </c>
      <c r="X221" s="705" t="s">
        <v>155</v>
      </c>
      <c r="Y221" s="705" t="s">
        <v>156</v>
      </c>
      <c r="Z221" s="707" t="s">
        <v>157</v>
      </c>
      <c r="AA221" s="603"/>
      <c r="AB221" s="603"/>
      <c r="AC221" s="603"/>
      <c r="AD221" s="603"/>
      <c r="AE221" s="603"/>
      <c r="AF221" s="603"/>
      <c r="AG221" s="603"/>
      <c r="AH221" s="603"/>
      <c r="AI221" s="603"/>
      <c r="AJ221" s="603"/>
      <c r="AK221" s="603"/>
      <c r="AL221" s="603"/>
      <c r="AM221" s="603"/>
      <c r="AN221" s="603"/>
      <c r="AO221" s="603"/>
      <c r="AP221" s="603"/>
      <c r="AQ221" s="603"/>
      <c r="AR221" s="603"/>
      <c r="AS221" s="603"/>
      <c r="AT221" s="603"/>
      <c r="AU221" s="603"/>
      <c r="AV221" s="603"/>
      <c r="AW221" s="603"/>
      <c r="AX221" s="603"/>
      <c r="AY221" s="603"/>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149</v>
      </c>
      <c r="BS221" s="176" t="s">
        <v>150</v>
      </c>
      <c r="BT221" s="176" t="s">
        <v>151</v>
      </c>
      <c r="BU221" s="176" t="s">
        <v>152</v>
      </c>
      <c r="BV221" s="176" t="s">
        <v>153</v>
      </c>
      <c r="BW221" s="176" t="s">
        <v>154</v>
      </c>
      <c r="BX221" s="176" t="s">
        <v>155</v>
      </c>
      <c r="BY221" s="177" t="s">
        <v>156</v>
      </c>
      <c r="BZ221" s="177" t="s">
        <v>157</v>
      </c>
      <c r="CA221" s="1892"/>
      <c r="CB221" s="1892"/>
      <c r="CC221" s="1892"/>
      <c r="CD221" s="1892"/>
      <c r="CE221" s="1892"/>
      <c r="CF221" s="1892"/>
      <c r="CG221" s="1892"/>
      <c r="CH221" s="1892"/>
      <c r="CI221" s="1892"/>
      <c r="CJ221" s="1892"/>
      <c r="CK221" s="1892"/>
      <c r="CL221" s="1892"/>
      <c r="CM221" s="1892"/>
      <c r="CN221" s="1892"/>
      <c r="CO221" s="1892"/>
      <c r="CP221" s="1892"/>
      <c r="CQ221" s="1892"/>
      <c r="CR221" s="1892"/>
      <c r="CS221" s="1892"/>
      <c r="CT221" s="1892"/>
      <c r="CU221" s="1892"/>
      <c r="CV221" s="1892"/>
      <c r="CW221" s="1892"/>
      <c r="CX221" s="1892"/>
      <c r="CY221" s="1892"/>
      <c r="CZ221" s="1892"/>
    </row>
    <row r="222" s="388" customFormat="true" ht="15" customHeight="true" x14ac:dyDescent="0.2">
      <c r="A222" s="2105" t="s">
        <v>36</v>
      </c>
      <c r="B222" s="1080" t="s">
        <v>15</v>
      </c>
      <c r="C222" s="1097" t="s">
        <v>35</v>
      </c>
      <c r="D222" s="1107" t="s">
        <v>35</v>
      </c>
      <c r="E222" s="1107" t="s">
        <v>35</v>
      </c>
      <c r="F222" s="1107" t="s">
        <v>35</v>
      </c>
      <c r="G222" s="1117" t="s">
        <v>35</v>
      </c>
      <c r="H222" s="1127" t="s">
        <v>35</v>
      </c>
      <c r="I222" s="1107" t="s">
        <v>35</v>
      </c>
      <c r="J222" s="1107" t="s">
        <v>35</v>
      </c>
      <c r="K222" s="1107" t="s">
        <v>35</v>
      </c>
      <c r="L222" s="1137" t="s">
        <v>35</v>
      </c>
      <c r="M222" s="1097" t="s">
        <v>35</v>
      </c>
      <c r="N222" s="1107" t="s">
        <v>35</v>
      </c>
      <c r="O222" s="1107" t="s">
        <v>35</v>
      </c>
      <c r="P222" s="1107" t="s">
        <v>35</v>
      </c>
      <c r="Q222" s="1117" t="s">
        <v>35</v>
      </c>
      <c r="R222" s="1127" t="s">
        <v>35</v>
      </c>
      <c r="S222" s="1107" t="s">
        <v>35</v>
      </c>
      <c r="T222" s="1107" t="s">
        <v>35</v>
      </c>
      <c r="U222" s="1107" t="s">
        <v>35</v>
      </c>
      <c r="V222" s="1107" t="s">
        <v>35</v>
      </c>
      <c r="W222" s="1107" t="s">
        <v>35</v>
      </c>
      <c r="X222" s="1107" t="s">
        <v>35</v>
      </c>
      <c r="Y222" s="1107" t="s">
        <v>35</v>
      </c>
      <c r="Z222" s="1137" t="s">
        <v>35</v>
      </c>
      <c r="AA222" s="603"/>
      <c r="AB222" s="603"/>
      <c r="AC222" s="603"/>
      <c r="AD222" s="603"/>
      <c r="AE222" s="603"/>
      <c r="AF222" s="603"/>
      <c r="AG222" s="603"/>
      <c r="AH222" s="603"/>
      <c r="AI222" s="603"/>
      <c r="AJ222" s="603"/>
      <c r="AK222" s="603"/>
      <c r="AL222" s="603"/>
      <c r="AM222" s="603"/>
      <c r="AN222" s="603"/>
      <c r="AO222" s="603"/>
      <c r="AP222" s="603"/>
      <c r="AQ222" s="603"/>
      <c r="AR222" s="603"/>
      <c r="AS222" s="603"/>
      <c r="AT222" s="603"/>
      <c r="AU222" s="603"/>
      <c r="AV222" s="603"/>
      <c r="AW222" s="603"/>
      <c r="AX222" s="603"/>
      <c r="AY222" s="603"/>
      <c r="AZ222" s="216"/>
      <c r="BA222" s="2245" t="s">
        <v>36</v>
      </c>
      <c r="BB222" s="160" t="s">
        <v>15</v>
      </c>
      <c r="BC222" s="1158" t="s">
        <v>35</v>
      </c>
      <c r="BD222" s="1178" t="s">
        <v>35</v>
      </c>
      <c r="BE222" s="1178" t="s">
        <v>35</v>
      </c>
      <c r="BF222" s="1178" t="s">
        <v>35</v>
      </c>
      <c r="BG222" s="1199" t="s">
        <v>35</v>
      </c>
      <c r="BH222" s="1220" t="s">
        <v>35</v>
      </c>
      <c r="BI222" s="1178" t="s">
        <v>35</v>
      </c>
      <c r="BJ222" s="1178" t="s">
        <v>35</v>
      </c>
      <c r="BK222" s="1178" t="s">
        <v>35</v>
      </c>
      <c r="BL222" s="1199" t="s">
        <v>35</v>
      </c>
      <c r="BM222" s="1220" t="s">
        <v>35</v>
      </c>
      <c r="BN222" s="1178" t="s">
        <v>35</v>
      </c>
      <c r="BO222" s="1178" t="s">
        <v>35</v>
      </c>
      <c r="BP222" s="1178" t="s">
        <v>35</v>
      </c>
      <c r="BQ222" s="1199" t="s">
        <v>35</v>
      </c>
      <c r="BR222" s="1220" t="s">
        <v>35</v>
      </c>
      <c r="BS222" s="1178" t="s">
        <v>35</v>
      </c>
      <c r="BT222" s="1178" t="s">
        <v>35</v>
      </c>
      <c r="BU222" s="1178" t="s">
        <v>35</v>
      </c>
      <c r="BV222" s="1178" t="s">
        <v>35</v>
      </c>
      <c r="BW222" s="1178" t="s">
        <v>35</v>
      </c>
      <c r="BX222" s="1178" t="s">
        <v>35</v>
      </c>
      <c r="BY222" s="1239" t="s">
        <v>35</v>
      </c>
      <c r="BZ222" s="1239" t="s">
        <v>35</v>
      </c>
      <c r="CA222" s="1893"/>
      <c r="CB222" s="1893"/>
      <c r="CC222" s="1893"/>
      <c r="CD222" s="1893"/>
      <c r="CE222" s="1893"/>
      <c r="CF222" s="1893"/>
      <c r="CG222" s="1893"/>
      <c r="CH222" s="1893"/>
      <c r="CI222" s="1893"/>
      <c r="CJ222" s="1893"/>
      <c r="CK222" s="1893"/>
      <c r="CL222" s="1893"/>
      <c r="CM222" s="1893"/>
      <c r="CN222" s="1893"/>
      <c r="CO222" s="1893"/>
      <c r="CP222" s="1893"/>
      <c r="CQ222" s="1893"/>
      <c r="CR222" s="1893"/>
      <c r="CS222" s="1893"/>
      <c r="CT222" s="1893"/>
      <c r="CU222" s="1893"/>
      <c r="CV222" s="1893"/>
      <c r="CW222" s="1893"/>
      <c r="CX222" s="1893"/>
      <c r="CY222" s="1893"/>
      <c r="CZ222" s="1894"/>
    </row>
    <row r="223" s="388" customFormat="true" ht="15" customHeight="true" x14ac:dyDescent="0.2">
      <c r="A223" s="2106"/>
      <c r="B223" s="1081" t="s">
        <v>16</v>
      </c>
      <c r="C223" s="1098" t="s">
        <v>35</v>
      </c>
      <c r="D223" s="1108" t="s">
        <v>35</v>
      </c>
      <c r="E223" s="1108" t="s">
        <v>35</v>
      </c>
      <c r="F223" s="1108" t="s">
        <v>35</v>
      </c>
      <c r="G223" s="1118" t="s">
        <v>35</v>
      </c>
      <c r="H223" s="1128" t="s">
        <v>35</v>
      </c>
      <c r="I223" s="1108" t="s">
        <v>35</v>
      </c>
      <c r="J223" s="1108" t="s">
        <v>35</v>
      </c>
      <c r="K223" s="1108" t="s">
        <v>35</v>
      </c>
      <c r="L223" s="1138" t="s">
        <v>35</v>
      </c>
      <c r="M223" s="1098" t="s">
        <v>35</v>
      </c>
      <c r="N223" s="1108" t="s">
        <v>35</v>
      </c>
      <c r="O223" s="1108" t="s">
        <v>35</v>
      </c>
      <c r="P223" s="1108" t="s">
        <v>35</v>
      </c>
      <c r="Q223" s="1118" t="s">
        <v>35</v>
      </c>
      <c r="R223" s="1128" t="s">
        <v>35</v>
      </c>
      <c r="S223" s="1108" t="s">
        <v>35</v>
      </c>
      <c r="T223" s="1108" t="s">
        <v>35</v>
      </c>
      <c r="U223" s="1108" t="s">
        <v>35</v>
      </c>
      <c r="V223" s="1108" t="s">
        <v>35</v>
      </c>
      <c r="W223" s="1108" t="s">
        <v>35</v>
      </c>
      <c r="X223" s="1108" t="s">
        <v>35</v>
      </c>
      <c r="Y223" s="1108" t="s">
        <v>35</v>
      </c>
      <c r="Z223" s="1138" t="s">
        <v>35</v>
      </c>
      <c r="AA223" s="603"/>
      <c r="AB223" s="603"/>
      <c r="AC223" s="603"/>
      <c r="AD223" s="603"/>
      <c r="AE223" s="603"/>
      <c r="AF223" s="603"/>
      <c r="AG223" s="603"/>
      <c r="AH223" s="603"/>
      <c r="AI223" s="603"/>
      <c r="AJ223" s="603"/>
      <c r="AK223" s="603"/>
      <c r="AL223" s="603"/>
      <c r="AM223" s="603"/>
      <c r="AN223" s="603"/>
      <c r="AO223" s="603"/>
      <c r="AP223" s="603"/>
      <c r="AQ223" s="603"/>
      <c r="AR223" s="603"/>
      <c r="AS223" s="603"/>
      <c r="AT223" s="603"/>
      <c r="AU223" s="603"/>
      <c r="AV223" s="603"/>
      <c r="AW223" s="603"/>
      <c r="AX223" s="603"/>
      <c r="AY223" s="603"/>
      <c r="AZ223" s="216"/>
      <c r="BA223" s="2246"/>
      <c r="BB223" s="161" t="s">
        <v>16</v>
      </c>
      <c r="BC223" s="1159" t="s">
        <v>35</v>
      </c>
      <c r="BD223" s="1179" t="s">
        <v>35</v>
      </c>
      <c r="BE223" s="1179" t="s">
        <v>35</v>
      </c>
      <c r="BF223" s="1179" t="s">
        <v>35</v>
      </c>
      <c r="BG223" s="1200" t="s">
        <v>35</v>
      </c>
      <c r="BH223" s="1221" t="s">
        <v>35</v>
      </c>
      <c r="BI223" s="1179" t="s">
        <v>35</v>
      </c>
      <c r="BJ223" s="1179" t="s">
        <v>35</v>
      </c>
      <c r="BK223" s="1179" t="s">
        <v>35</v>
      </c>
      <c r="BL223" s="1200" t="s">
        <v>35</v>
      </c>
      <c r="BM223" s="1221" t="s">
        <v>35</v>
      </c>
      <c r="BN223" s="1179" t="s">
        <v>35</v>
      </c>
      <c r="BO223" s="1179" t="s">
        <v>35</v>
      </c>
      <c r="BP223" s="1179" t="s">
        <v>35</v>
      </c>
      <c r="BQ223" s="1200" t="s">
        <v>35</v>
      </c>
      <c r="BR223" s="1221" t="s">
        <v>35</v>
      </c>
      <c r="BS223" s="1179" t="s">
        <v>35</v>
      </c>
      <c r="BT223" s="1179" t="s">
        <v>35</v>
      </c>
      <c r="BU223" s="1179" t="s">
        <v>35</v>
      </c>
      <c r="BV223" s="1179" t="s">
        <v>35</v>
      </c>
      <c r="BW223" s="1179" t="s">
        <v>35</v>
      </c>
      <c r="BX223" s="1179" t="s">
        <v>35</v>
      </c>
      <c r="BY223" s="1240" t="s">
        <v>35</v>
      </c>
      <c r="BZ223" s="1240" t="s">
        <v>35</v>
      </c>
      <c r="CA223" s="1895"/>
      <c r="CB223" s="1895"/>
      <c r="CC223" s="1895"/>
      <c r="CD223" s="1895"/>
      <c r="CE223" s="1895"/>
      <c r="CF223" s="1895"/>
      <c r="CG223" s="1895"/>
      <c r="CH223" s="1895"/>
      <c r="CI223" s="1895"/>
      <c r="CJ223" s="1895"/>
      <c r="CK223" s="1895"/>
      <c r="CL223" s="1895"/>
      <c r="CM223" s="1895"/>
      <c r="CN223" s="1895"/>
      <c r="CO223" s="1895"/>
      <c r="CP223" s="1895"/>
      <c r="CQ223" s="1895"/>
      <c r="CR223" s="1895"/>
      <c r="CS223" s="1895"/>
      <c r="CT223" s="1895"/>
      <c r="CU223" s="1895"/>
      <c r="CV223" s="1895"/>
      <c r="CW223" s="1895"/>
      <c r="CX223" s="1895"/>
      <c r="CY223" s="1895"/>
      <c r="CZ223" s="1896"/>
    </row>
    <row r="224" s="388" customFormat="true" ht="15" customHeight="true" x14ac:dyDescent="0.2">
      <c r="A224" s="2107"/>
      <c r="B224" s="1082" t="s">
        <v>20</v>
      </c>
      <c r="C224" s="1099" t="s">
        <v>35</v>
      </c>
      <c r="D224" s="1109" t="s">
        <v>35</v>
      </c>
      <c r="E224" s="1109" t="s">
        <v>35</v>
      </c>
      <c r="F224" s="1109" t="s">
        <v>35</v>
      </c>
      <c r="G224" s="1119" t="s">
        <v>35</v>
      </c>
      <c r="H224" s="1129" t="s">
        <v>35</v>
      </c>
      <c r="I224" s="1109" t="s">
        <v>35</v>
      </c>
      <c r="J224" s="1109" t="s">
        <v>35</v>
      </c>
      <c r="K224" s="1109" t="s">
        <v>35</v>
      </c>
      <c r="L224" s="1139" t="s">
        <v>35</v>
      </c>
      <c r="M224" s="1099" t="s">
        <v>35</v>
      </c>
      <c r="N224" s="1109" t="s">
        <v>35</v>
      </c>
      <c r="O224" s="1109" t="s">
        <v>35</v>
      </c>
      <c r="P224" s="1109" t="s">
        <v>35</v>
      </c>
      <c r="Q224" s="1119" t="s">
        <v>35</v>
      </c>
      <c r="R224" s="1129" t="s">
        <v>35</v>
      </c>
      <c r="S224" s="1109" t="s">
        <v>35</v>
      </c>
      <c r="T224" s="1109" t="s">
        <v>35</v>
      </c>
      <c r="U224" s="1109" t="s">
        <v>35</v>
      </c>
      <c r="V224" s="1109" t="s">
        <v>35</v>
      </c>
      <c r="W224" s="1109" t="s">
        <v>35</v>
      </c>
      <c r="X224" s="1109" t="s">
        <v>35</v>
      </c>
      <c r="Y224" s="1109" t="s">
        <v>35</v>
      </c>
      <c r="Z224" s="1139" t="s">
        <v>35</v>
      </c>
      <c r="AA224" s="603"/>
      <c r="AB224" s="603"/>
      <c r="AC224" s="603"/>
      <c r="AD224" s="603"/>
      <c r="AE224" s="603"/>
      <c r="AF224" s="603"/>
      <c r="AG224" s="603"/>
      <c r="AH224" s="603"/>
      <c r="AI224" s="603"/>
      <c r="AJ224" s="603"/>
      <c r="AK224" s="603"/>
      <c r="AL224" s="603"/>
      <c r="AM224" s="603"/>
      <c r="AN224" s="603"/>
      <c r="AO224" s="603"/>
      <c r="AP224" s="603"/>
      <c r="AQ224" s="603"/>
      <c r="AR224" s="603"/>
      <c r="AS224" s="603"/>
      <c r="AT224" s="603"/>
      <c r="AU224" s="603"/>
      <c r="AV224" s="603"/>
      <c r="AW224" s="603"/>
      <c r="AX224" s="603"/>
      <c r="AY224" s="603"/>
      <c r="AZ224" s="216"/>
      <c r="BA224" s="2246"/>
      <c r="BB224" s="161" t="s">
        <v>20</v>
      </c>
      <c r="BC224" s="1159" t="s">
        <v>35</v>
      </c>
      <c r="BD224" s="1179" t="s">
        <v>35</v>
      </c>
      <c r="BE224" s="1179" t="s">
        <v>35</v>
      </c>
      <c r="BF224" s="1179" t="s">
        <v>35</v>
      </c>
      <c r="BG224" s="1200" t="s">
        <v>35</v>
      </c>
      <c r="BH224" s="1221" t="s">
        <v>35</v>
      </c>
      <c r="BI224" s="1179" t="s">
        <v>35</v>
      </c>
      <c r="BJ224" s="1179" t="s">
        <v>35</v>
      </c>
      <c r="BK224" s="1179" t="s">
        <v>35</v>
      </c>
      <c r="BL224" s="1200" t="s">
        <v>35</v>
      </c>
      <c r="BM224" s="1221" t="s">
        <v>35</v>
      </c>
      <c r="BN224" s="1179" t="s">
        <v>35</v>
      </c>
      <c r="BO224" s="1179" t="s">
        <v>35</v>
      </c>
      <c r="BP224" s="1179" t="s">
        <v>35</v>
      </c>
      <c r="BQ224" s="1200" t="s">
        <v>35</v>
      </c>
      <c r="BR224" s="1221" t="s">
        <v>35</v>
      </c>
      <c r="BS224" s="1179" t="s">
        <v>35</v>
      </c>
      <c r="BT224" s="1179" t="s">
        <v>35</v>
      </c>
      <c r="BU224" s="1179" t="s">
        <v>35</v>
      </c>
      <c r="BV224" s="1179" t="s">
        <v>35</v>
      </c>
      <c r="BW224" s="1179" t="s">
        <v>35</v>
      </c>
      <c r="BX224" s="1179" t="s">
        <v>35</v>
      </c>
      <c r="BY224" s="1240" t="s">
        <v>35</v>
      </c>
      <c r="BZ224" s="1240" t="s">
        <v>35</v>
      </c>
      <c r="CA224" s="1895"/>
      <c r="CB224" s="1895"/>
      <c r="CC224" s="1895"/>
      <c r="CD224" s="1895"/>
      <c r="CE224" s="1895"/>
      <c r="CF224" s="1895"/>
      <c r="CG224" s="1895"/>
      <c r="CH224" s="1895"/>
      <c r="CI224" s="1895"/>
      <c r="CJ224" s="1895"/>
      <c r="CK224" s="1895"/>
      <c r="CL224" s="1895"/>
      <c r="CM224" s="1895"/>
      <c r="CN224" s="1895"/>
      <c r="CO224" s="1895"/>
      <c r="CP224" s="1895"/>
      <c r="CQ224" s="1895"/>
      <c r="CR224" s="1895"/>
      <c r="CS224" s="1895"/>
      <c r="CT224" s="1895"/>
      <c r="CU224" s="1895"/>
      <c r="CV224" s="1895"/>
      <c r="CW224" s="1895"/>
      <c r="CX224" s="1895"/>
      <c r="CY224" s="1895"/>
      <c r="CZ224" s="1896"/>
    </row>
    <row r="225" s="388" customFormat="true" ht="15" customHeight="true" x14ac:dyDescent="0.2">
      <c r="A225" s="827"/>
      <c r="B225" s="845"/>
      <c r="C225" s="1028"/>
      <c r="D225" s="1029"/>
      <c r="E225" s="1029"/>
      <c r="F225" s="1029"/>
      <c r="G225" s="1030"/>
      <c r="H225" s="1031"/>
      <c r="I225" s="1029"/>
      <c r="J225" s="1029"/>
      <c r="K225" s="1029"/>
      <c r="L225" s="1032"/>
      <c r="M225" s="1033"/>
      <c r="N225" s="1029"/>
      <c r="O225" s="1029"/>
      <c r="P225" s="1029"/>
      <c r="Q225" s="1030"/>
      <c r="R225" s="1031"/>
      <c r="S225" s="1029"/>
      <c r="T225" s="1029"/>
      <c r="U225" s="1029"/>
      <c r="V225" s="1029"/>
      <c r="W225" s="1029"/>
      <c r="X225" s="1029"/>
      <c r="Y225" s="1029"/>
      <c r="Z225" s="1859"/>
      <c r="AA225" s="603"/>
      <c r="AB225" s="603"/>
      <c r="AC225" s="603"/>
      <c r="AD225" s="603"/>
      <c r="AE225" s="603"/>
      <c r="AF225" s="603"/>
      <c r="AG225" s="603"/>
      <c r="AH225" s="603"/>
      <c r="AI225" s="603"/>
      <c r="AJ225" s="603"/>
      <c r="AK225" s="603"/>
      <c r="AL225" s="603"/>
      <c r="AM225" s="603"/>
      <c r="AN225" s="603"/>
      <c r="AO225" s="603"/>
      <c r="AP225" s="603"/>
      <c r="AQ225" s="603"/>
      <c r="AR225" s="603"/>
      <c r="AS225" s="603"/>
      <c r="AT225" s="603"/>
      <c r="AU225" s="603"/>
      <c r="AV225" s="603"/>
      <c r="AW225" s="603"/>
      <c r="AX225" s="603"/>
      <c r="AY225" s="603"/>
      <c r="AZ225" s="216"/>
      <c r="BA225" s="2246" t="s">
        <v>70</v>
      </c>
      <c r="BB225" s="161" t="s">
        <v>71</v>
      </c>
      <c r="BC225" s="1159" t="s">
        <v>35</v>
      </c>
      <c r="BD225" s="1179" t="s">
        <v>35</v>
      </c>
      <c r="BE225" s="1179" t="s">
        <v>35</v>
      </c>
      <c r="BF225" s="1179" t="s">
        <v>35</v>
      </c>
      <c r="BG225" s="1200" t="s">
        <v>35</v>
      </c>
      <c r="BH225" s="1221" t="s">
        <v>35</v>
      </c>
      <c r="BI225" s="1179" t="s">
        <v>35</v>
      </c>
      <c r="BJ225" s="1179" t="s">
        <v>35</v>
      </c>
      <c r="BK225" s="1179" t="s">
        <v>35</v>
      </c>
      <c r="BL225" s="1200" t="s">
        <v>35</v>
      </c>
      <c r="BM225" s="1221" t="s">
        <v>35</v>
      </c>
      <c r="BN225" s="1179" t="s">
        <v>35</v>
      </c>
      <c r="BO225" s="1179" t="s">
        <v>35</v>
      </c>
      <c r="BP225" s="1179" t="s">
        <v>35</v>
      </c>
      <c r="BQ225" s="1200" t="s">
        <v>35</v>
      </c>
      <c r="BR225" s="1221" t="s">
        <v>35</v>
      </c>
      <c r="BS225" s="1179" t="s">
        <v>35</v>
      </c>
      <c r="BT225" s="1179" t="s">
        <v>35</v>
      </c>
      <c r="BU225" s="1179" t="s">
        <v>35</v>
      </c>
      <c r="BV225" s="1179" t="s">
        <v>35</v>
      </c>
      <c r="BW225" s="1179" t="s">
        <v>35</v>
      </c>
      <c r="BX225" s="1179" t="s">
        <v>35</v>
      </c>
      <c r="BY225" s="1240" t="s">
        <v>35</v>
      </c>
      <c r="BZ225" s="1240" t="s">
        <v>35</v>
      </c>
      <c r="CA225" s="1896"/>
      <c r="CB225" s="1896"/>
      <c r="CC225" s="1896"/>
      <c r="CD225" s="1896"/>
      <c r="CE225" s="1896"/>
      <c r="CF225" s="1896"/>
      <c r="CG225" s="1896"/>
      <c r="CH225" s="1896"/>
      <c r="CI225" s="1896"/>
      <c r="CJ225" s="1896"/>
      <c r="CK225" s="1896"/>
      <c r="CL225" s="1896"/>
      <c r="CM225" s="1896"/>
      <c r="CN225" s="1896"/>
      <c r="CO225" s="1896"/>
      <c r="CP225" s="1896"/>
      <c r="CQ225" s="1896"/>
      <c r="CR225" s="1896"/>
      <c r="CS225" s="1896"/>
      <c r="CT225" s="1896"/>
      <c r="CU225" s="1896"/>
      <c r="CV225" s="1896"/>
      <c r="CW225" s="1896"/>
      <c r="CX225" s="1896"/>
      <c r="CY225" s="1896"/>
      <c r="CZ225" s="1896"/>
    </row>
    <row r="226" s="388" customFormat="true" ht="15" customHeight="true" x14ac:dyDescent="0.2">
      <c r="A226" s="816"/>
      <c r="B226" s="1083"/>
      <c r="C226" s="731"/>
      <c r="D226" s="732"/>
      <c r="E226" s="732"/>
      <c r="F226" s="732"/>
      <c r="G226" s="797"/>
      <c r="H226" s="780"/>
      <c r="I226" s="732"/>
      <c r="J226" s="732"/>
      <c r="K226" s="732"/>
      <c r="L226" s="747"/>
      <c r="M226" s="763"/>
      <c r="N226" s="732"/>
      <c r="O226" s="732"/>
      <c r="P226" s="732"/>
      <c r="Q226" s="797"/>
      <c r="R226" s="780"/>
      <c r="S226" s="732"/>
      <c r="T226" s="732"/>
      <c r="U226" s="732"/>
      <c r="V226" s="732"/>
      <c r="W226" s="732"/>
      <c r="X226" s="732"/>
      <c r="Y226" s="732"/>
      <c r="Z226" s="1860"/>
      <c r="AA226" s="603"/>
      <c r="AB226" s="603"/>
      <c r="AC226" s="603"/>
      <c r="AD226" s="603"/>
      <c r="AE226" s="603"/>
      <c r="AF226" s="603"/>
      <c r="AG226" s="603"/>
      <c r="AH226" s="603"/>
      <c r="AI226" s="603"/>
      <c r="AJ226" s="603"/>
      <c r="AK226" s="603"/>
      <c r="AL226" s="603"/>
      <c r="AM226" s="603"/>
      <c r="AN226" s="603"/>
      <c r="AO226" s="603"/>
      <c r="AP226" s="603"/>
      <c r="AQ226" s="603"/>
      <c r="AR226" s="603"/>
      <c r="AS226" s="603"/>
      <c r="AT226" s="603"/>
      <c r="AU226" s="603"/>
      <c r="AV226" s="603"/>
      <c r="AW226" s="603"/>
      <c r="AX226" s="603"/>
      <c r="AY226" s="603"/>
      <c r="AZ226" s="216"/>
      <c r="BA226" s="2246"/>
      <c r="BB226" s="161" t="s">
        <v>72</v>
      </c>
      <c r="BC226" s="1159" t="s">
        <v>35</v>
      </c>
      <c r="BD226" s="1179" t="s">
        <v>35</v>
      </c>
      <c r="BE226" s="1179" t="s">
        <v>35</v>
      </c>
      <c r="BF226" s="1179" t="s">
        <v>35</v>
      </c>
      <c r="BG226" s="1200" t="s">
        <v>35</v>
      </c>
      <c r="BH226" s="1221" t="s">
        <v>35</v>
      </c>
      <c r="BI226" s="1179" t="s">
        <v>35</v>
      </c>
      <c r="BJ226" s="1179" t="s">
        <v>35</v>
      </c>
      <c r="BK226" s="1179" t="s">
        <v>35</v>
      </c>
      <c r="BL226" s="1200" t="s">
        <v>35</v>
      </c>
      <c r="BM226" s="1221" t="s">
        <v>35</v>
      </c>
      <c r="BN226" s="1179" t="s">
        <v>35</v>
      </c>
      <c r="BO226" s="1179" t="s">
        <v>35</v>
      </c>
      <c r="BP226" s="1179" t="s">
        <v>35</v>
      </c>
      <c r="BQ226" s="1200" t="s">
        <v>35</v>
      </c>
      <c r="BR226" s="1221" t="s">
        <v>35</v>
      </c>
      <c r="BS226" s="1179" t="s">
        <v>35</v>
      </c>
      <c r="BT226" s="1179" t="s">
        <v>35</v>
      </c>
      <c r="BU226" s="1179" t="s">
        <v>35</v>
      </c>
      <c r="BV226" s="1179" t="s">
        <v>35</v>
      </c>
      <c r="BW226" s="1179" t="s">
        <v>35</v>
      </c>
      <c r="BX226" s="1179" t="s">
        <v>35</v>
      </c>
      <c r="BY226" s="1240" t="s">
        <v>35</v>
      </c>
      <c r="BZ226" s="1240" t="s">
        <v>35</v>
      </c>
      <c r="CA226" s="1896"/>
      <c r="CB226" s="1896"/>
      <c r="CC226" s="1896"/>
      <c r="CD226" s="1896"/>
      <c r="CE226" s="1896"/>
      <c r="CF226" s="1896"/>
      <c r="CG226" s="1896"/>
      <c r="CH226" s="1896"/>
      <c r="CI226" s="1896"/>
      <c r="CJ226" s="1896"/>
      <c r="CK226" s="1896"/>
      <c r="CL226" s="1896"/>
      <c r="CM226" s="1896"/>
      <c r="CN226" s="1896"/>
      <c r="CO226" s="1896"/>
      <c r="CP226" s="1896"/>
      <c r="CQ226" s="1896"/>
      <c r="CR226" s="1896"/>
      <c r="CS226" s="1896"/>
      <c r="CT226" s="1896"/>
      <c r="CU226" s="1896"/>
      <c r="CV226" s="1896"/>
      <c r="CW226" s="1896"/>
      <c r="CX226" s="1896"/>
      <c r="CY226" s="1896"/>
      <c r="CZ226" s="1896"/>
    </row>
    <row r="227" s="388" customFormat="true" ht="15" customHeight="true" x14ac:dyDescent="0.2">
      <c r="A227" s="817"/>
      <c r="B227" s="1084"/>
      <c r="C227" s="733"/>
      <c r="D227" s="734"/>
      <c r="E227" s="734"/>
      <c r="F227" s="734"/>
      <c r="G227" s="798"/>
      <c r="H227" s="781"/>
      <c r="I227" s="734"/>
      <c r="J227" s="734"/>
      <c r="K227" s="734"/>
      <c r="L227" s="748"/>
      <c r="M227" s="764"/>
      <c r="N227" s="734"/>
      <c r="O227" s="734"/>
      <c r="P227" s="734"/>
      <c r="Q227" s="798"/>
      <c r="R227" s="781"/>
      <c r="S227" s="734"/>
      <c r="T227" s="734"/>
      <c r="U227" s="734"/>
      <c r="V227" s="734"/>
      <c r="W227" s="734"/>
      <c r="X227" s="734"/>
      <c r="Y227" s="734"/>
      <c r="Z227" s="1861"/>
      <c r="AA227" s="603"/>
      <c r="AB227" s="603"/>
      <c r="AC227" s="603"/>
      <c r="AD227" s="603"/>
      <c r="AE227" s="603"/>
      <c r="AF227" s="603"/>
      <c r="AG227" s="603"/>
      <c r="AH227" s="603"/>
      <c r="AI227" s="603"/>
      <c r="AJ227" s="603"/>
      <c r="AK227" s="603"/>
      <c r="AL227" s="603"/>
      <c r="AM227" s="603"/>
      <c r="AN227" s="603"/>
      <c r="AO227" s="603"/>
      <c r="AP227" s="603"/>
      <c r="AQ227" s="603"/>
      <c r="AR227" s="603"/>
      <c r="AS227" s="603"/>
      <c r="AT227" s="603"/>
      <c r="AU227" s="603"/>
      <c r="AV227" s="603"/>
      <c r="AW227" s="603"/>
      <c r="AX227" s="603"/>
      <c r="AY227" s="603"/>
      <c r="AZ227" s="216"/>
      <c r="BA227" s="2246" t="s">
        <v>94</v>
      </c>
      <c r="BB227" s="161" t="s">
        <v>61</v>
      </c>
      <c r="BC227" s="1159" t="s">
        <v>35</v>
      </c>
      <c r="BD227" s="1179" t="s">
        <v>35</v>
      </c>
      <c r="BE227" s="1179" t="s">
        <v>35</v>
      </c>
      <c r="BF227" s="1179" t="s">
        <v>35</v>
      </c>
      <c r="BG227" s="1200" t="s">
        <v>35</v>
      </c>
      <c r="BH227" s="1221" t="s">
        <v>35</v>
      </c>
      <c r="BI227" s="1179" t="s">
        <v>35</v>
      </c>
      <c r="BJ227" s="1179" t="s">
        <v>35</v>
      </c>
      <c r="BK227" s="1179" t="s">
        <v>35</v>
      </c>
      <c r="BL227" s="1200" t="s">
        <v>35</v>
      </c>
      <c r="BM227" s="1221" t="s">
        <v>35</v>
      </c>
      <c r="BN227" s="1179" t="s">
        <v>35</v>
      </c>
      <c r="BO227" s="1179" t="s">
        <v>35</v>
      </c>
      <c r="BP227" s="1179" t="s">
        <v>35</v>
      </c>
      <c r="BQ227" s="1200" t="s">
        <v>35</v>
      </c>
      <c r="BR227" s="1221" t="s">
        <v>35</v>
      </c>
      <c r="BS227" s="1179" t="s">
        <v>35</v>
      </c>
      <c r="BT227" s="1179" t="s">
        <v>35</v>
      </c>
      <c r="BU227" s="1179" t="s">
        <v>35</v>
      </c>
      <c r="BV227" s="1179" t="s">
        <v>35</v>
      </c>
      <c r="BW227" s="1179" t="s">
        <v>35</v>
      </c>
      <c r="BX227" s="1179" t="s">
        <v>35</v>
      </c>
      <c r="BY227" s="1240" t="s">
        <v>35</v>
      </c>
      <c r="BZ227" s="1240" t="s">
        <v>35</v>
      </c>
      <c r="CA227" s="1896"/>
      <c r="CB227" s="1896"/>
      <c r="CC227" s="1896"/>
      <c r="CD227" s="1896"/>
      <c r="CE227" s="1896"/>
      <c r="CF227" s="1896"/>
      <c r="CG227" s="1896"/>
      <c r="CH227" s="1896"/>
      <c r="CI227" s="1896"/>
      <c r="CJ227" s="1896"/>
      <c r="CK227" s="1896"/>
      <c r="CL227" s="1896"/>
      <c r="CM227" s="1896"/>
      <c r="CN227" s="1896"/>
      <c r="CO227" s="1896"/>
      <c r="CP227" s="1896"/>
      <c r="CQ227" s="1896"/>
      <c r="CR227" s="1896"/>
      <c r="CS227" s="1896"/>
      <c r="CT227" s="1896"/>
      <c r="CU227" s="1896"/>
      <c r="CV227" s="1896"/>
      <c r="CW227" s="1896"/>
      <c r="CX227" s="1896"/>
      <c r="CY227" s="1896"/>
      <c r="CZ227" s="1896"/>
    </row>
    <row r="228" s="388" customFormat="true" ht="15" customHeight="true" x14ac:dyDescent="0.2">
      <c r="A228" s="818"/>
      <c r="B228" s="1085"/>
      <c r="C228" s="1034"/>
      <c r="D228" s="1035"/>
      <c r="E228" s="1035"/>
      <c r="F228" s="1035"/>
      <c r="G228" s="1036"/>
      <c r="H228" s="1037"/>
      <c r="I228" s="1035"/>
      <c r="J228" s="1035"/>
      <c r="K228" s="1035"/>
      <c r="L228" s="1038"/>
      <c r="M228" s="1034"/>
      <c r="N228" s="1035"/>
      <c r="O228" s="1035"/>
      <c r="P228" s="1035"/>
      <c r="Q228" s="1036"/>
      <c r="R228" s="1037"/>
      <c r="S228" s="1035"/>
      <c r="T228" s="1035"/>
      <c r="U228" s="1035"/>
      <c r="V228" s="1035"/>
      <c r="W228" s="1035"/>
      <c r="X228" s="1035"/>
      <c r="Y228" s="1035"/>
      <c r="Z228" s="1038"/>
      <c r="AA228" s="603"/>
      <c r="AB228" s="603"/>
      <c r="AC228" s="603"/>
      <c r="AD228" s="603"/>
      <c r="AE228" s="603"/>
      <c r="AF228" s="603"/>
      <c r="AG228" s="603"/>
      <c r="AH228" s="603"/>
      <c r="AI228" s="603"/>
      <c r="AJ228" s="603"/>
      <c r="AK228" s="603"/>
      <c r="AL228" s="603"/>
      <c r="AM228" s="603"/>
      <c r="AN228" s="603"/>
      <c r="AO228" s="603"/>
      <c r="AP228" s="603"/>
      <c r="AQ228" s="603"/>
      <c r="AR228" s="603"/>
      <c r="AS228" s="603"/>
      <c r="AT228" s="603"/>
      <c r="AU228" s="603"/>
      <c r="AV228" s="603"/>
      <c r="AW228" s="603"/>
      <c r="AX228" s="603"/>
      <c r="AY228" s="603"/>
      <c r="AZ228" s="216"/>
      <c r="BA228" s="2246"/>
      <c r="BB228" s="161" t="s">
        <v>91</v>
      </c>
      <c r="BC228" s="1159" t="s">
        <v>35</v>
      </c>
      <c r="BD228" s="1179" t="s">
        <v>35</v>
      </c>
      <c r="BE228" s="1179" t="s">
        <v>35</v>
      </c>
      <c r="BF228" s="1179" t="s">
        <v>35</v>
      </c>
      <c r="BG228" s="1200" t="s">
        <v>35</v>
      </c>
      <c r="BH228" s="1221" t="s">
        <v>35</v>
      </c>
      <c r="BI228" s="1179" t="s">
        <v>35</v>
      </c>
      <c r="BJ228" s="1179" t="s">
        <v>35</v>
      </c>
      <c r="BK228" s="1179" t="s">
        <v>35</v>
      </c>
      <c r="BL228" s="1200" t="s">
        <v>35</v>
      </c>
      <c r="BM228" s="1221" t="s">
        <v>35</v>
      </c>
      <c r="BN228" s="1179" t="s">
        <v>35</v>
      </c>
      <c r="BO228" s="1179" t="s">
        <v>35</v>
      </c>
      <c r="BP228" s="1179" t="s">
        <v>35</v>
      </c>
      <c r="BQ228" s="1200" t="s">
        <v>35</v>
      </c>
      <c r="BR228" s="1221" t="s">
        <v>35</v>
      </c>
      <c r="BS228" s="1179" t="s">
        <v>35</v>
      </c>
      <c r="BT228" s="1179" t="s">
        <v>35</v>
      </c>
      <c r="BU228" s="1179" t="s">
        <v>35</v>
      </c>
      <c r="BV228" s="1179" t="s">
        <v>35</v>
      </c>
      <c r="BW228" s="1179" t="s">
        <v>35</v>
      </c>
      <c r="BX228" s="1179" t="s">
        <v>35</v>
      </c>
      <c r="BY228" s="1240" t="s">
        <v>35</v>
      </c>
      <c r="BZ228" s="1240" t="s">
        <v>35</v>
      </c>
      <c r="CA228" s="1896"/>
      <c r="CB228" s="1896"/>
      <c r="CC228" s="1896"/>
      <c r="CD228" s="1896"/>
      <c r="CE228" s="1896"/>
      <c r="CF228" s="1896"/>
      <c r="CG228" s="1896"/>
      <c r="CH228" s="1896"/>
      <c r="CI228" s="1896"/>
      <c r="CJ228" s="1896"/>
      <c r="CK228" s="1896"/>
      <c r="CL228" s="1896"/>
      <c r="CM228" s="1896"/>
      <c r="CN228" s="1896"/>
      <c r="CO228" s="1896"/>
      <c r="CP228" s="1896"/>
      <c r="CQ228" s="1896"/>
      <c r="CR228" s="1896"/>
      <c r="CS228" s="1896"/>
      <c r="CT228" s="1896"/>
      <c r="CU228" s="1896"/>
      <c r="CV228" s="1896"/>
      <c r="CW228" s="1896"/>
      <c r="CX228" s="1896"/>
      <c r="CY228" s="1896"/>
      <c r="CZ228" s="1896"/>
    </row>
    <row r="229" s="388" customFormat="true" ht="15" customHeight="true" x14ac:dyDescent="0.2">
      <c r="A229" s="819"/>
      <c r="B229" s="1086"/>
      <c r="C229" s="1018"/>
      <c r="D229" s="1019"/>
      <c r="E229" s="1019"/>
      <c r="F229" s="1019"/>
      <c r="G229" s="1020"/>
      <c r="H229" s="1021"/>
      <c r="I229" s="1019"/>
      <c r="J229" s="1019"/>
      <c r="K229" s="1019"/>
      <c r="L229" s="1022"/>
      <c r="M229" s="1018"/>
      <c r="N229" s="1019"/>
      <c r="O229" s="1019"/>
      <c r="P229" s="1019"/>
      <c r="Q229" s="1020"/>
      <c r="R229" s="1021"/>
      <c r="S229" s="1019"/>
      <c r="T229" s="1019"/>
      <c r="U229" s="1019"/>
      <c r="V229" s="1019"/>
      <c r="W229" s="1019"/>
      <c r="X229" s="1019"/>
      <c r="Y229" s="1019"/>
      <c r="Z229" s="1022"/>
      <c r="AA229" s="603"/>
      <c r="AB229" s="603"/>
      <c r="AC229" s="603"/>
      <c r="AD229" s="603"/>
      <c r="AE229" s="603"/>
      <c r="AF229" s="603"/>
      <c r="AG229" s="603"/>
      <c r="AH229" s="603"/>
      <c r="AI229" s="603"/>
      <c r="AJ229" s="603"/>
      <c r="AK229" s="603"/>
      <c r="AL229" s="603"/>
      <c r="AM229" s="603"/>
      <c r="AN229" s="603"/>
      <c r="AO229" s="603"/>
      <c r="AP229" s="603"/>
      <c r="AQ229" s="603"/>
      <c r="AR229" s="603"/>
      <c r="AS229" s="603"/>
      <c r="AT229" s="603"/>
      <c r="AU229" s="603"/>
      <c r="AV229" s="603"/>
      <c r="AW229" s="603"/>
      <c r="AX229" s="603"/>
      <c r="AY229" s="603"/>
      <c r="AZ229" s="216"/>
      <c r="BA229" s="2246"/>
      <c r="BB229" s="161" t="s">
        <v>92</v>
      </c>
      <c r="BC229" s="1159" t="s">
        <v>35</v>
      </c>
      <c r="BD229" s="1179" t="s">
        <v>35</v>
      </c>
      <c r="BE229" s="1179" t="s">
        <v>35</v>
      </c>
      <c r="BF229" s="1179" t="s">
        <v>35</v>
      </c>
      <c r="BG229" s="1200" t="s">
        <v>35</v>
      </c>
      <c r="BH229" s="1221" t="s">
        <v>35</v>
      </c>
      <c r="BI229" s="1179" t="s">
        <v>35</v>
      </c>
      <c r="BJ229" s="1179" t="s">
        <v>35</v>
      </c>
      <c r="BK229" s="1179" t="s">
        <v>35</v>
      </c>
      <c r="BL229" s="1200" t="s">
        <v>35</v>
      </c>
      <c r="BM229" s="1221" t="s">
        <v>35</v>
      </c>
      <c r="BN229" s="1179" t="s">
        <v>35</v>
      </c>
      <c r="BO229" s="1179" t="s">
        <v>35</v>
      </c>
      <c r="BP229" s="1179" t="s">
        <v>35</v>
      </c>
      <c r="BQ229" s="1200" t="s">
        <v>35</v>
      </c>
      <c r="BR229" s="1221" t="s">
        <v>35</v>
      </c>
      <c r="BS229" s="1179" t="s">
        <v>35</v>
      </c>
      <c r="BT229" s="1179" t="s">
        <v>35</v>
      </c>
      <c r="BU229" s="1179" t="s">
        <v>35</v>
      </c>
      <c r="BV229" s="1179" t="s">
        <v>35</v>
      </c>
      <c r="BW229" s="1179" t="s">
        <v>35</v>
      </c>
      <c r="BX229" s="1179" t="s">
        <v>35</v>
      </c>
      <c r="BY229" s="1240" t="s">
        <v>35</v>
      </c>
      <c r="BZ229" s="1240" t="s">
        <v>35</v>
      </c>
      <c r="CA229" s="1896"/>
      <c r="CB229" s="1896"/>
      <c r="CC229" s="1896"/>
      <c r="CD229" s="1896"/>
      <c r="CE229" s="1896"/>
      <c r="CF229" s="1896"/>
      <c r="CG229" s="1896"/>
      <c r="CH229" s="1896"/>
      <c r="CI229" s="1896"/>
      <c r="CJ229" s="1896"/>
      <c r="CK229" s="1896"/>
      <c r="CL229" s="1896"/>
      <c r="CM229" s="1896"/>
      <c r="CN229" s="1896"/>
      <c r="CO229" s="1896"/>
      <c r="CP229" s="1896"/>
      <c r="CQ229" s="1896"/>
      <c r="CR229" s="1896"/>
      <c r="CS229" s="1896"/>
      <c r="CT229" s="1896"/>
      <c r="CU229" s="1896"/>
      <c r="CV229" s="1896"/>
      <c r="CW229" s="1896"/>
      <c r="CX229" s="1896"/>
      <c r="CY229" s="1896"/>
      <c r="CZ229" s="1896"/>
    </row>
    <row r="230" s="388" customFormat="true" ht="15" customHeight="true" x14ac:dyDescent="0.2">
      <c r="A230" s="820"/>
      <c r="B230" s="1087"/>
      <c r="C230" s="1023"/>
      <c r="D230" s="1024"/>
      <c r="E230" s="1024"/>
      <c r="F230" s="1024"/>
      <c r="G230" s="1025"/>
      <c r="H230" s="1026"/>
      <c r="I230" s="1024"/>
      <c r="J230" s="1024"/>
      <c r="K230" s="1024"/>
      <c r="L230" s="1027"/>
      <c r="M230" s="1023"/>
      <c r="N230" s="1024"/>
      <c r="O230" s="1024"/>
      <c r="P230" s="1024"/>
      <c r="Q230" s="1025"/>
      <c r="R230" s="1026"/>
      <c r="S230" s="1024"/>
      <c r="T230" s="1024"/>
      <c r="U230" s="1024"/>
      <c r="V230" s="1024"/>
      <c r="W230" s="1024"/>
      <c r="X230" s="1024"/>
      <c r="Y230" s="1024"/>
      <c r="Z230" s="1027"/>
      <c r="AA230" s="603"/>
      <c r="AB230" s="603"/>
      <c r="AC230" s="603"/>
      <c r="AD230" s="603"/>
      <c r="AE230" s="603"/>
      <c r="AF230" s="603"/>
      <c r="AG230" s="603"/>
      <c r="AH230" s="603"/>
      <c r="AI230" s="603"/>
      <c r="AJ230" s="603"/>
      <c r="AK230" s="603"/>
      <c r="AL230" s="603"/>
      <c r="AM230" s="603"/>
      <c r="AN230" s="603"/>
      <c r="AO230" s="603"/>
      <c r="AP230" s="603"/>
      <c r="AQ230" s="603"/>
      <c r="AR230" s="603"/>
      <c r="AS230" s="603"/>
      <c r="AT230" s="603"/>
      <c r="AU230" s="603"/>
      <c r="AV230" s="603"/>
      <c r="AW230" s="603"/>
      <c r="AX230" s="603"/>
      <c r="AY230" s="603"/>
      <c r="AZ230" s="216"/>
      <c r="BA230" s="2246"/>
      <c r="BB230" s="161" t="s">
        <v>93</v>
      </c>
      <c r="BC230" s="1159" t="s">
        <v>35</v>
      </c>
      <c r="BD230" s="1179" t="s">
        <v>35</v>
      </c>
      <c r="BE230" s="1179" t="s">
        <v>35</v>
      </c>
      <c r="BF230" s="1179" t="s">
        <v>35</v>
      </c>
      <c r="BG230" s="1200" t="s">
        <v>35</v>
      </c>
      <c r="BH230" s="1221" t="s">
        <v>35</v>
      </c>
      <c r="BI230" s="1179" t="s">
        <v>35</v>
      </c>
      <c r="BJ230" s="1179" t="s">
        <v>35</v>
      </c>
      <c r="BK230" s="1179" t="s">
        <v>35</v>
      </c>
      <c r="BL230" s="1200" t="s">
        <v>35</v>
      </c>
      <c r="BM230" s="1221" t="s">
        <v>35</v>
      </c>
      <c r="BN230" s="1179" t="s">
        <v>35</v>
      </c>
      <c r="BO230" s="1179" t="s">
        <v>35</v>
      </c>
      <c r="BP230" s="1179" t="s">
        <v>35</v>
      </c>
      <c r="BQ230" s="1200" t="s">
        <v>35</v>
      </c>
      <c r="BR230" s="1221" t="s">
        <v>35</v>
      </c>
      <c r="BS230" s="1179" t="s">
        <v>35</v>
      </c>
      <c r="BT230" s="1179" t="s">
        <v>35</v>
      </c>
      <c r="BU230" s="1179" t="s">
        <v>35</v>
      </c>
      <c r="BV230" s="1179" t="s">
        <v>35</v>
      </c>
      <c r="BW230" s="1179" t="s">
        <v>35</v>
      </c>
      <c r="BX230" s="1179" t="s">
        <v>35</v>
      </c>
      <c r="BY230" s="1240" t="s">
        <v>35</v>
      </c>
      <c r="BZ230" s="1240" t="s">
        <v>35</v>
      </c>
      <c r="CA230" s="1896"/>
      <c r="CB230" s="1896"/>
      <c r="CC230" s="1896"/>
      <c r="CD230" s="1896"/>
      <c r="CE230" s="1896"/>
      <c r="CF230" s="1896"/>
      <c r="CG230" s="1896"/>
      <c r="CH230" s="1896"/>
      <c r="CI230" s="1896"/>
      <c r="CJ230" s="1896"/>
      <c r="CK230" s="1896"/>
      <c r="CL230" s="1896"/>
      <c r="CM230" s="1896"/>
      <c r="CN230" s="1896"/>
      <c r="CO230" s="1896"/>
      <c r="CP230" s="1896"/>
      <c r="CQ230" s="1896"/>
      <c r="CR230" s="1896"/>
      <c r="CS230" s="1896"/>
      <c r="CT230" s="1896"/>
      <c r="CU230" s="1896"/>
      <c r="CV230" s="1896"/>
      <c r="CW230" s="1896"/>
      <c r="CX230" s="1896"/>
      <c r="CY230" s="1896"/>
      <c r="CZ230" s="1896"/>
    </row>
    <row r="231" s="388" customFormat="true" ht="15" customHeight="true" x14ac:dyDescent="0.2">
      <c r="A231" s="821"/>
      <c r="B231" s="846"/>
      <c r="C231" s="735"/>
      <c r="D231" s="736"/>
      <c r="E231" s="736"/>
      <c r="F231" s="736"/>
      <c r="G231" s="799"/>
      <c r="H231" s="782"/>
      <c r="I231" s="736"/>
      <c r="J231" s="736"/>
      <c r="K231" s="736"/>
      <c r="L231" s="749"/>
      <c r="M231" s="765"/>
      <c r="N231" s="736"/>
      <c r="O231" s="736"/>
      <c r="P231" s="736"/>
      <c r="Q231" s="799"/>
      <c r="R231" s="782"/>
      <c r="S231" s="736"/>
      <c r="T231" s="736"/>
      <c r="U231" s="736"/>
      <c r="V231" s="736"/>
      <c r="W231" s="736"/>
      <c r="X231" s="736"/>
      <c r="Y231" s="736"/>
      <c r="Z231" s="1862"/>
      <c r="AA231" s="603"/>
      <c r="AB231" s="603"/>
      <c r="AC231" s="603"/>
      <c r="AD231" s="603"/>
      <c r="AE231" s="603"/>
      <c r="AF231" s="603"/>
      <c r="AG231" s="603"/>
      <c r="AH231" s="603"/>
      <c r="AI231" s="603"/>
      <c r="AJ231" s="603"/>
      <c r="AK231" s="603"/>
      <c r="AL231" s="603"/>
      <c r="AM231" s="603"/>
      <c r="AN231" s="603"/>
      <c r="AO231" s="603"/>
      <c r="AP231" s="603"/>
      <c r="AQ231" s="603"/>
      <c r="AR231" s="603"/>
      <c r="AS231" s="603"/>
      <c r="AT231" s="603"/>
      <c r="AU231" s="603"/>
      <c r="AV231" s="603"/>
      <c r="AW231" s="603"/>
      <c r="AX231" s="603"/>
      <c r="AY231" s="603"/>
      <c r="AZ231" s="216"/>
      <c r="BA231" s="390"/>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1897"/>
      <c r="CB231" s="1897"/>
      <c r="CC231" s="1897"/>
      <c r="CD231" s="1897"/>
      <c r="CE231" s="1897"/>
      <c r="CF231" s="1897"/>
      <c r="CG231" s="1897"/>
      <c r="CH231" s="1897"/>
      <c r="CI231" s="1897"/>
      <c r="CJ231" s="1897"/>
      <c r="CK231" s="1897"/>
      <c r="CL231" s="1897"/>
      <c r="CM231" s="1897"/>
      <c r="CN231" s="1897"/>
      <c r="CO231" s="1897"/>
      <c r="CP231" s="1897"/>
      <c r="CQ231" s="1897"/>
      <c r="CR231" s="1897"/>
      <c r="CS231" s="1897"/>
      <c r="CT231" s="1897"/>
      <c r="CU231" s="1897"/>
      <c r="CV231" s="1897"/>
      <c r="CW231" s="1897"/>
      <c r="CX231" s="1897"/>
      <c r="CY231" s="1897"/>
      <c r="CZ231" s="1897"/>
    </row>
    <row r="232" s="388" customFormat="true" ht="15" customHeight="true" x14ac:dyDescent="0.2">
      <c r="A232" s="822"/>
      <c r="B232" s="847"/>
      <c r="C232" s="737"/>
      <c r="D232" s="738"/>
      <c r="E232" s="738"/>
      <c r="F232" s="738"/>
      <c r="G232" s="800"/>
      <c r="H232" s="783"/>
      <c r="I232" s="738"/>
      <c r="J232" s="738"/>
      <c r="K232" s="738"/>
      <c r="L232" s="750"/>
      <c r="M232" s="766"/>
      <c r="N232" s="738"/>
      <c r="O232" s="738"/>
      <c r="P232" s="738"/>
      <c r="Q232" s="800"/>
      <c r="R232" s="783"/>
      <c r="S232" s="738"/>
      <c r="T232" s="738"/>
      <c r="U232" s="738"/>
      <c r="V232" s="738"/>
      <c r="W232" s="738"/>
      <c r="X232" s="738"/>
      <c r="Y232" s="738"/>
      <c r="Z232" s="1863"/>
      <c r="AA232" s="603"/>
      <c r="AB232" s="603"/>
      <c r="AC232" s="603"/>
      <c r="AD232" s="603"/>
      <c r="AE232" s="603"/>
      <c r="AF232" s="603"/>
      <c r="AG232" s="603"/>
      <c r="AH232" s="603"/>
      <c r="AI232" s="603"/>
      <c r="AJ232" s="603"/>
      <c r="AK232" s="603"/>
      <c r="AL232" s="603"/>
      <c r="AM232" s="603"/>
      <c r="AN232" s="603"/>
      <c r="AO232" s="603"/>
      <c r="AP232" s="603"/>
      <c r="AQ232" s="603"/>
      <c r="AR232" s="603"/>
      <c r="AS232" s="603"/>
      <c r="AT232" s="603"/>
      <c r="AU232" s="603"/>
      <c r="AV232" s="603"/>
      <c r="AW232" s="603"/>
      <c r="AX232" s="603"/>
      <c r="AY232" s="603"/>
      <c r="AZ232" s="216"/>
      <c r="BA232" s="38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1897"/>
      <c r="CB232" s="1897"/>
      <c r="CC232" s="1897"/>
      <c r="CD232" s="1897"/>
      <c r="CE232" s="1897"/>
      <c r="CF232" s="1897"/>
      <c r="CG232" s="1897"/>
      <c r="CH232" s="1897"/>
      <c r="CI232" s="1897"/>
      <c r="CJ232" s="1897"/>
      <c r="CK232" s="1897"/>
      <c r="CL232" s="1897"/>
      <c r="CM232" s="1897"/>
      <c r="CN232" s="1897"/>
      <c r="CO232" s="1897"/>
      <c r="CP232" s="1897"/>
      <c r="CQ232" s="1897"/>
      <c r="CR232" s="1897"/>
      <c r="CS232" s="1897"/>
      <c r="CT232" s="1897"/>
      <c r="CU232" s="1897"/>
      <c r="CV232" s="1897"/>
      <c r="CW232" s="1897"/>
      <c r="CX232" s="1897"/>
      <c r="CY232" s="1897"/>
      <c r="CZ232" s="1897"/>
    </row>
    <row r="233" s="388" customFormat="true" ht="15" customHeight="true" x14ac:dyDescent="0.2">
      <c r="A233" s="823"/>
      <c r="B233" s="848"/>
      <c r="C233" s="1039"/>
      <c r="D233" s="1040"/>
      <c r="E233" s="1040"/>
      <c r="F233" s="1040"/>
      <c r="G233" s="1041"/>
      <c r="H233" s="1042"/>
      <c r="I233" s="1040"/>
      <c r="J233" s="1040"/>
      <c r="K233" s="1040"/>
      <c r="L233" s="1043"/>
      <c r="M233" s="1044"/>
      <c r="N233" s="1040"/>
      <c r="O233" s="1040"/>
      <c r="P233" s="1040"/>
      <c r="Q233" s="1041"/>
      <c r="R233" s="1042"/>
      <c r="S233" s="1040"/>
      <c r="T233" s="1040"/>
      <c r="U233" s="1040"/>
      <c r="V233" s="1040"/>
      <c r="W233" s="1040"/>
      <c r="X233" s="1040"/>
      <c r="Y233" s="1040"/>
      <c r="Z233" s="1864"/>
      <c r="AA233" s="603"/>
      <c r="AB233" s="603"/>
      <c r="AC233" s="603"/>
      <c r="AD233" s="603"/>
      <c r="AE233" s="603"/>
      <c r="AF233" s="603"/>
      <c r="AG233" s="603"/>
      <c r="AH233" s="603"/>
      <c r="AI233" s="603"/>
      <c r="AJ233" s="603"/>
      <c r="AK233" s="603"/>
      <c r="AL233" s="603"/>
      <c r="AM233" s="603"/>
      <c r="AN233" s="603"/>
      <c r="AO233" s="603"/>
      <c r="AP233" s="603"/>
      <c r="AQ233" s="603"/>
      <c r="AR233" s="603"/>
      <c r="AS233" s="603"/>
      <c r="AT233" s="603"/>
      <c r="AU233" s="603"/>
      <c r="AV233" s="603"/>
      <c r="AW233" s="603"/>
      <c r="AX233" s="603"/>
      <c r="AY233" s="603"/>
      <c r="AZ233" s="216"/>
      <c r="BA233" s="38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1897"/>
      <c r="CB233" s="1897"/>
      <c r="CC233" s="1897"/>
      <c r="CD233" s="1897"/>
      <c r="CE233" s="1897"/>
      <c r="CF233" s="1897"/>
      <c r="CG233" s="1897"/>
      <c r="CH233" s="1897"/>
      <c r="CI233" s="1897"/>
      <c r="CJ233" s="1897"/>
      <c r="CK233" s="1897"/>
      <c r="CL233" s="1897"/>
      <c r="CM233" s="1897"/>
      <c r="CN233" s="1897"/>
      <c r="CO233" s="1897"/>
      <c r="CP233" s="1897"/>
      <c r="CQ233" s="1897"/>
      <c r="CR233" s="1897"/>
      <c r="CS233" s="1897"/>
      <c r="CT233" s="1897"/>
      <c r="CU233" s="1897"/>
      <c r="CV233" s="1897"/>
      <c r="CW233" s="1897"/>
      <c r="CX233" s="1897"/>
      <c r="CY233" s="1897"/>
      <c r="CZ233" s="1897"/>
    </row>
    <row r="234" s="388" customFormat="true" ht="15" customHeight="true" x14ac:dyDescent="0.2">
      <c r="A234" s="824"/>
      <c r="B234" s="849"/>
      <c r="C234" s="1045"/>
      <c r="D234" s="1046"/>
      <c r="E234" s="1046"/>
      <c r="F234" s="1046"/>
      <c r="G234" s="1047"/>
      <c r="H234" s="1048"/>
      <c r="I234" s="1046"/>
      <c r="J234" s="1046"/>
      <c r="K234" s="1046"/>
      <c r="L234" s="1049"/>
      <c r="M234" s="1050"/>
      <c r="N234" s="1046"/>
      <c r="O234" s="1046"/>
      <c r="P234" s="1046"/>
      <c r="Q234" s="1047"/>
      <c r="R234" s="1048"/>
      <c r="S234" s="1046"/>
      <c r="T234" s="1046"/>
      <c r="U234" s="1046"/>
      <c r="V234" s="1046"/>
      <c r="W234" s="1046"/>
      <c r="X234" s="1046"/>
      <c r="Y234" s="1046"/>
      <c r="Z234" s="1865"/>
      <c r="AA234" s="603"/>
      <c r="AB234" s="603"/>
      <c r="AC234" s="603"/>
      <c r="AD234" s="603"/>
      <c r="AE234" s="603"/>
      <c r="AF234" s="603"/>
      <c r="AG234" s="603"/>
      <c r="AH234" s="603"/>
      <c r="AI234" s="603"/>
      <c r="AJ234" s="603"/>
      <c r="AK234" s="603"/>
      <c r="AL234" s="603"/>
      <c r="AM234" s="603"/>
      <c r="AN234" s="603"/>
      <c r="AO234" s="603"/>
      <c r="AP234" s="603"/>
      <c r="AQ234" s="603"/>
      <c r="AR234" s="603"/>
      <c r="AS234" s="603"/>
      <c r="AT234" s="603"/>
      <c r="AU234" s="603"/>
      <c r="AV234" s="603"/>
      <c r="AW234" s="603"/>
      <c r="AX234" s="603"/>
      <c r="AY234" s="603"/>
      <c r="AZ234" s="216"/>
      <c r="BA234" s="38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1897"/>
      <c r="CB234" s="1897"/>
      <c r="CC234" s="1897"/>
      <c r="CD234" s="1897"/>
      <c r="CE234" s="1897"/>
      <c r="CF234" s="1897"/>
      <c r="CG234" s="1897"/>
      <c r="CH234" s="1897"/>
      <c r="CI234" s="1897"/>
      <c r="CJ234" s="1897"/>
      <c r="CK234" s="1897"/>
      <c r="CL234" s="1897"/>
      <c r="CM234" s="1897"/>
      <c r="CN234" s="1897"/>
      <c r="CO234" s="1897"/>
      <c r="CP234" s="1897"/>
      <c r="CQ234" s="1897"/>
      <c r="CR234" s="1897"/>
      <c r="CS234" s="1897"/>
      <c r="CT234" s="1897"/>
      <c r="CU234" s="1897"/>
      <c r="CV234" s="1897"/>
      <c r="CW234" s="1897"/>
      <c r="CX234" s="1897"/>
      <c r="CY234" s="1897"/>
      <c r="CZ234" s="1897"/>
    </row>
    <row r="235" s="388" customFormat="true" ht="15" customHeight="true" x14ac:dyDescent="0.2">
      <c r="A235" s="824"/>
      <c r="B235" s="849"/>
      <c r="C235" s="1045"/>
      <c r="D235" s="1046"/>
      <c r="E235" s="1046"/>
      <c r="F235" s="1046"/>
      <c r="G235" s="1047"/>
      <c r="H235" s="1048"/>
      <c r="I235" s="1046"/>
      <c r="J235" s="1046"/>
      <c r="K235" s="1046"/>
      <c r="L235" s="1049"/>
      <c r="M235" s="1050"/>
      <c r="N235" s="1046"/>
      <c r="O235" s="1046"/>
      <c r="P235" s="1046"/>
      <c r="Q235" s="1047"/>
      <c r="R235" s="1048"/>
      <c r="S235" s="1046"/>
      <c r="T235" s="1046"/>
      <c r="U235" s="1046"/>
      <c r="V235" s="1046"/>
      <c r="W235" s="1046"/>
      <c r="X235" s="1046"/>
      <c r="Y235" s="1046"/>
      <c r="Z235" s="1865"/>
      <c r="AA235" s="603"/>
      <c r="AB235" s="603"/>
      <c r="AC235" s="603"/>
      <c r="AD235" s="603"/>
      <c r="AE235" s="603"/>
      <c r="AF235" s="603"/>
      <c r="AG235" s="603"/>
      <c r="AH235" s="603"/>
      <c r="AI235" s="603"/>
      <c r="AJ235" s="603"/>
      <c r="AK235" s="603"/>
      <c r="AL235" s="603"/>
      <c r="AM235" s="603"/>
      <c r="AN235" s="603"/>
      <c r="AO235" s="603"/>
      <c r="AP235" s="603"/>
      <c r="AQ235" s="603"/>
      <c r="AR235" s="603"/>
      <c r="AS235" s="603"/>
      <c r="AT235" s="603"/>
      <c r="AU235" s="603"/>
      <c r="AV235" s="603"/>
      <c r="AW235" s="603"/>
      <c r="AX235" s="603"/>
      <c r="AY235" s="603"/>
      <c r="AZ235" s="216"/>
      <c r="BA235" s="38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1897"/>
      <c r="CB235" s="1897"/>
      <c r="CC235" s="1897"/>
      <c r="CD235" s="1897"/>
      <c r="CE235" s="1897"/>
      <c r="CF235" s="1897"/>
      <c r="CG235" s="1897"/>
      <c r="CH235" s="1897"/>
      <c r="CI235" s="1897"/>
      <c r="CJ235" s="1897"/>
      <c r="CK235" s="1897"/>
      <c r="CL235" s="1897"/>
      <c r="CM235" s="1897"/>
      <c r="CN235" s="1897"/>
      <c r="CO235" s="1897"/>
      <c r="CP235" s="1897"/>
      <c r="CQ235" s="1897"/>
      <c r="CR235" s="1897"/>
      <c r="CS235" s="1897"/>
      <c r="CT235" s="1897"/>
      <c r="CU235" s="1897"/>
      <c r="CV235" s="1897"/>
      <c r="CW235" s="1897"/>
      <c r="CX235" s="1897"/>
      <c r="CY235" s="1897"/>
      <c r="CZ235" s="1897"/>
    </row>
    <row r="236" s="388" customFormat="true" ht="15" customHeight="true" x14ac:dyDescent="0.2">
      <c r="A236" s="824"/>
      <c r="B236" s="849"/>
      <c r="C236" s="1045"/>
      <c r="D236" s="1046"/>
      <c r="E236" s="1046"/>
      <c r="F236" s="1046"/>
      <c r="G236" s="1047"/>
      <c r="H236" s="1048"/>
      <c r="I236" s="1046"/>
      <c r="J236" s="1046"/>
      <c r="K236" s="1046"/>
      <c r="L236" s="1049"/>
      <c r="M236" s="1050"/>
      <c r="N236" s="1046"/>
      <c r="O236" s="1046"/>
      <c r="P236" s="1046"/>
      <c r="Q236" s="1047"/>
      <c r="R236" s="1048"/>
      <c r="S236" s="1046"/>
      <c r="T236" s="1046"/>
      <c r="U236" s="1046"/>
      <c r="V236" s="1046"/>
      <c r="W236" s="1046"/>
      <c r="X236" s="1046"/>
      <c r="Y236" s="1046"/>
      <c r="Z236" s="1865"/>
      <c r="AA236" s="603"/>
      <c r="AB236" s="603"/>
      <c r="AC236" s="603"/>
      <c r="AD236" s="603"/>
      <c r="AE236" s="603"/>
      <c r="AF236" s="603"/>
      <c r="AG236" s="603"/>
      <c r="AH236" s="603"/>
      <c r="AI236" s="603"/>
      <c r="AJ236" s="603"/>
      <c r="AK236" s="603"/>
      <c r="AL236" s="603"/>
      <c r="AM236" s="603"/>
      <c r="AN236" s="603"/>
      <c r="AO236" s="603"/>
      <c r="AP236" s="603"/>
      <c r="AQ236" s="603"/>
      <c r="AR236" s="603"/>
      <c r="AS236" s="603"/>
      <c r="AT236" s="603"/>
      <c r="AU236" s="603"/>
      <c r="AV236" s="603"/>
      <c r="AW236" s="603"/>
      <c r="AX236" s="603"/>
      <c r="AY236" s="603"/>
      <c r="AZ236" s="216"/>
      <c r="BA236" s="38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1897"/>
      <c r="CB236" s="1897"/>
      <c r="CC236" s="1897"/>
      <c r="CD236" s="1897"/>
      <c r="CE236" s="1897"/>
      <c r="CF236" s="1897"/>
      <c r="CG236" s="1897"/>
      <c r="CH236" s="1897"/>
      <c r="CI236" s="1897"/>
      <c r="CJ236" s="1897"/>
      <c r="CK236" s="1897"/>
      <c r="CL236" s="1897"/>
      <c r="CM236" s="1897"/>
      <c r="CN236" s="1897"/>
      <c r="CO236" s="1897"/>
      <c r="CP236" s="1897"/>
      <c r="CQ236" s="1897"/>
      <c r="CR236" s="1897"/>
      <c r="CS236" s="1897"/>
      <c r="CT236" s="1897"/>
      <c r="CU236" s="1897"/>
      <c r="CV236" s="1897"/>
      <c r="CW236" s="1897"/>
      <c r="CX236" s="1897"/>
      <c r="CY236" s="1897"/>
      <c r="CZ236" s="1897"/>
    </row>
    <row r="237" s="388" customFormat="true" ht="15" customHeight="true" x14ac:dyDescent="0.2">
      <c r="A237" s="824"/>
      <c r="B237" s="849"/>
      <c r="C237" s="1045"/>
      <c r="D237" s="1046"/>
      <c r="E237" s="1046"/>
      <c r="F237" s="1046"/>
      <c r="G237" s="1047"/>
      <c r="H237" s="1048"/>
      <c r="I237" s="1046"/>
      <c r="J237" s="1046"/>
      <c r="K237" s="1046"/>
      <c r="L237" s="1049"/>
      <c r="M237" s="1050"/>
      <c r="N237" s="1046"/>
      <c r="O237" s="1046"/>
      <c r="P237" s="1046"/>
      <c r="Q237" s="1047"/>
      <c r="R237" s="1048"/>
      <c r="S237" s="1046"/>
      <c r="T237" s="1046"/>
      <c r="U237" s="1046"/>
      <c r="V237" s="1046"/>
      <c r="W237" s="1046"/>
      <c r="X237" s="1046"/>
      <c r="Y237" s="1046"/>
      <c r="Z237" s="1865"/>
      <c r="AA237" s="603"/>
      <c r="AB237" s="603"/>
      <c r="AC237" s="603"/>
      <c r="AD237" s="603"/>
      <c r="AE237" s="603"/>
      <c r="AF237" s="603"/>
      <c r="AG237" s="603"/>
      <c r="AH237" s="603"/>
      <c r="AI237" s="603"/>
      <c r="AJ237" s="603"/>
      <c r="AK237" s="603"/>
      <c r="AL237" s="603"/>
      <c r="AM237" s="603"/>
      <c r="AN237" s="603"/>
      <c r="AO237" s="603"/>
      <c r="AP237" s="603"/>
      <c r="AQ237" s="603"/>
      <c r="AR237" s="603"/>
      <c r="AS237" s="603"/>
      <c r="AT237" s="603"/>
      <c r="AU237" s="603"/>
      <c r="AV237" s="603"/>
      <c r="AW237" s="603"/>
      <c r="AX237" s="603"/>
      <c r="AY237" s="603"/>
      <c r="AZ237" s="216"/>
      <c r="BA237" s="38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1897"/>
      <c r="CB237" s="1897"/>
      <c r="CC237" s="1897"/>
      <c r="CD237" s="1897"/>
      <c r="CE237" s="1897"/>
      <c r="CF237" s="1897"/>
      <c r="CG237" s="1897"/>
      <c r="CH237" s="1897"/>
      <c r="CI237" s="1897"/>
      <c r="CJ237" s="1897"/>
      <c r="CK237" s="1897"/>
      <c r="CL237" s="1897"/>
      <c r="CM237" s="1897"/>
      <c r="CN237" s="1897"/>
      <c r="CO237" s="1897"/>
      <c r="CP237" s="1897"/>
      <c r="CQ237" s="1897"/>
      <c r="CR237" s="1897"/>
      <c r="CS237" s="1897"/>
      <c r="CT237" s="1897"/>
      <c r="CU237" s="1897"/>
      <c r="CV237" s="1897"/>
      <c r="CW237" s="1897"/>
      <c r="CX237" s="1897"/>
      <c r="CY237" s="1897"/>
      <c r="CZ237" s="1897"/>
    </row>
    <row r="238" s="388" customFormat="true" ht="15" customHeight="true" x14ac:dyDescent="0.2">
      <c r="A238" s="824"/>
      <c r="B238" s="849"/>
      <c r="C238" s="1045"/>
      <c r="D238" s="1046"/>
      <c r="E238" s="1046"/>
      <c r="F238" s="1046"/>
      <c r="G238" s="1047"/>
      <c r="H238" s="1048"/>
      <c r="I238" s="1046"/>
      <c r="J238" s="1046"/>
      <c r="K238" s="1046"/>
      <c r="L238" s="1049"/>
      <c r="M238" s="1050"/>
      <c r="N238" s="1046"/>
      <c r="O238" s="1046"/>
      <c r="P238" s="1046"/>
      <c r="Q238" s="1047"/>
      <c r="R238" s="1048"/>
      <c r="S238" s="1046"/>
      <c r="T238" s="1046"/>
      <c r="U238" s="1046"/>
      <c r="V238" s="1046"/>
      <c r="W238" s="1046"/>
      <c r="X238" s="1046"/>
      <c r="Y238" s="1046"/>
      <c r="Z238" s="1865"/>
      <c r="AA238" s="603"/>
      <c r="AB238" s="603"/>
      <c r="AC238" s="603"/>
      <c r="AD238" s="603"/>
      <c r="AE238" s="603"/>
      <c r="AF238" s="603"/>
      <c r="AG238" s="603"/>
      <c r="AH238" s="603"/>
      <c r="AI238" s="603"/>
      <c r="AJ238" s="603"/>
      <c r="AK238" s="603"/>
      <c r="AL238" s="603"/>
      <c r="AM238" s="603"/>
      <c r="AN238" s="603"/>
      <c r="AO238" s="603"/>
      <c r="AP238" s="603"/>
      <c r="AQ238" s="603"/>
      <c r="AR238" s="603"/>
      <c r="AS238" s="603"/>
      <c r="AT238" s="603"/>
      <c r="AU238" s="603"/>
      <c r="AV238" s="603"/>
      <c r="AW238" s="603"/>
      <c r="AX238" s="603"/>
      <c r="AY238" s="603"/>
      <c r="AZ238" s="216"/>
      <c r="BA238" s="38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1897"/>
      <c r="CB238" s="1897"/>
      <c r="CC238" s="1897"/>
      <c r="CD238" s="1897"/>
      <c r="CE238" s="1897"/>
      <c r="CF238" s="1897"/>
      <c r="CG238" s="1897"/>
      <c r="CH238" s="1897"/>
      <c r="CI238" s="1897"/>
      <c r="CJ238" s="1897"/>
      <c r="CK238" s="1897"/>
      <c r="CL238" s="1897"/>
      <c r="CM238" s="1897"/>
      <c r="CN238" s="1897"/>
      <c r="CO238" s="1897"/>
      <c r="CP238" s="1897"/>
      <c r="CQ238" s="1897"/>
      <c r="CR238" s="1897"/>
      <c r="CS238" s="1897"/>
      <c r="CT238" s="1897"/>
      <c r="CU238" s="1897"/>
      <c r="CV238" s="1897"/>
      <c r="CW238" s="1897"/>
      <c r="CX238" s="1897"/>
      <c r="CY238" s="1897"/>
      <c r="CZ238" s="1897"/>
    </row>
    <row r="239" s="388" customFormat="true" ht="15" customHeight="true" x14ac:dyDescent="0.2">
      <c r="A239" s="824"/>
      <c r="B239" s="849"/>
      <c r="C239" s="1045"/>
      <c r="D239" s="1046"/>
      <c r="E239" s="1046"/>
      <c r="F239" s="1046"/>
      <c r="G239" s="1047"/>
      <c r="H239" s="1048"/>
      <c r="I239" s="1046"/>
      <c r="J239" s="1046"/>
      <c r="K239" s="1046"/>
      <c r="L239" s="1049"/>
      <c r="M239" s="1050"/>
      <c r="N239" s="1046"/>
      <c r="O239" s="1046"/>
      <c r="P239" s="1046"/>
      <c r="Q239" s="1047"/>
      <c r="R239" s="1048"/>
      <c r="S239" s="1046"/>
      <c r="T239" s="1046"/>
      <c r="U239" s="1046"/>
      <c r="V239" s="1046"/>
      <c r="W239" s="1046"/>
      <c r="X239" s="1046"/>
      <c r="Y239" s="1046"/>
      <c r="Z239" s="1865"/>
      <c r="AA239" s="603"/>
      <c r="AB239" s="603"/>
      <c r="AC239" s="603"/>
      <c r="AD239" s="603"/>
      <c r="AE239" s="603"/>
      <c r="AF239" s="603"/>
      <c r="AG239" s="603"/>
      <c r="AH239" s="603"/>
      <c r="AI239" s="603"/>
      <c r="AJ239" s="603"/>
      <c r="AK239" s="603"/>
      <c r="AL239" s="603"/>
      <c r="AM239" s="603"/>
      <c r="AN239" s="603"/>
      <c r="AO239" s="603"/>
      <c r="AP239" s="603"/>
      <c r="AQ239" s="603"/>
      <c r="AR239" s="603"/>
      <c r="AS239" s="603"/>
      <c r="AT239" s="603"/>
      <c r="AU239" s="603"/>
      <c r="AV239" s="603"/>
      <c r="AW239" s="603"/>
      <c r="AX239" s="603"/>
      <c r="AY239" s="603"/>
      <c r="AZ239" s="216"/>
      <c r="BA239" s="38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1897"/>
      <c r="CB239" s="1897"/>
      <c r="CC239" s="1897"/>
      <c r="CD239" s="1897"/>
      <c r="CE239" s="1897"/>
      <c r="CF239" s="1897"/>
      <c r="CG239" s="1897"/>
      <c r="CH239" s="1897"/>
      <c r="CI239" s="1897"/>
      <c r="CJ239" s="1897"/>
      <c r="CK239" s="1897"/>
      <c r="CL239" s="1897"/>
      <c r="CM239" s="1897"/>
      <c r="CN239" s="1897"/>
      <c r="CO239" s="1897"/>
      <c r="CP239" s="1897"/>
      <c r="CQ239" s="1897"/>
      <c r="CR239" s="1897"/>
      <c r="CS239" s="1897"/>
      <c r="CT239" s="1897"/>
      <c r="CU239" s="1897"/>
      <c r="CV239" s="1897"/>
      <c r="CW239" s="1897"/>
      <c r="CX239" s="1897"/>
      <c r="CY239" s="1897"/>
      <c r="CZ239" s="1897"/>
    </row>
    <row r="240" s="388" customFormat="true" ht="15" customHeight="true" x14ac:dyDescent="0.2">
      <c r="A240" s="824"/>
      <c r="B240" s="850"/>
      <c r="C240" s="1045"/>
      <c r="D240" s="1046"/>
      <c r="E240" s="1046"/>
      <c r="F240" s="1046"/>
      <c r="G240" s="1047"/>
      <c r="H240" s="1048"/>
      <c r="I240" s="1046"/>
      <c r="J240" s="1046"/>
      <c r="K240" s="1046"/>
      <c r="L240" s="1049"/>
      <c r="M240" s="1050"/>
      <c r="N240" s="1046"/>
      <c r="O240" s="1046"/>
      <c r="P240" s="1046"/>
      <c r="Q240" s="1047"/>
      <c r="R240" s="1048"/>
      <c r="S240" s="1046"/>
      <c r="T240" s="1046"/>
      <c r="U240" s="1046"/>
      <c r="V240" s="1046"/>
      <c r="W240" s="1046"/>
      <c r="X240" s="1046"/>
      <c r="Y240" s="1046"/>
      <c r="Z240" s="1865"/>
      <c r="AA240" s="603"/>
      <c r="AB240" s="603"/>
      <c r="AC240" s="603"/>
      <c r="AD240" s="603"/>
      <c r="AE240" s="603"/>
      <c r="AF240" s="603"/>
      <c r="AG240" s="603"/>
      <c r="AH240" s="603"/>
      <c r="AI240" s="603"/>
      <c r="AJ240" s="603"/>
      <c r="AK240" s="603"/>
      <c r="AL240" s="603"/>
      <c r="AM240" s="603"/>
      <c r="AN240" s="603"/>
      <c r="AO240" s="603"/>
      <c r="AP240" s="603"/>
      <c r="AQ240" s="603"/>
      <c r="AR240" s="603"/>
      <c r="AS240" s="603"/>
      <c r="AT240" s="603"/>
      <c r="AU240" s="603"/>
      <c r="AV240" s="603"/>
      <c r="AW240" s="603"/>
      <c r="AX240" s="603"/>
      <c r="AY240" s="603"/>
      <c r="AZ240" s="216"/>
      <c r="BA240" s="38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1897"/>
      <c r="CB240" s="1897"/>
      <c r="CC240" s="1897"/>
      <c r="CD240" s="1897"/>
      <c r="CE240" s="1897"/>
      <c r="CF240" s="1897"/>
      <c r="CG240" s="1897"/>
      <c r="CH240" s="1897"/>
      <c r="CI240" s="1897"/>
      <c r="CJ240" s="1897"/>
      <c r="CK240" s="1897"/>
      <c r="CL240" s="1897"/>
      <c r="CM240" s="1897"/>
      <c r="CN240" s="1897"/>
      <c r="CO240" s="1897"/>
      <c r="CP240" s="1897"/>
      <c r="CQ240" s="1897"/>
      <c r="CR240" s="1897"/>
      <c r="CS240" s="1897"/>
      <c r="CT240" s="1897"/>
      <c r="CU240" s="1897"/>
      <c r="CV240" s="1897"/>
      <c r="CW240" s="1897"/>
      <c r="CX240" s="1897"/>
      <c r="CY240" s="1897"/>
      <c r="CZ240" s="1897"/>
    </row>
    <row r="241" s="388" customFormat="true" ht="15" customHeight="true" x14ac:dyDescent="0.2">
      <c r="A241" s="825"/>
      <c r="B241" s="851"/>
      <c r="C241" s="1051"/>
      <c r="D241" s="1052"/>
      <c r="E241" s="1052"/>
      <c r="F241" s="1052"/>
      <c r="G241" s="1053"/>
      <c r="H241" s="1054"/>
      <c r="I241" s="1052"/>
      <c r="J241" s="1052"/>
      <c r="K241" s="1052"/>
      <c r="L241" s="1055"/>
      <c r="M241" s="1056"/>
      <c r="N241" s="1052"/>
      <c r="O241" s="1052"/>
      <c r="P241" s="1052"/>
      <c r="Q241" s="1053"/>
      <c r="R241" s="1054"/>
      <c r="S241" s="1052"/>
      <c r="T241" s="1052"/>
      <c r="U241" s="1052"/>
      <c r="V241" s="1052"/>
      <c r="W241" s="1052"/>
      <c r="X241" s="1052"/>
      <c r="Y241" s="1052"/>
      <c r="Z241" s="1866"/>
      <c r="AA241" s="603"/>
      <c r="AB241" s="603"/>
      <c r="AC241" s="603"/>
      <c r="AD241" s="603"/>
      <c r="AE241" s="603"/>
      <c r="AF241" s="603"/>
      <c r="AG241" s="603"/>
      <c r="AH241" s="603"/>
      <c r="AI241" s="603"/>
      <c r="AJ241" s="603"/>
      <c r="AK241" s="603"/>
      <c r="AL241" s="603"/>
      <c r="AM241" s="603"/>
      <c r="AN241" s="603"/>
      <c r="AO241" s="603"/>
      <c r="AP241" s="603"/>
      <c r="AQ241" s="603"/>
      <c r="AR241" s="603"/>
      <c r="AS241" s="603"/>
      <c r="AT241" s="603"/>
      <c r="AU241" s="603"/>
      <c r="AV241" s="603"/>
      <c r="AW241" s="603"/>
      <c r="AX241" s="603"/>
      <c r="AY241" s="603"/>
      <c r="AZ241" s="216"/>
      <c r="BA241" s="38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1897"/>
      <c r="CB241" s="1897"/>
      <c r="CC241" s="1897"/>
      <c r="CD241" s="1897"/>
      <c r="CE241" s="1897"/>
      <c r="CF241" s="1897"/>
      <c r="CG241" s="1897"/>
      <c r="CH241" s="1897"/>
      <c r="CI241" s="1897"/>
      <c r="CJ241" s="1897"/>
      <c r="CK241" s="1897"/>
      <c r="CL241" s="1897"/>
      <c r="CM241" s="1897"/>
      <c r="CN241" s="1897"/>
      <c r="CO241" s="1897"/>
      <c r="CP241" s="1897"/>
      <c r="CQ241" s="1897"/>
      <c r="CR241" s="1897"/>
      <c r="CS241" s="1897"/>
      <c r="CT241" s="1897"/>
      <c r="CU241" s="1897"/>
      <c r="CV241" s="1897"/>
      <c r="CW241" s="1897"/>
      <c r="CX241" s="1897"/>
      <c r="CY241" s="1897"/>
      <c r="CZ241" s="1897"/>
    </row>
    <row r="242" s="388" customFormat="true" ht="15" customHeight="true" x14ac:dyDescent="0.2">
      <c r="A242" s="708"/>
      <c r="B242" s="831"/>
      <c r="C242" s="913"/>
      <c r="D242" s="875"/>
      <c r="E242" s="875"/>
      <c r="F242" s="875"/>
      <c r="G242" s="876"/>
      <c r="H242" s="914"/>
      <c r="I242" s="875"/>
      <c r="J242" s="875"/>
      <c r="K242" s="875"/>
      <c r="L242" s="915"/>
      <c r="M242" s="913"/>
      <c r="N242" s="875"/>
      <c r="O242" s="875"/>
      <c r="P242" s="875"/>
      <c r="Q242" s="876"/>
      <c r="R242" s="914"/>
      <c r="S242" s="875"/>
      <c r="T242" s="875"/>
      <c r="U242" s="875"/>
      <c r="V242" s="875"/>
      <c r="W242" s="875"/>
      <c r="X242" s="875"/>
      <c r="Y242" s="875"/>
      <c r="Z242" s="915"/>
      <c r="AA242" s="603"/>
      <c r="AB242" s="603"/>
      <c r="AC242" s="603"/>
      <c r="AD242" s="603"/>
      <c r="AE242" s="603"/>
      <c r="AF242" s="603"/>
      <c r="AG242" s="603"/>
      <c r="AH242" s="603"/>
      <c r="AI242" s="603"/>
      <c r="AJ242" s="603"/>
      <c r="AK242" s="603"/>
      <c r="AL242" s="603"/>
      <c r="AM242" s="603"/>
      <c r="AN242" s="603"/>
      <c r="AO242" s="603"/>
      <c r="AP242" s="603"/>
      <c r="AQ242" s="603"/>
      <c r="AR242" s="603"/>
      <c r="AS242" s="603"/>
      <c r="AT242" s="603"/>
      <c r="AU242" s="603"/>
      <c r="AV242" s="603"/>
      <c r="AW242" s="603"/>
      <c r="AX242" s="603"/>
      <c r="AY242" s="603"/>
      <c r="AZ242" s="216"/>
      <c r="BA242" s="38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1897"/>
      <c r="CB242" s="1897"/>
      <c r="CC242" s="1897"/>
      <c r="CD242" s="1897"/>
      <c r="CE242" s="1897"/>
      <c r="CF242" s="1897"/>
      <c r="CG242" s="1897"/>
      <c r="CH242" s="1897"/>
      <c r="CI242" s="1897"/>
      <c r="CJ242" s="1897"/>
      <c r="CK242" s="1897"/>
      <c r="CL242" s="1897"/>
      <c r="CM242" s="1897"/>
      <c r="CN242" s="1897"/>
      <c r="CO242" s="1897"/>
      <c r="CP242" s="1897"/>
      <c r="CQ242" s="1897"/>
      <c r="CR242" s="1897"/>
      <c r="CS242" s="1897"/>
      <c r="CT242" s="1897"/>
      <c r="CU242" s="1897"/>
      <c r="CV242" s="1897"/>
      <c r="CW242" s="1897"/>
      <c r="CX242" s="1897"/>
      <c r="CY242" s="1897"/>
      <c r="CZ242" s="1897"/>
    </row>
    <row r="243" s="388" customFormat="true" ht="15" customHeight="true" x14ac:dyDescent="0.2">
      <c r="A243" s="708"/>
      <c r="B243" s="831"/>
      <c r="C243" s="913"/>
      <c r="D243" s="875"/>
      <c r="E243" s="875"/>
      <c r="F243" s="875"/>
      <c r="G243" s="876"/>
      <c r="H243" s="914"/>
      <c r="I243" s="875"/>
      <c r="J243" s="875"/>
      <c r="K243" s="875"/>
      <c r="L243" s="915"/>
      <c r="M243" s="913"/>
      <c r="N243" s="875"/>
      <c r="O243" s="875"/>
      <c r="P243" s="875"/>
      <c r="Q243" s="876"/>
      <c r="R243" s="914"/>
      <c r="S243" s="875"/>
      <c r="T243" s="875"/>
      <c r="U243" s="875"/>
      <c r="V243" s="875"/>
      <c r="W243" s="875"/>
      <c r="X243" s="875"/>
      <c r="Y243" s="875"/>
      <c r="Z243" s="915"/>
      <c r="AA243" s="603"/>
      <c r="AB243" s="603"/>
      <c r="AC243" s="603"/>
      <c r="AD243" s="603"/>
      <c r="AE243" s="603"/>
      <c r="AF243" s="603"/>
      <c r="AG243" s="603"/>
      <c r="AH243" s="603"/>
      <c r="AI243" s="603"/>
      <c r="AJ243" s="603"/>
      <c r="AK243" s="603"/>
      <c r="AL243" s="603"/>
      <c r="AM243" s="603"/>
      <c r="AN243" s="603"/>
      <c r="AO243" s="603"/>
      <c r="AP243" s="603"/>
      <c r="AQ243" s="603"/>
      <c r="AR243" s="603"/>
      <c r="AS243" s="603"/>
      <c r="AT243" s="603"/>
      <c r="AU243" s="603"/>
      <c r="AV243" s="603"/>
      <c r="AW243" s="603"/>
      <c r="AX243" s="603"/>
      <c r="AY243" s="603"/>
      <c r="AZ243" s="216"/>
      <c r="BA243" s="38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1897"/>
      <c r="CB243" s="1897"/>
      <c r="CC243" s="1897"/>
      <c r="CD243" s="1897"/>
      <c r="CE243" s="1897"/>
      <c r="CF243" s="1897"/>
      <c r="CG243" s="1897"/>
      <c r="CH243" s="1897"/>
      <c r="CI243" s="1897"/>
      <c r="CJ243" s="1897"/>
      <c r="CK243" s="1897"/>
      <c r="CL243" s="1897"/>
      <c r="CM243" s="1897"/>
      <c r="CN243" s="1897"/>
      <c r="CO243" s="1897"/>
      <c r="CP243" s="1897"/>
      <c r="CQ243" s="1897"/>
      <c r="CR243" s="1897"/>
      <c r="CS243" s="1897"/>
      <c r="CT243" s="1897"/>
      <c r="CU243" s="1897"/>
      <c r="CV243" s="1897"/>
      <c r="CW243" s="1897"/>
      <c r="CX243" s="1897"/>
      <c r="CY243" s="1897"/>
      <c r="CZ243" s="1897"/>
    </row>
    <row r="244" s="388" customFormat="true" ht="15" customHeight="true" x14ac:dyDescent="0.2">
      <c r="A244" s="708"/>
      <c r="B244" s="831"/>
      <c r="C244" s="913"/>
      <c r="D244" s="875"/>
      <c r="E244" s="875"/>
      <c r="F244" s="875"/>
      <c r="G244" s="876"/>
      <c r="H244" s="914"/>
      <c r="I244" s="875"/>
      <c r="J244" s="875"/>
      <c r="K244" s="875"/>
      <c r="L244" s="915"/>
      <c r="M244" s="913"/>
      <c r="N244" s="875"/>
      <c r="O244" s="875"/>
      <c r="P244" s="875"/>
      <c r="Q244" s="876"/>
      <c r="R244" s="914"/>
      <c r="S244" s="875"/>
      <c r="T244" s="875"/>
      <c r="U244" s="875"/>
      <c r="V244" s="875"/>
      <c r="W244" s="875"/>
      <c r="X244" s="875"/>
      <c r="Y244" s="875"/>
      <c r="Z244" s="915"/>
      <c r="AA244" s="603"/>
      <c r="AB244" s="603"/>
      <c r="AC244" s="603"/>
      <c r="AD244" s="603"/>
      <c r="AE244" s="603"/>
      <c r="AF244" s="603"/>
      <c r="AG244" s="603"/>
      <c r="AH244" s="603"/>
      <c r="AI244" s="603"/>
      <c r="AJ244" s="603"/>
      <c r="AK244" s="603"/>
      <c r="AL244" s="603"/>
      <c r="AM244" s="603"/>
      <c r="AN244" s="603"/>
      <c r="AO244" s="603"/>
      <c r="AP244" s="603"/>
      <c r="AQ244" s="603"/>
      <c r="AR244" s="603"/>
      <c r="AS244" s="603"/>
      <c r="AT244" s="603"/>
      <c r="AU244" s="603"/>
      <c r="AV244" s="603"/>
      <c r="AW244" s="603"/>
      <c r="AX244" s="603"/>
      <c r="AY244" s="603"/>
      <c r="AZ244" s="216"/>
      <c r="BA244" s="38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1897"/>
      <c r="CB244" s="1897"/>
      <c r="CC244" s="1897"/>
      <c r="CD244" s="1897"/>
      <c r="CE244" s="1897"/>
      <c r="CF244" s="1897"/>
      <c r="CG244" s="1897"/>
      <c r="CH244" s="1897"/>
      <c r="CI244" s="1897"/>
      <c r="CJ244" s="1897"/>
      <c r="CK244" s="1897"/>
      <c r="CL244" s="1897"/>
      <c r="CM244" s="1897"/>
      <c r="CN244" s="1897"/>
      <c r="CO244" s="1897"/>
      <c r="CP244" s="1897"/>
      <c r="CQ244" s="1897"/>
      <c r="CR244" s="1897"/>
      <c r="CS244" s="1897"/>
      <c r="CT244" s="1897"/>
      <c r="CU244" s="1897"/>
      <c r="CV244" s="1897"/>
      <c r="CW244" s="1897"/>
      <c r="CX244" s="1897"/>
      <c r="CY244" s="1897"/>
      <c r="CZ244" s="1897"/>
    </row>
    <row r="245" s="388" customFormat="true" ht="15" customHeight="true" x14ac:dyDescent="0.2">
      <c r="A245" s="708"/>
      <c r="B245" s="831"/>
      <c r="C245" s="913"/>
      <c r="D245" s="875"/>
      <c r="E245" s="875"/>
      <c r="F245" s="875"/>
      <c r="G245" s="876"/>
      <c r="H245" s="914"/>
      <c r="I245" s="875"/>
      <c r="J245" s="875"/>
      <c r="K245" s="875"/>
      <c r="L245" s="915"/>
      <c r="M245" s="913"/>
      <c r="N245" s="875"/>
      <c r="O245" s="875"/>
      <c r="P245" s="875"/>
      <c r="Q245" s="876"/>
      <c r="R245" s="914"/>
      <c r="S245" s="875"/>
      <c r="T245" s="875"/>
      <c r="U245" s="875"/>
      <c r="V245" s="875"/>
      <c r="W245" s="875"/>
      <c r="X245" s="875"/>
      <c r="Y245" s="875"/>
      <c r="Z245" s="915"/>
      <c r="AA245" s="603"/>
      <c r="AB245" s="603"/>
      <c r="AC245" s="603"/>
      <c r="AD245" s="603"/>
      <c r="AE245" s="603"/>
      <c r="AF245" s="603"/>
      <c r="AG245" s="603"/>
      <c r="AH245" s="603"/>
      <c r="AI245" s="603"/>
      <c r="AJ245" s="603"/>
      <c r="AK245" s="603"/>
      <c r="AL245" s="603"/>
      <c r="AM245" s="603"/>
      <c r="AN245" s="603"/>
      <c r="AO245" s="603"/>
      <c r="AP245" s="603"/>
      <c r="AQ245" s="603"/>
      <c r="AR245" s="603"/>
      <c r="AS245" s="603"/>
      <c r="AT245" s="603"/>
      <c r="AU245" s="603"/>
      <c r="AV245" s="603"/>
      <c r="AW245" s="603"/>
      <c r="AX245" s="603"/>
      <c r="AY245" s="603"/>
      <c r="AZ245" s="216"/>
      <c r="BA245" s="38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1897"/>
      <c r="CB245" s="1897"/>
      <c r="CC245" s="1897"/>
      <c r="CD245" s="1897"/>
      <c r="CE245" s="1897"/>
      <c r="CF245" s="1897"/>
      <c r="CG245" s="1897"/>
      <c r="CH245" s="1897"/>
      <c r="CI245" s="1897"/>
      <c r="CJ245" s="1897"/>
      <c r="CK245" s="1897"/>
      <c r="CL245" s="1897"/>
      <c r="CM245" s="1897"/>
      <c r="CN245" s="1897"/>
      <c r="CO245" s="1897"/>
      <c r="CP245" s="1897"/>
      <c r="CQ245" s="1897"/>
      <c r="CR245" s="1897"/>
      <c r="CS245" s="1897"/>
      <c r="CT245" s="1897"/>
      <c r="CU245" s="1897"/>
      <c r="CV245" s="1897"/>
      <c r="CW245" s="1897"/>
      <c r="CX245" s="1897"/>
      <c r="CY245" s="1897"/>
      <c r="CZ245" s="1897"/>
    </row>
    <row r="246" s="388" customFormat="true" ht="15" customHeight="true" x14ac:dyDescent="0.2">
      <c r="A246" s="708"/>
      <c r="B246" s="831"/>
      <c r="C246" s="913"/>
      <c r="D246" s="875"/>
      <c r="E246" s="875"/>
      <c r="F246" s="875"/>
      <c r="G246" s="876"/>
      <c r="H246" s="914"/>
      <c r="I246" s="875"/>
      <c r="J246" s="875"/>
      <c r="K246" s="875"/>
      <c r="L246" s="915"/>
      <c r="M246" s="913"/>
      <c r="N246" s="875"/>
      <c r="O246" s="875"/>
      <c r="P246" s="875"/>
      <c r="Q246" s="876"/>
      <c r="R246" s="914"/>
      <c r="S246" s="875"/>
      <c r="T246" s="875"/>
      <c r="U246" s="875"/>
      <c r="V246" s="875"/>
      <c r="W246" s="875"/>
      <c r="X246" s="875"/>
      <c r="Y246" s="875"/>
      <c r="Z246" s="915"/>
      <c r="AA246" s="603"/>
      <c r="AB246" s="603"/>
      <c r="AC246" s="603"/>
      <c r="AD246" s="603"/>
      <c r="AE246" s="603"/>
      <c r="AF246" s="603"/>
      <c r="AG246" s="603"/>
      <c r="AH246" s="603"/>
      <c r="AI246" s="603"/>
      <c r="AJ246" s="603"/>
      <c r="AK246" s="603"/>
      <c r="AL246" s="603"/>
      <c r="AM246" s="603"/>
      <c r="AN246" s="603"/>
      <c r="AO246" s="603"/>
      <c r="AP246" s="603"/>
      <c r="AQ246" s="603"/>
      <c r="AR246" s="603"/>
      <c r="AS246" s="603"/>
      <c r="AT246" s="603"/>
      <c r="AU246" s="603"/>
      <c r="AV246" s="603"/>
      <c r="AW246" s="603"/>
      <c r="AX246" s="603"/>
      <c r="AY246" s="603"/>
      <c r="AZ246" s="216"/>
      <c r="BA246" s="38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1897"/>
      <c r="CB246" s="1897"/>
      <c r="CC246" s="1897"/>
      <c r="CD246" s="1897"/>
      <c r="CE246" s="1897"/>
      <c r="CF246" s="1897"/>
      <c r="CG246" s="1897"/>
      <c r="CH246" s="1897"/>
      <c r="CI246" s="1897"/>
      <c r="CJ246" s="1897"/>
      <c r="CK246" s="1897"/>
      <c r="CL246" s="1897"/>
      <c r="CM246" s="1897"/>
      <c r="CN246" s="1897"/>
      <c r="CO246" s="1897"/>
      <c r="CP246" s="1897"/>
      <c r="CQ246" s="1897"/>
      <c r="CR246" s="1897"/>
      <c r="CS246" s="1897"/>
      <c r="CT246" s="1897"/>
      <c r="CU246" s="1897"/>
      <c r="CV246" s="1897"/>
      <c r="CW246" s="1897"/>
      <c r="CX246" s="1897"/>
      <c r="CY246" s="1897"/>
      <c r="CZ246" s="1897"/>
    </row>
    <row r="247" s="388" customFormat="true" ht="15" customHeight="true" x14ac:dyDescent="0.2">
      <c r="A247" s="708"/>
      <c r="B247" s="831"/>
      <c r="C247" s="913"/>
      <c r="D247" s="875"/>
      <c r="E247" s="875"/>
      <c r="F247" s="875"/>
      <c r="G247" s="876"/>
      <c r="H247" s="914"/>
      <c r="I247" s="875"/>
      <c r="J247" s="875"/>
      <c r="K247" s="875"/>
      <c r="L247" s="915"/>
      <c r="M247" s="913"/>
      <c r="N247" s="875"/>
      <c r="O247" s="875"/>
      <c r="P247" s="875"/>
      <c r="Q247" s="876"/>
      <c r="R247" s="914"/>
      <c r="S247" s="875"/>
      <c r="T247" s="875"/>
      <c r="U247" s="875"/>
      <c r="V247" s="875"/>
      <c r="W247" s="875"/>
      <c r="X247" s="875"/>
      <c r="Y247" s="875"/>
      <c r="Z247" s="915"/>
      <c r="AA247" s="603"/>
      <c r="AB247" s="603"/>
      <c r="AC247" s="603"/>
      <c r="AD247" s="603"/>
      <c r="AE247" s="603"/>
      <c r="AF247" s="603"/>
      <c r="AG247" s="603"/>
      <c r="AH247" s="603"/>
      <c r="AI247" s="603"/>
      <c r="AJ247" s="603"/>
      <c r="AK247" s="603"/>
      <c r="AL247" s="603"/>
      <c r="AM247" s="603"/>
      <c r="AN247" s="603"/>
      <c r="AO247" s="603"/>
      <c r="AP247" s="603"/>
      <c r="AQ247" s="603"/>
      <c r="AR247" s="603"/>
      <c r="AS247" s="603"/>
      <c r="AT247" s="603"/>
      <c r="AU247" s="603"/>
      <c r="AV247" s="603"/>
      <c r="AW247" s="603"/>
      <c r="AX247" s="603"/>
      <c r="AY247" s="603"/>
      <c r="AZ247" s="216"/>
      <c r="BA247" s="38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1897"/>
      <c r="CB247" s="1897"/>
      <c r="CC247" s="1897"/>
      <c r="CD247" s="1897"/>
      <c r="CE247" s="1897"/>
      <c r="CF247" s="1897"/>
      <c r="CG247" s="1897"/>
      <c r="CH247" s="1897"/>
      <c r="CI247" s="1897"/>
      <c r="CJ247" s="1897"/>
      <c r="CK247" s="1897"/>
      <c r="CL247" s="1897"/>
      <c r="CM247" s="1897"/>
      <c r="CN247" s="1897"/>
      <c r="CO247" s="1897"/>
      <c r="CP247" s="1897"/>
      <c r="CQ247" s="1897"/>
      <c r="CR247" s="1897"/>
      <c r="CS247" s="1897"/>
      <c r="CT247" s="1897"/>
      <c r="CU247" s="1897"/>
      <c r="CV247" s="1897"/>
      <c r="CW247" s="1897"/>
      <c r="CX247" s="1897"/>
      <c r="CY247" s="1897"/>
      <c r="CZ247" s="1897"/>
    </row>
    <row r="248" s="388" customFormat="true" ht="15" customHeight="true" x14ac:dyDescent="0.2">
      <c r="A248" s="713"/>
      <c r="B248" s="852"/>
      <c r="C248" s="1015"/>
      <c r="D248" s="926"/>
      <c r="E248" s="926"/>
      <c r="F248" s="926"/>
      <c r="G248" s="927"/>
      <c r="H248" s="1016"/>
      <c r="I248" s="926"/>
      <c r="J248" s="926"/>
      <c r="K248" s="926"/>
      <c r="L248" s="1017"/>
      <c r="M248" s="1015"/>
      <c r="N248" s="926"/>
      <c r="O248" s="926"/>
      <c r="P248" s="926"/>
      <c r="Q248" s="927"/>
      <c r="R248" s="1016"/>
      <c r="S248" s="926"/>
      <c r="T248" s="926"/>
      <c r="U248" s="926"/>
      <c r="V248" s="926"/>
      <c r="W248" s="926"/>
      <c r="X248" s="926"/>
      <c r="Y248" s="926"/>
      <c r="Z248" s="1017"/>
      <c r="AA248" s="603"/>
      <c r="AB248" s="603"/>
      <c r="AC248" s="603"/>
      <c r="AD248" s="603"/>
      <c r="AE248" s="603"/>
      <c r="AF248" s="603"/>
      <c r="AG248" s="603"/>
      <c r="AH248" s="603"/>
      <c r="AI248" s="603"/>
      <c r="AJ248" s="603"/>
      <c r="AK248" s="603"/>
      <c r="AL248" s="603"/>
      <c r="AM248" s="603"/>
      <c r="AN248" s="603"/>
      <c r="AO248" s="603"/>
      <c r="AP248" s="603"/>
      <c r="AQ248" s="603"/>
      <c r="AR248" s="603"/>
      <c r="AS248" s="603"/>
      <c r="AT248" s="603"/>
      <c r="AU248" s="603"/>
      <c r="AV248" s="603"/>
      <c r="AW248" s="603"/>
      <c r="AX248" s="603"/>
      <c r="AY248" s="603"/>
      <c r="AZ248" s="216"/>
      <c r="BA248" s="38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1897"/>
      <c r="CB248" s="1897"/>
      <c r="CC248" s="1897"/>
      <c r="CD248" s="1897"/>
      <c r="CE248" s="1897"/>
      <c r="CF248" s="1897"/>
      <c r="CG248" s="1897"/>
      <c r="CH248" s="1897"/>
      <c r="CI248" s="1897"/>
      <c r="CJ248" s="1897"/>
      <c r="CK248" s="1897"/>
      <c r="CL248" s="1897"/>
      <c r="CM248" s="1897"/>
      <c r="CN248" s="1897"/>
      <c r="CO248" s="1897"/>
      <c r="CP248" s="1897"/>
      <c r="CQ248" s="1897"/>
      <c r="CR248" s="1897"/>
      <c r="CS248" s="1897"/>
      <c r="CT248" s="1897"/>
      <c r="CU248" s="1897"/>
      <c r="CV248" s="1897"/>
      <c r="CW248" s="1897"/>
      <c r="CX248" s="1897"/>
      <c r="CY248" s="1897"/>
      <c r="CZ248" s="1897"/>
    </row>
    <row r="249" s="388" customFormat="true" ht="250.15" customHeight="true" x14ac:dyDescent="0.2">
      <c r="B249" s="387"/>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6"/>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81"/>
      <c r="BB250" s="237"/>
      <c r="BC250" s="381"/>
      <c r="BD250" s="381"/>
      <c r="BE250" s="381"/>
      <c r="BF250" s="381"/>
      <c r="BG250" s="381"/>
      <c r="BH250" s="381"/>
      <c r="BI250" s="381"/>
      <c r="BJ250" s="381"/>
      <c r="BK250" s="381"/>
      <c r="BL250" s="381"/>
      <c r="BM250" s="381"/>
      <c r="BN250" s="381"/>
      <c r="BO250" s="381"/>
      <c r="BP250" s="381"/>
      <c r="BQ250" s="381"/>
      <c r="BR250" s="381"/>
      <c r="BS250" s="381"/>
      <c r="BT250" s="381"/>
      <c r="BU250" s="381"/>
      <c r="BV250" s="381"/>
      <c r="BW250" s="381"/>
      <c r="BX250" s="381"/>
      <c r="BY250" s="38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6"/>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81"/>
      <c r="BB251" s="237"/>
      <c r="BC251" s="381"/>
      <c r="BD251" s="381"/>
      <c r="BE251" s="381"/>
      <c r="BF251" s="381"/>
      <c r="BG251" s="381"/>
      <c r="BH251" s="381"/>
      <c r="BI251" s="381"/>
      <c r="BJ251" s="381"/>
      <c r="BK251" s="381"/>
      <c r="BL251" s="381"/>
      <c r="BM251" s="381"/>
      <c r="BN251" s="381"/>
      <c r="BO251" s="381"/>
      <c r="BP251" s="381"/>
      <c r="BQ251" s="381"/>
      <c r="BR251" s="381"/>
      <c r="BS251" s="381"/>
      <c r="BT251" s="381"/>
      <c r="BU251" s="381"/>
      <c r="BV251" s="381"/>
      <c r="BW251" s="381"/>
      <c r="BX251" s="381"/>
      <c r="BY251" s="38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6"/>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81"/>
      <c r="BB252" s="237"/>
      <c r="BC252" s="381"/>
      <c r="BD252" s="381"/>
      <c r="BE252" s="381"/>
      <c r="BF252" s="381"/>
      <c r="BG252" s="381"/>
      <c r="BH252" s="381"/>
      <c r="BI252" s="381"/>
      <c r="BJ252" s="381"/>
      <c r="BK252" s="381"/>
      <c r="BL252" s="381"/>
      <c r="BM252" s="381"/>
      <c r="BN252" s="381"/>
      <c r="BO252" s="381"/>
      <c r="BP252" s="381"/>
      <c r="BQ252" s="381"/>
      <c r="BR252" s="381"/>
      <c r="BS252" s="381"/>
      <c r="BT252" s="381"/>
      <c r="BU252" s="381"/>
      <c r="BV252" s="381"/>
      <c r="BW252" s="381"/>
      <c r="BX252" s="381"/>
      <c r="BY252" s="38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6"/>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81"/>
      <c r="BB253" s="237"/>
      <c r="BC253" s="381"/>
      <c r="BD253" s="381"/>
      <c r="BE253" s="381"/>
      <c r="BF253" s="381"/>
      <c r="BG253" s="381"/>
      <c r="BH253" s="381"/>
      <c r="BI253" s="381"/>
      <c r="BJ253" s="381"/>
      <c r="BK253" s="381"/>
      <c r="BL253" s="381"/>
      <c r="BM253" s="381"/>
      <c r="BN253" s="381"/>
      <c r="BO253" s="381"/>
      <c r="BP253" s="381"/>
      <c r="BQ253" s="381"/>
      <c r="BR253" s="381"/>
      <c r="BS253" s="381"/>
      <c r="BT253" s="381"/>
      <c r="BU253" s="381"/>
      <c r="BV253" s="381"/>
      <c r="BW253" s="381"/>
      <c r="BX253" s="381"/>
      <c r="BY253" s="38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6"/>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81"/>
      <c r="BB254" s="237"/>
      <c r="BC254" s="381"/>
      <c r="BD254" s="381"/>
      <c r="BE254" s="381"/>
      <c r="BF254" s="381"/>
      <c r="BG254" s="381"/>
      <c r="BH254" s="381"/>
      <c r="BI254" s="381"/>
      <c r="BJ254" s="381"/>
      <c r="BK254" s="381"/>
      <c r="BL254" s="381"/>
      <c r="BM254" s="381"/>
      <c r="BN254" s="381"/>
      <c r="BO254" s="381"/>
      <c r="BP254" s="381"/>
      <c r="BQ254" s="381"/>
      <c r="BR254" s="381"/>
      <c r="BS254" s="381"/>
      <c r="BT254" s="381"/>
      <c r="BU254" s="381"/>
      <c r="BV254" s="381"/>
      <c r="BW254" s="381"/>
      <c r="BX254" s="381"/>
      <c r="BY254" s="38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6"/>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81"/>
      <c r="BB255" s="237"/>
      <c r="BC255" s="381"/>
      <c r="BD255" s="381"/>
      <c r="BE255" s="381"/>
      <c r="BF255" s="381"/>
      <c r="BG255" s="381"/>
      <c r="BH255" s="381"/>
      <c r="BI255" s="381"/>
      <c r="BJ255" s="381"/>
      <c r="BK255" s="381"/>
      <c r="BL255" s="381"/>
      <c r="BM255" s="381"/>
      <c r="BN255" s="381"/>
      <c r="BO255" s="381"/>
      <c r="BP255" s="381"/>
      <c r="BQ255" s="381"/>
      <c r="BR255" s="381"/>
      <c r="BS255" s="381"/>
      <c r="BT255" s="381"/>
      <c r="BU255" s="381"/>
      <c r="BV255" s="381"/>
      <c r="BW255" s="381"/>
      <c r="BX255" s="381"/>
      <c r="BY255" s="38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6"/>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81"/>
      <c r="BB256" s="237"/>
      <c r="BC256" s="381"/>
      <c r="BD256" s="381"/>
      <c r="BE256" s="381"/>
      <c r="BF256" s="381"/>
      <c r="BG256" s="381"/>
      <c r="BH256" s="381"/>
      <c r="BI256" s="381"/>
      <c r="BJ256" s="381"/>
      <c r="BK256" s="381"/>
      <c r="BL256" s="381"/>
      <c r="BM256" s="381"/>
      <c r="BN256" s="381"/>
      <c r="BO256" s="381"/>
      <c r="BP256" s="381"/>
      <c r="BQ256" s="381"/>
      <c r="BR256" s="381"/>
      <c r="BS256" s="381"/>
      <c r="BT256" s="381"/>
      <c r="BU256" s="381"/>
      <c r="BV256" s="381"/>
      <c r="BW256" s="381"/>
      <c r="BX256" s="381"/>
      <c r="BY256" s="38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6"/>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81"/>
      <c r="BB257" s="237"/>
      <c r="BC257" s="381"/>
      <c r="BD257" s="381"/>
      <c r="BE257" s="381"/>
      <c r="BF257" s="381"/>
      <c r="BG257" s="381"/>
      <c r="BH257" s="381"/>
      <c r="BI257" s="381"/>
      <c r="BJ257" s="381"/>
      <c r="BK257" s="381"/>
      <c r="BL257" s="381"/>
      <c r="BM257" s="381"/>
      <c r="BN257" s="381"/>
      <c r="BO257" s="381"/>
      <c r="BP257" s="381"/>
      <c r="BQ257" s="381"/>
      <c r="BR257" s="381"/>
      <c r="BS257" s="381"/>
      <c r="BT257" s="381"/>
      <c r="BU257" s="381"/>
      <c r="BV257" s="381"/>
      <c r="BW257" s="381"/>
      <c r="BX257" s="381"/>
      <c r="BY257" s="38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6"/>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81"/>
      <c r="BB258" s="237"/>
      <c r="BC258" s="381"/>
      <c r="BD258" s="381"/>
      <c r="BE258" s="381"/>
      <c r="BF258" s="381"/>
      <c r="BG258" s="381"/>
      <c r="BH258" s="381"/>
      <c r="BI258" s="381"/>
      <c r="BJ258" s="381"/>
      <c r="BK258" s="381"/>
      <c r="BL258" s="381"/>
      <c r="BM258" s="381"/>
      <c r="BN258" s="381"/>
      <c r="BO258" s="381"/>
      <c r="BP258" s="381"/>
      <c r="BQ258" s="381"/>
      <c r="BR258" s="381"/>
      <c r="BS258" s="381"/>
      <c r="BT258" s="381"/>
      <c r="BU258" s="381"/>
      <c r="BV258" s="381"/>
      <c r="BW258" s="381"/>
      <c r="BX258" s="381"/>
      <c r="BY258" s="38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88" customFormat="true" ht="15" customHeight="true" x14ac:dyDescent="0.2">
      <c r="B259" s="387"/>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47" t="s">
        <v>114</v>
      </c>
      <c r="BD259" s="2248"/>
      <c r="BE259" s="2248"/>
      <c r="BF259" s="2248"/>
      <c r="BG259" s="2249"/>
      <c r="BH259" s="2250" t="s">
        <v>38</v>
      </c>
      <c r="BI259" s="2248"/>
      <c r="BJ259" s="2248"/>
      <c r="BK259" s="2248"/>
      <c r="BL259" s="2249"/>
      <c r="BM259" s="2250" t="s">
        <v>37</v>
      </c>
      <c r="BN259" s="2248"/>
      <c r="BO259" s="2248"/>
      <c r="BP259" s="2248"/>
      <c r="BQ259" s="2251"/>
      <c r="BR259" s="1814" t="s">
        <v>137</v>
      </c>
      <c r="BS259" s="1815"/>
      <c r="BT259" s="1815"/>
      <c r="BU259" s="1815"/>
      <c r="BV259" s="1815"/>
      <c r="BW259" s="1815"/>
      <c r="BX259" s="1815"/>
      <c r="BY259" s="1816"/>
      <c r="BZ259" s="312"/>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88" customFormat="true" ht="12.75" x14ac:dyDescent="0.2">
      <c r="B260" s="387"/>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149</v>
      </c>
      <c r="BS260" s="178" t="s">
        <v>150</v>
      </c>
      <c r="BT260" s="178" t="s">
        <v>151</v>
      </c>
      <c r="BU260" s="178" t="s">
        <v>152</v>
      </c>
      <c r="BV260" s="178" t="s">
        <v>153</v>
      </c>
      <c r="BW260" s="178" t="s">
        <v>154</v>
      </c>
      <c r="BX260" s="178" t="s">
        <v>155</v>
      </c>
      <c r="BY260" s="179" t="s">
        <v>156</v>
      </c>
      <c r="BZ260" s="179" t="s">
        <v>157</v>
      </c>
      <c r="CA260" s="1898"/>
      <c r="CB260" s="1898"/>
      <c r="CC260" s="1898"/>
      <c r="CD260" s="1898"/>
      <c r="CE260" s="1898"/>
      <c r="CF260" s="1898"/>
      <c r="CG260" s="1898"/>
      <c r="CH260" s="1898"/>
      <c r="CI260" s="1898"/>
      <c r="CJ260" s="1898"/>
      <c r="CK260" s="1898"/>
      <c r="CL260" s="1898"/>
      <c r="CM260" s="1898"/>
      <c r="CN260" s="1898"/>
      <c r="CO260" s="1898"/>
      <c r="CP260" s="1898"/>
      <c r="CQ260" s="1898"/>
      <c r="CR260" s="1898"/>
      <c r="CS260" s="1898"/>
      <c r="CT260" s="1898"/>
      <c r="CU260" s="1898"/>
      <c r="CV260" s="1898"/>
      <c r="CW260" s="1898"/>
      <c r="CX260" s="1898"/>
      <c r="CY260" s="1898"/>
      <c r="CZ260" s="1898"/>
    </row>
    <row r="261" s="388" customFormat="true" ht="15" customHeight="true" x14ac:dyDescent="0.2">
      <c r="B261" s="387"/>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52" t="s">
        <v>73</v>
      </c>
      <c r="BB261" s="293" t="s">
        <v>49</v>
      </c>
      <c r="BC261" s="1160" t="s">
        <v>35</v>
      </c>
      <c r="BD261" s="1180" t="s">
        <v>35</v>
      </c>
      <c r="BE261" s="1180" t="s">
        <v>35</v>
      </c>
      <c r="BF261" s="1180" t="s">
        <v>35</v>
      </c>
      <c r="BG261" s="1201" t="s">
        <v>35</v>
      </c>
      <c r="BH261" s="1222" t="s">
        <v>35</v>
      </c>
      <c r="BI261" s="1180" t="s">
        <v>35</v>
      </c>
      <c r="BJ261" s="1180" t="s">
        <v>35</v>
      </c>
      <c r="BK261" s="1180" t="s">
        <v>35</v>
      </c>
      <c r="BL261" s="1201" t="s">
        <v>35</v>
      </c>
      <c r="BM261" s="1222" t="s">
        <v>35</v>
      </c>
      <c r="BN261" s="1180" t="s">
        <v>35</v>
      </c>
      <c r="BO261" s="1180" t="s">
        <v>35</v>
      </c>
      <c r="BP261" s="1180" t="s">
        <v>35</v>
      </c>
      <c r="BQ261" s="1201" t="s">
        <v>35</v>
      </c>
      <c r="BR261" s="1222" t="s">
        <v>35</v>
      </c>
      <c r="BS261" s="1180" t="s">
        <v>35</v>
      </c>
      <c r="BT261" s="1180" t="s">
        <v>35</v>
      </c>
      <c r="BU261" s="1180" t="s">
        <v>35</v>
      </c>
      <c r="BV261" s="1180" t="s">
        <v>35</v>
      </c>
      <c r="BW261" s="1180" t="s">
        <v>35</v>
      </c>
      <c r="BX261" s="1180" t="s">
        <v>35</v>
      </c>
      <c r="BY261" s="1241" t="s">
        <v>35</v>
      </c>
      <c r="BZ261" s="1241" t="s">
        <v>35</v>
      </c>
      <c r="CA261" s="1899"/>
      <c r="CB261" s="1899"/>
      <c r="CC261" s="1899"/>
      <c r="CD261" s="1899"/>
      <c r="CE261" s="1899"/>
      <c r="CF261" s="1899"/>
      <c r="CG261" s="1899"/>
      <c r="CH261" s="1899"/>
      <c r="CI261" s="1899"/>
      <c r="CJ261" s="1899"/>
      <c r="CK261" s="1899"/>
      <c r="CL261" s="1899"/>
      <c r="CM261" s="1899"/>
      <c r="CN261" s="1899"/>
      <c r="CO261" s="1899"/>
      <c r="CP261" s="1899"/>
      <c r="CQ261" s="1899"/>
      <c r="CR261" s="1899"/>
      <c r="CS261" s="1899"/>
      <c r="CT261" s="1899"/>
      <c r="CU261" s="1899"/>
      <c r="CV261" s="1899"/>
      <c r="CW261" s="1899"/>
      <c r="CX261" s="1899"/>
      <c r="CY261" s="1899"/>
      <c r="CZ261" s="1899"/>
    </row>
    <row r="262" s="388" customFormat="true" ht="15" customHeight="true" x14ac:dyDescent="0.2">
      <c r="B262" s="387"/>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53"/>
      <c r="BB262" s="294" t="s">
        <v>48</v>
      </c>
      <c r="BC262" s="1161" t="s">
        <v>35</v>
      </c>
      <c r="BD262" s="1181" t="s">
        <v>35</v>
      </c>
      <c r="BE262" s="1181" t="s">
        <v>35</v>
      </c>
      <c r="BF262" s="1181" t="s">
        <v>35</v>
      </c>
      <c r="BG262" s="1202" t="s">
        <v>35</v>
      </c>
      <c r="BH262" s="1223" t="s">
        <v>35</v>
      </c>
      <c r="BI262" s="1181" t="s">
        <v>35</v>
      </c>
      <c r="BJ262" s="1181" t="s">
        <v>35</v>
      </c>
      <c r="BK262" s="1181" t="s">
        <v>35</v>
      </c>
      <c r="BL262" s="1202" t="s">
        <v>35</v>
      </c>
      <c r="BM262" s="1223" t="s">
        <v>35</v>
      </c>
      <c r="BN262" s="1181" t="s">
        <v>35</v>
      </c>
      <c r="BO262" s="1181" t="s">
        <v>35</v>
      </c>
      <c r="BP262" s="1181" t="s">
        <v>35</v>
      </c>
      <c r="BQ262" s="1202" t="s">
        <v>35</v>
      </c>
      <c r="BR262" s="1223" t="s">
        <v>35</v>
      </c>
      <c r="BS262" s="1181" t="s">
        <v>35</v>
      </c>
      <c r="BT262" s="1181" t="s">
        <v>35</v>
      </c>
      <c r="BU262" s="1181" t="s">
        <v>35</v>
      </c>
      <c r="BV262" s="1181" t="s">
        <v>35</v>
      </c>
      <c r="BW262" s="1181" t="s">
        <v>35</v>
      </c>
      <c r="BX262" s="1181" t="s">
        <v>35</v>
      </c>
      <c r="BY262" s="1242" t="s">
        <v>35</v>
      </c>
      <c r="BZ262" s="1242" t="s">
        <v>35</v>
      </c>
      <c r="CA262" s="1900"/>
      <c r="CB262" s="1900"/>
      <c r="CC262" s="1900"/>
      <c r="CD262" s="1900"/>
      <c r="CE262" s="1900"/>
      <c r="CF262" s="1900"/>
      <c r="CG262" s="1900"/>
      <c r="CH262" s="1900"/>
      <c r="CI262" s="1900"/>
      <c r="CJ262" s="1900"/>
      <c r="CK262" s="1900"/>
      <c r="CL262" s="1900"/>
      <c r="CM262" s="1900"/>
      <c r="CN262" s="1900"/>
      <c r="CO262" s="1900"/>
      <c r="CP262" s="1900"/>
      <c r="CQ262" s="1900"/>
      <c r="CR262" s="1900"/>
      <c r="CS262" s="1900"/>
      <c r="CT262" s="1900"/>
      <c r="CU262" s="1900"/>
      <c r="CV262" s="1900"/>
      <c r="CW262" s="1900"/>
      <c r="CX262" s="1900"/>
      <c r="CY262" s="1900"/>
      <c r="CZ262" s="1900"/>
    </row>
    <row r="263" s="388" customFormat="true" ht="15" customHeight="true" x14ac:dyDescent="0.2">
      <c r="B263" s="387"/>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53"/>
      <c r="BB263" s="294" t="s">
        <v>112</v>
      </c>
      <c r="BC263" s="1161" t="s">
        <v>35</v>
      </c>
      <c r="BD263" s="1181" t="s">
        <v>35</v>
      </c>
      <c r="BE263" s="1181" t="s">
        <v>35</v>
      </c>
      <c r="BF263" s="1181" t="s">
        <v>35</v>
      </c>
      <c r="BG263" s="1202" t="s">
        <v>35</v>
      </c>
      <c r="BH263" s="1223" t="s">
        <v>35</v>
      </c>
      <c r="BI263" s="1181" t="s">
        <v>35</v>
      </c>
      <c r="BJ263" s="1181" t="s">
        <v>35</v>
      </c>
      <c r="BK263" s="1181" t="s">
        <v>35</v>
      </c>
      <c r="BL263" s="1202" t="s">
        <v>35</v>
      </c>
      <c r="BM263" s="1223" t="s">
        <v>35</v>
      </c>
      <c r="BN263" s="1181" t="s">
        <v>35</v>
      </c>
      <c r="BO263" s="1181" t="s">
        <v>35</v>
      </c>
      <c r="BP263" s="1181" t="s">
        <v>35</v>
      </c>
      <c r="BQ263" s="1202" t="s">
        <v>35</v>
      </c>
      <c r="BR263" s="1223" t="s">
        <v>35</v>
      </c>
      <c r="BS263" s="1181" t="s">
        <v>35</v>
      </c>
      <c r="BT263" s="1181" t="s">
        <v>35</v>
      </c>
      <c r="BU263" s="1181" t="s">
        <v>35</v>
      </c>
      <c r="BV263" s="1181" t="s">
        <v>35</v>
      </c>
      <c r="BW263" s="1181" t="s">
        <v>35</v>
      </c>
      <c r="BX263" s="1181" t="s">
        <v>35</v>
      </c>
      <c r="BY263" s="1242" t="s">
        <v>35</v>
      </c>
      <c r="BZ263" s="1242" t="s">
        <v>35</v>
      </c>
      <c r="CA263" s="1900"/>
      <c r="CB263" s="1900"/>
      <c r="CC263" s="1900"/>
      <c r="CD263" s="1900"/>
      <c r="CE263" s="1900"/>
      <c r="CF263" s="1900"/>
      <c r="CG263" s="1900"/>
      <c r="CH263" s="1900"/>
      <c r="CI263" s="1900"/>
      <c r="CJ263" s="1900"/>
      <c r="CK263" s="1900"/>
      <c r="CL263" s="1900"/>
      <c r="CM263" s="1900"/>
      <c r="CN263" s="1900"/>
      <c r="CO263" s="1900"/>
      <c r="CP263" s="1900"/>
      <c r="CQ263" s="1900"/>
      <c r="CR263" s="1900"/>
      <c r="CS263" s="1900"/>
      <c r="CT263" s="1900"/>
      <c r="CU263" s="1900"/>
      <c r="CV263" s="1900"/>
      <c r="CW263" s="1900"/>
      <c r="CX263" s="1900"/>
      <c r="CY263" s="1900"/>
      <c r="CZ263" s="1900"/>
    </row>
    <row r="264" s="388" customFormat="true" ht="15" customHeight="true" x14ac:dyDescent="0.2">
      <c r="B264" s="387"/>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53" t="s">
        <v>74</v>
      </c>
      <c r="BB264" s="294" t="s">
        <v>88</v>
      </c>
      <c r="BC264" s="1161" t="s">
        <v>35</v>
      </c>
      <c r="BD264" s="1181" t="s">
        <v>35</v>
      </c>
      <c r="BE264" s="1181" t="s">
        <v>35</v>
      </c>
      <c r="BF264" s="1181" t="s">
        <v>35</v>
      </c>
      <c r="BG264" s="1202" t="s">
        <v>35</v>
      </c>
      <c r="BH264" s="1223" t="s">
        <v>35</v>
      </c>
      <c r="BI264" s="1181" t="s">
        <v>35</v>
      </c>
      <c r="BJ264" s="1181" t="s">
        <v>35</v>
      </c>
      <c r="BK264" s="1181" t="s">
        <v>35</v>
      </c>
      <c r="BL264" s="1202" t="s">
        <v>35</v>
      </c>
      <c r="BM264" s="1223" t="s">
        <v>35</v>
      </c>
      <c r="BN264" s="1181" t="s">
        <v>35</v>
      </c>
      <c r="BO264" s="1181" t="s">
        <v>35</v>
      </c>
      <c r="BP264" s="1181" t="s">
        <v>35</v>
      </c>
      <c r="BQ264" s="1202" t="s">
        <v>35</v>
      </c>
      <c r="BR264" s="1223" t="s">
        <v>35</v>
      </c>
      <c r="BS264" s="1181" t="s">
        <v>35</v>
      </c>
      <c r="BT264" s="1181" t="s">
        <v>35</v>
      </c>
      <c r="BU264" s="1181" t="s">
        <v>35</v>
      </c>
      <c r="BV264" s="1181" t="s">
        <v>35</v>
      </c>
      <c r="BW264" s="1181" t="s">
        <v>35</v>
      </c>
      <c r="BX264" s="1181" t="s">
        <v>35</v>
      </c>
      <c r="BY264" s="1242" t="s">
        <v>35</v>
      </c>
      <c r="BZ264" s="1242" t="s">
        <v>35</v>
      </c>
      <c r="CA264" s="1900"/>
      <c r="CB264" s="1900"/>
      <c r="CC264" s="1900"/>
      <c r="CD264" s="1900"/>
      <c r="CE264" s="1900"/>
      <c r="CF264" s="1900"/>
      <c r="CG264" s="1900"/>
      <c r="CH264" s="1900"/>
      <c r="CI264" s="1900"/>
      <c r="CJ264" s="1900"/>
      <c r="CK264" s="1900"/>
      <c r="CL264" s="1900"/>
      <c r="CM264" s="1900"/>
      <c r="CN264" s="1900"/>
      <c r="CO264" s="1900"/>
      <c r="CP264" s="1900"/>
      <c r="CQ264" s="1900"/>
      <c r="CR264" s="1900"/>
      <c r="CS264" s="1900"/>
      <c r="CT264" s="1900"/>
      <c r="CU264" s="1900"/>
      <c r="CV264" s="1900"/>
      <c r="CW264" s="1900"/>
      <c r="CX264" s="1900"/>
      <c r="CY264" s="1900"/>
      <c r="CZ264" s="1900"/>
    </row>
    <row r="265" s="388" customFormat="true" ht="15" customHeight="true" x14ac:dyDescent="0.2">
      <c r="B265" s="387"/>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53"/>
      <c r="BB265" s="294" t="s">
        <v>89</v>
      </c>
      <c r="BC265" s="1161" t="s">
        <v>35</v>
      </c>
      <c r="BD265" s="1181" t="s">
        <v>35</v>
      </c>
      <c r="BE265" s="1181" t="s">
        <v>35</v>
      </c>
      <c r="BF265" s="1181" t="s">
        <v>35</v>
      </c>
      <c r="BG265" s="1202" t="s">
        <v>35</v>
      </c>
      <c r="BH265" s="1223" t="s">
        <v>35</v>
      </c>
      <c r="BI265" s="1181" t="s">
        <v>35</v>
      </c>
      <c r="BJ265" s="1181" t="s">
        <v>35</v>
      </c>
      <c r="BK265" s="1181" t="s">
        <v>35</v>
      </c>
      <c r="BL265" s="1202" t="s">
        <v>35</v>
      </c>
      <c r="BM265" s="1223" t="s">
        <v>35</v>
      </c>
      <c r="BN265" s="1181" t="s">
        <v>35</v>
      </c>
      <c r="BO265" s="1181" t="s">
        <v>35</v>
      </c>
      <c r="BP265" s="1181" t="s">
        <v>35</v>
      </c>
      <c r="BQ265" s="1202" t="s">
        <v>35</v>
      </c>
      <c r="BR265" s="1223" t="s">
        <v>35</v>
      </c>
      <c r="BS265" s="1181" t="s">
        <v>35</v>
      </c>
      <c r="BT265" s="1181" t="s">
        <v>35</v>
      </c>
      <c r="BU265" s="1181" t="s">
        <v>35</v>
      </c>
      <c r="BV265" s="1181" t="s">
        <v>35</v>
      </c>
      <c r="BW265" s="1181" t="s">
        <v>35</v>
      </c>
      <c r="BX265" s="1181" t="s">
        <v>35</v>
      </c>
      <c r="BY265" s="1242" t="s">
        <v>35</v>
      </c>
      <c r="BZ265" s="1242" t="s">
        <v>35</v>
      </c>
      <c r="CA265" s="1900"/>
      <c r="CB265" s="1900"/>
      <c r="CC265" s="1900"/>
      <c r="CD265" s="1900"/>
      <c r="CE265" s="1900"/>
      <c r="CF265" s="1900"/>
      <c r="CG265" s="1900"/>
      <c r="CH265" s="1900"/>
      <c r="CI265" s="1900"/>
      <c r="CJ265" s="1900"/>
      <c r="CK265" s="1900"/>
      <c r="CL265" s="1900"/>
      <c r="CM265" s="1900"/>
      <c r="CN265" s="1900"/>
      <c r="CO265" s="1900"/>
      <c r="CP265" s="1900"/>
      <c r="CQ265" s="1900"/>
      <c r="CR265" s="1900"/>
      <c r="CS265" s="1900"/>
      <c r="CT265" s="1900"/>
      <c r="CU265" s="1900"/>
      <c r="CV265" s="1900"/>
      <c r="CW265" s="1900"/>
      <c r="CX265" s="1900"/>
      <c r="CY265" s="1900"/>
      <c r="CZ265" s="1900"/>
    </row>
    <row r="266" s="388" customFormat="true" ht="15" customHeight="true" x14ac:dyDescent="0.2">
      <c r="B266" s="387"/>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53"/>
      <c r="BB266" s="294" t="s">
        <v>90</v>
      </c>
      <c r="BC266" s="1161" t="s">
        <v>35</v>
      </c>
      <c r="BD266" s="1181" t="s">
        <v>35</v>
      </c>
      <c r="BE266" s="1181" t="s">
        <v>35</v>
      </c>
      <c r="BF266" s="1181" t="s">
        <v>35</v>
      </c>
      <c r="BG266" s="1202" t="s">
        <v>35</v>
      </c>
      <c r="BH266" s="1223" t="s">
        <v>35</v>
      </c>
      <c r="BI266" s="1181" t="s">
        <v>35</v>
      </c>
      <c r="BJ266" s="1181" t="s">
        <v>35</v>
      </c>
      <c r="BK266" s="1181" t="s">
        <v>35</v>
      </c>
      <c r="BL266" s="1202" t="s">
        <v>35</v>
      </c>
      <c r="BM266" s="1223" t="s">
        <v>35</v>
      </c>
      <c r="BN266" s="1181" t="s">
        <v>35</v>
      </c>
      <c r="BO266" s="1181" t="s">
        <v>35</v>
      </c>
      <c r="BP266" s="1181" t="s">
        <v>35</v>
      </c>
      <c r="BQ266" s="1202" t="s">
        <v>35</v>
      </c>
      <c r="BR266" s="1223" t="s">
        <v>35</v>
      </c>
      <c r="BS266" s="1181" t="s">
        <v>35</v>
      </c>
      <c r="BT266" s="1181" t="s">
        <v>35</v>
      </c>
      <c r="BU266" s="1181" t="s">
        <v>35</v>
      </c>
      <c r="BV266" s="1181" t="s">
        <v>35</v>
      </c>
      <c r="BW266" s="1181" t="s">
        <v>35</v>
      </c>
      <c r="BX266" s="1181" t="s">
        <v>35</v>
      </c>
      <c r="BY266" s="1242" t="s">
        <v>35</v>
      </c>
      <c r="BZ266" s="1242" t="s">
        <v>35</v>
      </c>
      <c r="CA266" s="1900"/>
      <c r="CB266" s="1900"/>
      <c r="CC266" s="1900"/>
      <c r="CD266" s="1900"/>
      <c r="CE266" s="1900"/>
      <c r="CF266" s="1900"/>
      <c r="CG266" s="1900"/>
      <c r="CH266" s="1900"/>
      <c r="CI266" s="1900"/>
      <c r="CJ266" s="1900"/>
      <c r="CK266" s="1900"/>
      <c r="CL266" s="1900"/>
      <c r="CM266" s="1900"/>
      <c r="CN266" s="1900"/>
      <c r="CO266" s="1900"/>
      <c r="CP266" s="1900"/>
      <c r="CQ266" s="1900"/>
      <c r="CR266" s="1900"/>
      <c r="CS266" s="1900"/>
      <c r="CT266" s="1900"/>
      <c r="CU266" s="1900"/>
      <c r="CV266" s="1900"/>
      <c r="CW266" s="1900"/>
      <c r="CX266" s="1900"/>
      <c r="CY266" s="1900"/>
      <c r="CZ266" s="1900"/>
    </row>
    <row r="267" s="388" customFormat="true" ht="15" customHeight="true" x14ac:dyDescent="0.2">
      <c r="B267" s="387"/>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53"/>
      <c r="BB267" s="294" t="s">
        <v>112</v>
      </c>
      <c r="BC267" s="1161" t="s">
        <v>35</v>
      </c>
      <c r="BD267" s="1181" t="s">
        <v>35</v>
      </c>
      <c r="BE267" s="1181" t="s">
        <v>35</v>
      </c>
      <c r="BF267" s="1181" t="s">
        <v>35</v>
      </c>
      <c r="BG267" s="1202" t="s">
        <v>35</v>
      </c>
      <c r="BH267" s="1223" t="s">
        <v>35</v>
      </c>
      <c r="BI267" s="1181" t="s">
        <v>35</v>
      </c>
      <c r="BJ267" s="1181" t="s">
        <v>35</v>
      </c>
      <c r="BK267" s="1181" t="s">
        <v>35</v>
      </c>
      <c r="BL267" s="1202" t="s">
        <v>35</v>
      </c>
      <c r="BM267" s="1223" t="s">
        <v>35</v>
      </c>
      <c r="BN267" s="1181" t="s">
        <v>35</v>
      </c>
      <c r="BO267" s="1181" t="s">
        <v>35</v>
      </c>
      <c r="BP267" s="1181" t="s">
        <v>35</v>
      </c>
      <c r="BQ267" s="1202" t="s">
        <v>35</v>
      </c>
      <c r="BR267" s="1223" t="s">
        <v>35</v>
      </c>
      <c r="BS267" s="1181" t="s">
        <v>35</v>
      </c>
      <c r="BT267" s="1181" t="s">
        <v>35</v>
      </c>
      <c r="BU267" s="1181" t="s">
        <v>35</v>
      </c>
      <c r="BV267" s="1181" t="s">
        <v>35</v>
      </c>
      <c r="BW267" s="1181" t="s">
        <v>35</v>
      </c>
      <c r="BX267" s="1181" t="s">
        <v>35</v>
      </c>
      <c r="BY267" s="1242" t="s">
        <v>35</v>
      </c>
      <c r="BZ267" s="1242" t="s">
        <v>35</v>
      </c>
      <c r="CA267" s="1900"/>
      <c r="CB267" s="1900"/>
      <c r="CC267" s="1900"/>
      <c r="CD267" s="1900"/>
      <c r="CE267" s="1900"/>
      <c r="CF267" s="1900"/>
      <c r="CG267" s="1900"/>
      <c r="CH267" s="1900"/>
      <c r="CI267" s="1900"/>
      <c r="CJ267" s="1900"/>
      <c r="CK267" s="1900"/>
      <c r="CL267" s="1900"/>
      <c r="CM267" s="1900"/>
      <c r="CN267" s="1900"/>
      <c r="CO267" s="1900"/>
      <c r="CP267" s="1900"/>
      <c r="CQ267" s="1900"/>
      <c r="CR267" s="1900"/>
      <c r="CS267" s="1900"/>
      <c r="CT267" s="1900"/>
      <c r="CU267" s="1900"/>
      <c r="CV267" s="1900"/>
      <c r="CW267" s="1900"/>
      <c r="CX267" s="1900"/>
      <c r="CY267" s="1900"/>
      <c r="CZ267" s="1900"/>
    </row>
    <row r="268" s="388" customFormat="true" ht="15" customHeight="true" x14ac:dyDescent="0.2">
      <c r="B268" s="387"/>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53" t="s">
        <v>115</v>
      </c>
      <c r="BB268" s="294" t="s">
        <v>88</v>
      </c>
      <c r="BC268" s="1161" t="s">
        <v>35</v>
      </c>
      <c r="BD268" s="1181" t="s">
        <v>35</v>
      </c>
      <c r="BE268" s="1181" t="s">
        <v>35</v>
      </c>
      <c r="BF268" s="1181" t="s">
        <v>35</v>
      </c>
      <c r="BG268" s="1202" t="s">
        <v>35</v>
      </c>
      <c r="BH268" s="1223" t="s">
        <v>35</v>
      </c>
      <c r="BI268" s="1181" t="s">
        <v>35</v>
      </c>
      <c r="BJ268" s="1181" t="s">
        <v>35</v>
      </c>
      <c r="BK268" s="1181" t="s">
        <v>35</v>
      </c>
      <c r="BL268" s="1202" t="s">
        <v>35</v>
      </c>
      <c r="BM268" s="1223" t="s">
        <v>35</v>
      </c>
      <c r="BN268" s="1181" t="s">
        <v>35</v>
      </c>
      <c r="BO268" s="1181" t="s">
        <v>35</v>
      </c>
      <c r="BP268" s="1181" t="s">
        <v>35</v>
      </c>
      <c r="BQ268" s="1202" t="s">
        <v>35</v>
      </c>
      <c r="BR268" s="1223" t="s">
        <v>35</v>
      </c>
      <c r="BS268" s="1181" t="s">
        <v>35</v>
      </c>
      <c r="BT268" s="1181" t="s">
        <v>35</v>
      </c>
      <c r="BU268" s="1181" t="s">
        <v>35</v>
      </c>
      <c r="BV268" s="1181" t="s">
        <v>35</v>
      </c>
      <c r="BW268" s="1181" t="s">
        <v>35</v>
      </c>
      <c r="BX268" s="1181" t="s">
        <v>35</v>
      </c>
      <c r="BY268" s="1242" t="s">
        <v>35</v>
      </c>
      <c r="BZ268" s="1242" t="s">
        <v>35</v>
      </c>
      <c r="CA268" s="1900"/>
      <c r="CB268" s="1900"/>
      <c r="CC268" s="1900"/>
      <c r="CD268" s="1900"/>
      <c r="CE268" s="1900"/>
      <c r="CF268" s="1900"/>
      <c r="CG268" s="1900"/>
      <c r="CH268" s="1900"/>
      <c r="CI268" s="1900"/>
      <c r="CJ268" s="1900"/>
      <c r="CK268" s="1900"/>
      <c r="CL268" s="1900"/>
      <c r="CM268" s="1900"/>
      <c r="CN268" s="1900"/>
      <c r="CO268" s="1900"/>
      <c r="CP268" s="1900"/>
      <c r="CQ268" s="1900"/>
      <c r="CR268" s="1900"/>
      <c r="CS268" s="1900"/>
      <c r="CT268" s="1900"/>
      <c r="CU268" s="1900"/>
      <c r="CV268" s="1900"/>
      <c r="CW268" s="1900"/>
      <c r="CX268" s="1900"/>
      <c r="CY268" s="1900"/>
      <c r="CZ268" s="1900"/>
    </row>
    <row r="269" s="388" customFormat="true" ht="15" customHeight="true" x14ac:dyDescent="0.2">
      <c r="B269" s="387"/>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53"/>
      <c r="BB269" s="294" t="s">
        <v>89</v>
      </c>
      <c r="BC269" s="1161" t="s">
        <v>35</v>
      </c>
      <c r="BD269" s="1181" t="s">
        <v>35</v>
      </c>
      <c r="BE269" s="1181" t="s">
        <v>35</v>
      </c>
      <c r="BF269" s="1181" t="s">
        <v>35</v>
      </c>
      <c r="BG269" s="1202" t="s">
        <v>35</v>
      </c>
      <c r="BH269" s="1223" t="s">
        <v>35</v>
      </c>
      <c r="BI269" s="1181" t="s">
        <v>35</v>
      </c>
      <c r="BJ269" s="1181" t="s">
        <v>35</v>
      </c>
      <c r="BK269" s="1181" t="s">
        <v>35</v>
      </c>
      <c r="BL269" s="1202" t="s">
        <v>35</v>
      </c>
      <c r="BM269" s="1223" t="s">
        <v>35</v>
      </c>
      <c r="BN269" s="1181" t="s">
        <v>35</v>
      </c>
      <c r="BO269" s="1181" t="s">
        <v>35</v>
      </c>
      <c r="BP269" s="1181" t="s">
        <v>35</v>
      </c>
      <c r="BQ269" s="1202" t="s">
        <v>35</v>
      </c>
      <c r="BR269" s="1223" t="s">
        <v>35</v>
      </c>
      <c r="BS269" s="1181" t="s">
        <v>35</v>
      </c>
      <c r="BT269" s="1181" t="s">
        <v>35</v>
      </c>
      <c r="BU269" s="1181" t="s">
        <v>35</v>
      </c>
      <c r="BV269" s="1181" t="s">
        <v>35</v>
      </c>
      <c r="BW269" s="1181" t="s">
        <v>35</v>
      </c>
      <c r="BX269" s="1181" t="s">
        <v>35</v>
      </c>
      <c r="BY269" s="1242" t="s">
        <v>35</v>
      </c>
      <c r="BZ269" s="1242" t="s">
        <v>35</v>
      </c>
      <c r="CA269" s="1900"/>
      <c r="CB269" s="1900"/>
      <c r="CC269" s="1900"/>
      <c r="CD269" s="1900"/>
      <c r="CE269" s="1900"/>
      <c r="CF269" s="1900"/>
      <c r="CG269" s="1900"/>
      <c r="CH269" s="1900"/>
      <c r="CI269" s="1900"/>
      <c r="CJ269" s="1900"/>
      <c r="CK269" s="1900"/>
      <c r="CL269" s="1900"/>
      <c r="CM269" s="1900"/>
      <c r="CN269" s="1900"/>
      <c r="CO269" s="1900"/>
      <c r="CP269" s="1900"/>
      <c r="CQ269" s="1900"/>
      <c r="CR269" s="1900"/>
      <c r="CS269" s="1900"/>
      <c r="CT269" s="1900"/>
      <c r="CU269" s="1900"/>
      <c r="CV269" s="1900"/>
      <c r="CW269" s="1900"/>
      <c r="CX269" s="1900"/>
      <c r="CY269" s="1900"/>
      <c r="CZ269" s="1900"/>
    </row>
    <row r="270" s="388" customFormat="true" ht="15" customHeight="true" x14ac:dyDescent="0.2">
      <c r="B270" s="387"/>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53"/>
      <c r="BB270" s="294" t="s">
        <v>90</v>
      </c>
      <c r="BC270" s="1161" t="s">
        <v>35</v>
      </c>
      <c r="BD270" s="1181" t="s">
        <v>35</v>
      </c>
      <c r="BE270" s="1181" t="s">
        <v>35</v>
      </c>
      <c r="BF270" s="1181" t="s">
        <v>35</v>
      </c>
      <c r="BG270" s="1202" t="s">
        <v>35</v>
      </c>
      <c r="BH270" s="1223" t="s">
        <v>35</v>
      </c>
      <c r="BI270" s="1181" t="s">
        <v>35</v>
      </c>
      <c r="BJ270" s="1181" t="s">
        <v>35</v>
      </c>
      <c r="BK270" s="1181" t="s">
        <v>35</v>
      </c>
      <c r="BL270" s="1202" t="s">
        <v>35</v>
      </c>
      <c r="BM270" s="1223" t="s">
        <v>35</v>
      </c>
      <c r="BN270" s="1181" t="s">
        <v>35</v>
      </c>
      <c r="BO270" s="1181" t="s">
        <v>35</v>
      </c>
      <c r="BP270" s="1181" t="s">
        <v>35</v>
      </c>
      <c r="BQ270" s="1202" t="s">
        <v>35</v>
      </c>
      <c r="BR270" s="1223" t="s">
        <v>35</v>
      </c>
      <c r="BS270" s="1181" t="s">
        <v>35</v>
      </c>
      <c r="BT270" s="1181" t="s">
        <v>35</v>
      </c>
      <c r="BU270" s="1181" t="s">
        <v>35</v>
      </c>
      <c r="BV270" s="1181" t="s">
        <v>35</v>
      </c>
      <c r="BW270" s="1181" t="s">
        <v>35</v>
      </c>
      <c r="BX270" s="1181" t="s">
        <v>35</v>
      </c>
      <c r="BY270" s="1242" t="s">
        <v>35</v>
      </c>
      <c r="BZ270" s="1242" t="s">
        <v>35</v>
      </c>
      <c r="CA270" s="1900"/>
      <c r="CB270" s="1900"/>
      <c r="CC270" s="1900"/>
      <c r="CD270" s="1900"/>
      <c r="CE270" s="1900"/>
      <c r="CF270" s="1900"/>
      <c r="CG270" s="1900"/>
      <c r="CH270" s="1900"/>
      <c r="CI270" s="1900"/>
      <c r="CJ270" s="1900"/>
      <c r="CK270" s="1900"/>
      <c r="CL270" s="1900"/>
      <c r="CM270" s="1900"/>
      <c r="CN270" s="1900"/>
      <c r="CO270" s="1900"/>
      <c r="CP270" s="1900"/>
      <c r="CQ270" s="1900"/>
      <c r="CR270" s="1900"/>
      <c r="CS270" s="1900"/>
      <c r="CT270" s="1900"/>
      <c r="CU270" s="1900"/>
      <c r="CV270" s="1900"/>
      <c r="CW270" s="1900"/>
      <c r="CX270" s="1900"/>
      <c r="CY270" s="1900"/>
      <c r="CZ270" s="1900"/>
    </row>
    <row r="271" s="388" customFormat="true" ht="15" customHeight="true" x14ac:dyDescent="0.2">
      <c r="B271" s="387"/>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53" t="s">
        <v>75</v>
      </c>
      <c r="BB271" s="294" t="s">
        <v>49</v>
      </c>
      <c r="BC271" s="1161" t="s">
        <v>35</v>
      </c>
      <c r="BD271" s="1182" t="s">
        <v>35</v>
      </c>
      <c r="BE271" s="1182" t="s">
        <v>35</v>
      </c>
      <c r="BF271" s="1182" t="s">
        <v>35</v>
      </c>
      <c r="BG271" s="1203" t="s">
        <v>35</v>
      </c>
      <c r="BH271" s="1161" t="s">
        <v>35</v>
      </c>
      <c r="BI271" s="1182" t="s">
        <v>35</v>
      </c>
      <c r="BJ271" s="1182" t="s">
        <v>35</v>
      </c>
      <c r="BK271" s="1182" t="s">
        <v>35</v>
      </c>
      <c r="BL271" s="1203" t="s">
        <v>35</v>
      </c>
      <c r="BM271" s="1161" t="s">
        <v>35</v>
      </c>
      <c r="BN271" s="1182" t="s">
        <v>35</v>
      </c>
      <c r="BO271" s="1182" t="s">
        <v>35</v>
      </c>
      <c r="BP271" s="1182" t="s">
        <v>35</v>
      </c>
      <c r="BQ271" s="1203" t="s">
        <v>35</v>
      </c>
      <c r="BR271" s="1161" t="s">
        <v>35</v>
      </c>
      <c r="BS271" s="1182" t="s">
        <v>35</v>
      </c>
      <c r="BT271" s="1182" t="s">
        <v>35</v>
      </c>
      <c r="BU271" s="1182" t="s">
        <v>35</v>
      </c>
      <c r="BV271" s="1182" t="s">
        <v>35</v>
      </c>
      <c r="BW271" s="1182" t="s">
        <v>35</v>
      </c>
      <c r="BX271" s="1182" t="s">
        <v>35</v>
      </c>
      <c r="BY271" s="1243" t="s">
        <v>35</v>
      </c>
      <c r="BZ271" s="1243" t="s">
        <v>35</v>
      </c>
      <c r="CA271" s="1901"/>
      <c r="CB271" s="1901"/>
      <c r="CC271" s="1901"/>
      <c r="CD271" s="1901"/>
      <c r="CE271" s="1901"/>
      <c r="CF271" s="1901"/>
      <c r="CG271" s="1901"/>
      <c r="CH271" s="1901"/>
      <c r="CI271" s="1901"/>
      <c r="CJ271" s="1901"/>
      <c r="CK271" s="1901"/>
      <c r="CL271" s="1901"/>
      <c r="CM271" s="1901"/>
      <c r="CN271" s="1901"/>
      <c r="CO271" s="1901"/>
      <c r="CP271" s="1901"/>
      <c r="CQ271" s="1901"/>
      <c r="CR271" s="1901"/>
      <c r="CS271" s="1901"/>
      <c r="CT271" s="1901"/>
      <c r="CU271" s="1901"/>
      <c r="CV271" s="1901"/>
      <c r="CW271" s="1901"/>
      <c r="CX271" s="1901"/>
      <c r="CY271" s="1901"/>
      <c r="CZ271" s="1901"/>
    </row>
    <row r="272" s="388" customFormat="true" ht="15" customHeight="true" x14ac:dyDescent="0.2">
      <c r="B272" s="387"/>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53"/>
      <c r="BB272" s="294" t="s">
        <v>48</v>
      </c>
      <c r="BC272" s="1161" t="s">
        <v>35</v>
      </c>
      <c r="BD272" s="1182" t="s">
        <v>35</v>
      </c>
      <c r="BE272" s="1182" t="s">
        <v>35</v>
      </c>
      <c r="BF272" s="1182" t="s">
        <v>35</v>
      </c>
      <c r="BG272" s="1203" t="s">
        <v>35</v>
      </c>
      <c r="BH272" s="1161" t="s">
        <v>35</v>
      </c>
      <c r="BI272" s="1182" t="s">
        <v>35</v>
      </c>
      <c r="BJ272" s="1182" t="s">
        <v>35</v>
      </c>
      <c r="BK272" s="1182" t="s">
        <v>35</v>
      </c>
      <c r="BL272" s="1203" t="s">
        <v>35</v>
      </c>
      <c r="BM272" s="1161" t="s">
        <v>35</v>
      </c>
      <c r="BN272" s="1182" t="s">
        <v>35</v>
      </c>
      <c r="BO272" s="1182" t="s">
        <v>35</v>
      </c>
      <c r="BP272" s="1182" t="s">
        <v>35</v>
      </c>
      <c r="BQ272" s="1203" t="s">
        <v>35</v>
      </c>
      <c r="BR272" s="1161" t="s">
        <v>35</v>
      </c>
      <c r="BS272" s="1182" t="s">
        <v>35</v>
      </c>
      <c r="BT272" s="1182" t="s">
        <v>35</v>
      </c>
      <c r="BU272" s="1182" t="s">
        <v>35</v>
      </c>
      <c r="BV272" s="1182" t="s">
        <v>35</v>
      </c>
      <c r="BW272" s="1182" t="s">
        <v>35</v>
      </c>
      <c r="BX272" s="1182" t="s">
        <v>35</v>
      </c>
      <c r="BY272" s="1243" t="s">
        <v>35</v>
      </c>
      <c r="BZ272" s="1243" t="s">
        <v>35</v>
      </c>
      <c r="CA272" s="1901"/>
      <c r="CB272" s="1901"/>
      <c r="CC272" s="1901"/>
      <c r="CD272" s="1901"/>
      <c r="CE272" s="1901"/>
      <c r="CF272" s="1901"/>
      <c r="CG272" s="1901"/>
      <c r="CH272" s="1901"/>
      <c r="CI272" s="1901"/>
      <c r="CJ272" s="1901"/>
      <c r="CK272" s="1901"/>
      <c r="CL272" s="1901"/>
      <c r="CM272" s="1901"/>
      <c r="CN272" s="1901"/>
      <c r="CO272" s="1901"/>
      <c r="CP272" s="1901"/>
      <c r="CQ272" s="1901"/>
      <c r="CR272" s="1901"/>
      <c r="CS272" s="1901"/>
      <c r="CT272" s="1901"/>
      <c r="CU272" s="1901"/>
      <c r="CV272" s="1901"/>
      <c r="CW272" s="1901"/>
      <c r="CX272" s="1901"/>
      <c r="CY272" s="1901"/>
      <c r="CZ272" s="1901"/>
    </row>
    <row r="273" s="388" customFormat="true" ht="15" customHeight="true" x14ac:dyDescent="0.2">
      <c r="B273" s="387"/>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53"/>
      <c r="BB273" s="294" t="s">
        <v>112</v>
      </c>
      <c r="BC273" s="1161" t="s">
        <v>35</v>
      </c>
      <c r="BD273" s="1182" t="s">
        <v>35</v>
      </c>
      <c r="BE273" s="1182" t="s">
        <v>35</v>
      </c>
      <c r="BF273" s="1182" t="s">
        <v>35</v>
      </c>
      <c r="BG273" s="1203" t="s">
        <v>35</v>
      </c>
      <c r="BH273" s="1161" t="s">
        <v>35</v>
      </c>
      <c r="BI273" s="1182" t="s">
        <v>35</v>
      </c>
      <c r="BJ273" s="1182" t="s">
        <v>35</v>
      </c>
      <c r="BK273" s="1182" t="s">
        <v>35</v>
      </c>
      <c r="BL273" s="1203" t="s">
        <v>35</v>
      </c>
      <c r="BM273" s="1161" t="s">
        <v>35</v>
      </c>
      <c r="BN273" s="1182" t="s">
        <v>35</v>
      </c>
      <c r="BO273" s="1182" t="s">
        <v>35</v>
      </c>
      <c r="BP273" s="1182" t="s">
        <v>35</v>
      </c>
      <c r="BQ273" s="1203" t="s">
        <v>35</v>
      </c>
      <c r="BR273" s="1161" t="s">
        <v>35</v>
      </c>
      <c r="BS273" s="1182" t="s">
        <v>35</v>
      </c>
      <c r="BT273" s="1182" t="s">
        <v>35</v>
      </c>
      <c r="BU273" s="1182" t="s">
        <v>35</v>
      </c>
      <c r="BV273" s="1182" t="s">
        <v>35</v>
      </c>
      <c r="BW273" s="1182" t="s">
        <v>35</v>
      </c>
      <c r="BX273" s="1182" t="s">
        <v>35</v>
      </c>
      <c r="BY273" s="1243" t="s">
        <v>35</v>
      </c>
      <c r="BZ273" s="1243" t="s">
        <v>35</v>
      </c>
      <c r="CA273" s="1901"/>
      <c r="CB273" s="1901"/>
      <c r="CC273" s="1901"/>
      <c r="CD273" s="1901"/>
      <c r="CE273" s="1901"/>
      <c r="CF273" s="1901"/>
      <c r="CG273" s="1901"/>
      <c r="CH273" s="1901"/>
      <c r="CI273" s="1901"/>
      <c r="CJ273" s="1901"/>
      <c r="CK273" s="1901"/>
      <c r="CL273" s="1901"/>
      <c r="CM273" s="1901"/>
      <c r="CN273" s="1901"/>
      <c r="CO273" s="1901"/>
      <c r="CP273" s="1901"/>
      <c r="CQ273" s="1901"/>
      <c r="CR273" s="1901"/>
      <c r="CS273" s="1901"/>
      <c r="CT273" s="1901"/>
      <c r="CU273" s="1901"/>
      <c r="CV273" s="1901"/>
      <c r="CW273" s="1901"/>
      <c r="CX273" s="1901"/>
      <c r="CY273" s="1901"/>
      <c r="CZ273" s="1901"/>
    </row>
    <row r="274" s="388" customFormat="true" ht="15" customHeight="true" x14ac:dyDescent="0.2">
      <c r="B274" s="387"/>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53" t="s">
        <v>76</v>
      </c>
      <c r="BB274" s="294" t="s">
        <v>49</v>
      </c>
      <c r="BC274" s="1161" t="s">
        <v>35</v>
      </c>
      <c r="BD274" s="1181" t="s">
        <v>35</v>
      </c>
      <c r="BE274" s="1181" t="s">
        <v>35</v>
      </c>
      <c r="BF274" s="1181" t="s">
        <v>35</v>
      </c>
      <c r="BG274" s="1202" t="s">
        <v>35</v>
      </c>
      <c r="BH274" s="1223" t="s">
        <v>35</v>
      </c>
      <c r="BI274" s="1181" t="s">
        <v>35</v>
      </c>
      <c r="BJ274" s="1181" t="s">
        <v>35</v>
      </c>
      <c r="BK274" s="1181" t="s">
        <v>35</v>
      </c>
      <c r="BL274" s="1202" t="s">
        <v>35</v>
      </c>
      <c r="BM274" s="1223" t="s">
        <v>35</v>
      </c>
      <c r="BN274" s="1181" t="s">
        <v>35</v>
      </c>
      <c r="BO274" s="1181" t="s">
        <v>35</v>
      </c>
      <c r="BP274" s="1181" t="s">
        <v>35</v>
      </c>
      <c r="BQ274" s="1202" t="s">
        <v>35</v>
      </c>
      <c r="BR274" s="1223" t="s">
        <v>35</v>
      </c>
      <c r="BS274" s="1181" t="s">
        <v>35</v>
      </c>
      <c r="BT274" s="1181" t="s">
        <v>35</v>
      </c>
      <c r="BU274" s="1181" t="s">
        <v>35</v>
      </c>
      <c r="BV274" s="1181" t="s">
        <v>35</v>
      </c>
      <c r="BW274" s="1181" t="s">
        <v>35</v>
      </c>
      <c r="BX274" s="1181" t="s">
        <v>35</v>
      </c>
      <c r="BY274" s="1242" t="s">
        <v>35</v>
      </c>
      <c r="BZ274" s="1242" t="s">
        <v>35</v>
      </c>
      <c r="CA274" s="1900"/>
      <c r="CB274" s="1900"/>
      <c r="CC274" s="1900"/>
      <c r="CD274" s="1900"/>
      <c r="CE274" s="1900"/>
      <c r="CF274" s="1900"/>
      <c r="CG274" s="1900"/>
      <c r="CH274" s="1900"/>
      <c r="CI274" s="1900"/>
      <c r="CJ274" s="1900"/>
      <c r="CK274" s="1900"/>
      <c r="CL274" s="1900"/>
      <c r="CM274" s="1900"/>
      <c r="CN274" s="1900"/>
      <c r="CO274" s="1900"/>
      <c r="CP274" s="1900"/>
      <c r="CQ274" s="1900"/>
      <c r="CR274" s="1900"/>
      <c r="CS274" s="1900"/>
      <c r="CT274" s="1900"/>
      <c r="CU274" s="1900"/>
      <c r="CV274" s="1900"/>
      <c r="CW274" s="1900"/>
      <c r="CX274" s="1900"/>
      <c r="CY274" s="1900"/>
      <c r="CZ274" s="1900"/>
    </row>
    <row r="275" s="388" customFormat="true" ht="15" customHeight="true" x14ac:dyDescent="0.2">
      <c r="B275" s="387"/>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53"/>
      <c r="BB275" s="294" t="s">
        <v>48</v>
      </c>
      <c r="BC275" s="1161" t="s">
        <v>35</v>
      </c>
      <c r="BD275" s="1181" t="s">
        <v>35</v>
      </c>
      <c r="BE275" s="1181" t="s">
        <v>35</v>
      </c>
      <c r="BF275" s="1181" t="s">
        <v>35</v>
      </c>
      <c r="BG275" s="1202" t="s">
        <v>35</v>
      </c>
      <c r="BH275" s="1223" t="s">
        <v>35</v>
      </c>
      <c r="BI275" s="1181" t="s">
        <v>35</v>
      </c>
      <c r="BJ275" s="1181" t="s">
        <v>35</v>
      </c>
      <c r="BK275" s="1181" t="s">
        <v>35</v>
      </c>
      <c r="BL275" s="1202" t="s">
        <v>35</v>
      </c>
      <c r="BM275" s="1223" t="s">
        <v>35</v>
      </c>
      <c r="BN275" s="1181" t="s">
        <v>35</v>
      </c>
      <c r="BO275" s="1181" t="s">
        <v>35</v>
      </c>
      <c r="BP275" s="1181" t="s">
        <v>35</v>
      </c>
      <c r="BQ275" s="1202" t="s">
        <v>35</v>
      </c>
      <c r="BR275" s="1223" t="s">
        <v>35</v>
      </c>
      <c r="BS275" s="1181" t="s">
        <v>35</v>
      </c>
      <c r="BT275" s="1181" t="s">
        <v>35</v>
      </c>
      <c r="BU275" s="1181" t="s">
        <v>35</v>
      </c>
      <c r="BV275" s="1181" t="s">
        <v>35</v>
      </c>
      <c r="BW275" s="1181" t="s">
        <v>35</v>
      </c>
      <c r="BX275" s="1181" t="s">
        <v>35</v>
      </c>
      <c r="BY275" s="1242" t="s">
        <v>35</v>
      </c>
      <c r="BZ275" s="1242" t="s">
        <v>35</v>
      </c>
      <c r="CA275" s="1900"/>
      <c r="CB275" s="1900"/>
      <c r="CC275" s="1900"/>
      <c r="CD275" s="1900"/>
      <c r="CE275" s="1900"/>
      <c r="CF275" s="1900"/>
      <c r="CG275" s="1900"/>
      <c r="CH275" s="1900"/>
      <c r="CI275" s="1900"/>
      <c r="CJ275" s="1900"/>
      <c r="CK275" s="1900"/>
      <c r="CL275" s="1900"/>
      <c r="CM275" s="1900"/>
      <c r="CN275" s="1900"/>
      <c r="CO275" s="1900"/>
      <c r="CP275" s="1900"/>
      <c r="CQ275" s="1900"/>
      <c r="CR275" s="1900"/>
      <c r="CS275" s="1900"/>
      <c r="CT275" s="1900"/>
      <c r="CU275" s="1900"/>
      <c r="CV275" s="1900"/>
      <c r="CW275" s="1900"/>
      <c r="CX275" s="1900"/>
      <c r="CY275" s="1900"/>
      <c r="CZ275" s="1900"/>
    </row>
    <row r="276" s="388" customFormat="true" ht="15" customHeight="true" x14ac:dyDescent="0.2">
      <c r="B276" s="387"/>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53"/>
      <c r="BB276" s="294" t="s">
        <v>113</v>
      </c>
      <c r="BC276" s="1161" t="s">
        <v>35</v>
      </c>
      <c r="BD276" s="1181" t="s">
        <v>35</v>
      </c>
      <c r="BE276" s="1181" t="s">
        <v>35</v>
      </c>
      <c r="BF276" s="1181" t="s">
        <v>35</v>
      </c>
      <c r="BG276" s="1202" t="s">
        <v>35</v>
      </c>
      <c r="BH276" s="1223" t="s">
        <v>35</v>
      </c>
      <c r="BI276" s="1181" t="s">
        <v>35</v>
      </c>
      <c r="BJ276" s="1181" t="s">
        <v>35</v>
      </c>
      <c r="BK276" s="1181" t="s">
        <v>35</v>
      </c>
      <c r="BL276" s="1202" t="s">
        <v>35</v>
      </c>
      <c r="BM276" s="1223" t="s">
        <v>35</v>
      </c>
      <c r="BN276" s="1181" t="s">
        <v>35</v>
      </c>
      <c r="BO276" s="1181" t="s">
        <v>35</v>
      </c>
      <c r="BP276" s="1181" t="s">
        <v>35</v>
      </c>
      <c r="BQ276" s="1202" t="s">
        <v>35</v>
      </c>
      <c r="BR276" s="1223" t="s">
        <v>35</v>
      </c>
      <c r="BS276" s="1181" t="s">
        <v>35</v>
      </c>
      <c r="BT276" s="1181" t="s">
        <v>35</v>
      </c>
      <c r="BU276" s="1181" t="s">
        <v>35</v>
      </c>
      <c r="BV276" s="1181" t="s">
        <v>35</v>
      </c>
      <c r="BW276" s="1181" t="s">
        <v>35</v>
      </c>
      <c r="BX276" s="1181" t="s">
        <v>35</v>
      </c>
      <c r="BY276" s="1242" t="s">
        <v>35</v>
      </c>
      <c r="BZ276" s="1242" t="s">
        <v>35</v>
      </c>
      <c r="CA276" s="1900"/>
      <c r="CB276" s="1900"/>
      <c r="CC276" s="1900"/>
      <c r="CD276" s="1900"/>
      <c r="CE276" s="1900"/>
      <c r="CF276" s="1900"/>
      <c r="CG276" s="1900"/>
      <c r="CH276" s="1900"/>
      <c r="CI276" s="1900"/>
      <c r="CJ276" s="1900"/>
      <c r="CK276" s="1900"/>
      <c r="CL276" s="1900"/>
      <c r="CM276" s="1900"/>
      <c r="CN276" s="1900"/>
      <c r="CO276" s="1900"/>
      <c r="CP276" s="1900"/>
      <c r="CQ276" s="1900"/>
      <c r="CR276" s="1900"/>
      <c r="CS276" s="1900"/>
      <c r="CT276" s="1900"/>
      <c r="CU276" s="1900"/>
      <c r="CV276" s="1900"/>
      <c r="CW276" s="1900"/>
      <c r="CX276" s="1900"/>
      <c r="CY276" s="1900"/>
      <c r="CZ276" s="1900"/>
    </row>
    <row r="277" s="388" customFormat="true" ht="15" customHeight="true" x14ac:dyDescent="0.2">
      <c r="B277" s="387"/>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53" t="s">
        <v>77</v>
      </c>
      <c r="BB277" s="294" t="s">
        <v>78</v>
      </c>
      <c r="BC277" s="1161" t="s">
        <v>35</v>
      </c>
      <c r="BD277" s="1181" t="s">
        <v>35</v>
      </c>
      <c r="BE277" s="1181" t="s">
        <v>35</v>
      </c>
      <c r="BF277" s="1181" t="s">
        <v>35</v>
      </c>
      <c r="BG277" s="1202" t="s">
        <v>35</v>
      </c>
      <c r="BH277" s="1223" t="s">
        <v>35</v>
      </c>
      <c r="BI277" s="1181" t="s">
        <v>35</v>
      </c>
      <c r="BJ277" s="1181" t="s">
        <v>35</v>
      </c>
      <c r="BK277" s="1181" t="s">
        <v>35</v>
      </c>
      <c r="BL277" s="1202" t="s">
        <v>35</v>
      </c>
      <c r="BM277" s="1223" t="s">
        <v>35</v>
      </c>
      <c r="BN277" s="1181" t="s">
        <v>35</v>
      </c>
      <c r="BO277" s="1181" t="s">
        <v>35</v>
      </c>
      <c r="BP277" s="1181" t="s">
        <v>35</v>
      </c>
      <c r="BQ277" s="1202" t="s">
        <v>35</v>
      </c>
      <c r="BR277" s="1223" t="s">
        <v>35</v>
      </c>
      <c r="BS277" s="1181" t="s">
        <v>35</v>
      </c>
      <c r="BT277" s="1181" t="s">
        <v>35</v>
      </c>
      <c r="BU277" s="1181" t="s">
        <v>35</v>
      </c>
      <c r="BV277" s="1181" t="s">
        <v>35</v>
      </c>
      <c r="BW277" s="1181" t="s">
        <v>35</v>
      </c>
      <c r="BX277" s="1181" t="s">
        <v>35</v>
      </c>
      <c r="BY277" s="1242" t="s">
        <v>35</v>
      </c>
      <c r="BZ277" s="1242" t="s">
        <v>35</v>
      </c>
      <c r="CA277" s="1900"/>
      <c r="CB277" s="1900"/>
      <c r="CC277" s="1900"/>
      <c r="CD277" s="1900"/>
      <c r="CE277" s="1900"/>
      <c r="CF277" s="1900"/>
      <c r="CG277" s="1900"/>
      <c r="CH277" s="1900"/>
      <c r="CI277" s="1900"/>
      <c r="CJ277" s="1900"/>
      <c r="CK277" s="1900"/>
      <c r="CL277" s="1900"/>
      <c r="CM277" s="1900"/>
      <c r="CN277" s="1900"/>
      <c r="CO277" s="1900"/>
      <c r="CP277" s="1900"/>
      <c r="CQ277" s="1900"/>
      <c r="CR277" s="1900"/>
      <c r="CS277" s="1900"/>
      <c r="CT277" s="1900"/>
      <c r="CU277" s="1900"/>
      <c r="CV277" s="1900"/>
      <c r="CW277" s="1900"/>
      <c r="CX277" s="1900"/>
      <c r="CY277" s="1900"/>
      <c r="CZ277" s="1900"/>
    </row>
    <row r="278" s="388" customFormat="true" ht="15" customHeight="true" x14ac:dyDescent="0.2">
      <c r="B278" s="387"/>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53"/>
      <c r="BB278" s="294" t="s">
        <v>79</v>
      </c>
      <c r="BC278" s="1161" t="s">
        <v>35</v>
      </c>
      <c r="BD278" s="1181" t="s">
        <v>35</v>
      </c>
      <c r="BE278" s="1181" t="s">
        <v>35</v>
      </c>
      <c r="BF278" s="1181" t="s">
        <v>35</v>
      </c>
      <c r="BG278" s="1202" t="s">
        <v>35</v>
      </c>
      <c r="BH278" s="1223" t="s">
        <v>35</v>
      </c>
      <c r="BI278" s="1181" t="s">
        <v>35</v>
      </c>
      <c r="BJ278" s="1181" t="s">
        <v>35</v>
      </c>
      <c r="BK278" s="1181" t="s">
        <v>35</v>
      </c>
      <c r="BL278" s="1202" t="s">
        <v>35</v>
      </c>
      <c r="BM278" s="1223" t="s">
        <v>35</v>
      </c>
      <c r="BN278" s="1181" t="s">
        <v>35</v>
      </c>
      <c r="BO278" s="1181" t="s">
        <v>35</v>
      </c>
      <c r="BP278" s="1181" t="s">
        <v>35</v>
      </c>
      <c r="BQ278" s="1202" t="s">
        <v>35</v>
      </c>
      <c r="BR278" s="1223" t="s">
        <v>35</v>
      </c>
      <c r="BS278" s="1181" t="s">
        <v>35</v>
      </c>
      <c r="BT278" s="1181" t="s">
        <v>35</v>
      </c>
      <c r="BU278" s="1181" t="s">
        <v>35</v>
      </c>
      <c r="BV278" s="1181" t="s">
        <v>35</v>
      </c>
      <c r="BW278" s="1181" t="s">
        <v>35</v>
      </c>
      <c r="BX278" s="1181" t="s">
        <v>35</v>
      </c>
      <c r="BY278" s="1242" t="s">
        <v>35</v>
      </c>
      <c r="BZ278" s="1242" t="s">
        <v>35</v>
      </c>
      <c r="CA278" s="1900"/>
      <c r="CB278" s="1900"/>
      <c r="CC278" s="1900"/>
      <c r="CD278" s="1900"/>
      <c r="CE278" s="1900"/>
      <c r="CF278" s="1900"/>
      <c r="CG278" s="1900"/>
      <c r="CH278" s="1900"/>
      <c r="CI278" s="1900"/>
      <c r="CJ278" s="1900"/>
      <c r="CK278" s="1900"/>
      <c r="CL278" s="1900"/>
      <c r="CM278" s="1900"/>
      <c r="CN278" s="1900"/>
      <c r="CO278" s="1900"/>
      <c r="CP278" s="1900"/>
      <c r="CQ278" s="1900"/>
      <c r="CR278" s="1900"/>
      <c r="CS278" s="1900"/>
      <c r="CT278" s="1900"/>
      <c r="CU278" s="1900"/>
      <c r="CV278" s="1900"/>
      <c r="CW278" s="1900"/>
      <c r="CX278" s="1900"/>
      <c r="CY278" s="1900"/>
      <c r="CZ278" s="1900"/>
    </row>
    <row r="279" s="388" customFormat="true" ht="15" customHeight="true" x14ac:dyDescent="0.2">
      <c r="B279" s="387"/>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53"/>
      <c r="BB279" s="294" t="s">
        <v>80</v>
      </c>
      <c r="BC279" s="1161" t="s">
        <v>35</v>
      </c>
      <c r="BD279" s="1182" t="s">
        <v>35</v>
      </c>
      <c r="BE279" s="1182" t="s">
        <v>35</v>
      </c>
      <c r="BF279" s="1182" t="s">
        <v>35</v>
      </c>
      <c r="BG279" s="1203" t="s">
        <v>35</v>
      </c>
      <c r="BH279" s="1161" t="s">
        <v>35</v>
      </c>
      <c r="BI279" s="1182" t="s">
        <v>35</v>
      </c>
      <c r="BJ279" s="1182" t="s">
        <v>35</v>
      </c>
      <c r="BK279" s="1182" t="s">
        <v>35</v>
      </c>
      <c r="BL279" s="1203" t="s">
        <v>35</v>
      </c>
      <c r="BM279" s="1161" t="s">
        <v>35</v>
      </c>
      <c r="BN279" s="1182" t="s">
        <v>35</v>
      </c>
      <c r="BO279" s="1182" t="s">
        <v>35</v>
      </c>
      <c r="BP279" s="1182" t="s">
        <v>35</v>
      </c>
      <c r="BQ279" s="1203" t="s">
        <v>35</v>
      </c>
      <c r="BR279" s="1161" t="s">
        <v>35</v>
      </c>
      <c r="BS279" s="1182" t="s">
        <v>35</v>
      </c>
      <c r="BT279" s="1182" t="s">
        <v>35</v>
      </c>
      <c r="BU279" s="1182" t="s">
        <v>35</v>
      </c>
      <c r="BV279" s="1182" t="s">
        <v>35</v>
      </c>
      <c r="BW279" s="1182" t="s">
        <v>35</v>
      </c>
      <c r="BX279" s="1182" t="s">
        <v>35</v>
      </c>
      <c r="BY279" s="1243" t="s">
        <v>35</v>
      </c>
      <c r="BZ279" s="1243" t="s">
        <v>35</v>
      </c>
      <c r="CA279" s="1901"/>
      <c r="CB279" s="1901"/>
      <c r="CC279" s="1901"/>
      <c r="CD279" s="1901"/>
      <c r="CE279" s="1901"/>
      <c r="CF279" s="1901"/>
      <c r="CG279" s="1901"/>
      <c r="CH279" s="1901"/>
      <c r="CI279" s="1901"/>
      <c r="CJ279" s="1901"/>
      <c r="CK279" s="1901"/>
      <c r="CL279" s="1901"/>
      <c r="CM279" s="1901"/>
      <c r="CN279" s="1901"/>
      <c r="CO279" s="1901"/>
      <c r="CP279" s="1901"/>
      <c r="CQ279" s="1901"/>
      <c r="CR279" s="1901"/>
      <c r="CS279" s="1901"/>
      <c r="CT279" s="1901"/>
      <c r="CU279" s="1901"/>
      <c r="CV279" s="1901"/>
      <c r="CW279" s="1901"/>
      <c r="CX279" s="1901"/>
      <c r="CY279" s="1901"/>
      <c r="CZ279" s="1901"/>
    </row>
    <row r="280" s="388" customFormat="true" ht="15" customHeight="true" x14ac:dyDescent="0.2">
      <c r="B280" s="387"/>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53"/>
      <c r="BB280" s="294" t="s">
        <v>81</v>
      </c>
      <c r="BC280" s="1161" t="s">
        <v>35</v>
      </c>
      <c r="BD280" s="1182" t="s">
        <v>35</v>
      </c>
      <c r="BE280" s="1182" t="s">
        <v>35</v>
      </c>
      <c r="BF280" s="1182" t="s">
        <v>35</v>
      </c>
      <c r="BG280" s="1203" t="s">
        <v>35</v>
      </c>
      <c r="BH280" s="1161" t="s">
        <v>35</v>
      </c>
      <c r="BI280" s="1182" t="s">
        <v>35</v>
      </c>
      <c r="BJ280" s="1182" t="s">
        <v>35</v>
      </c>
      <c r="BK280" s="1182" t="s">
        <v>35</v>
      </c>
      <c r="BL280" s="1203" t="s">
        <v>35</v>
      </c>
      <c r="BM280" s="1161" t="s">
        <v>35</v>
      </c>
      <c r="BN280" s="1182" t="s">
        <v>35</v>
      </c>
      <c r="BO280" s="1182" t="s">
        <v>35</v>
      </c>
      <c r="BP280" s="1182" t="s">
        <v>35</v>
      </c>
      <c r="BQ280" s="1203" t="s">
        <v>35</v>
      </c>
      <c r="BR280" s="1161" t="s">
        <v>35</v>
      </c>
      <c r="BS280" s="1182" t="s">
        <v>35</v>
      </c>
      <c r="BT280" s="1182" t="s">
        <v>35</v>
      </c>
      <c r="BU280" s="1182" t="s">
        <v>35</v>
      </c>
      <c r="BV280" s="1182" t="s">
        <v>35</v>
      </c>
      <c r="BW280" s="1182" t="s">
        <v>35</v>
      </c>
      <c r="BX280" s="1182" t="s">
        <v>35</v>
      </c>
      <c r="BY280" s="1243" t="s">
        <v>35</v>
      </c>
      <c r="BZ280" s="1243" t="s">
        <v>35</v>
      </c>
      <c r="CA280" s="1901"/>
      <c r="CB280" s="1901"/>
      <c r="CC280" s="1901"/>
      <c r="CD280" s="1901"/>
      <c r="CE280" s="1901"/>
      <c r="CF280" s="1901"/>
      <c r="CG280" s="1901"/>
      <c r="CH280" s="1901"/>
      <c r="CI280" s="1901"/>
      <c r="CJ280" s="1901"/>
      <c r="CK280" s="1901"/>
      <c r="CL280" s="1901"/>
      <c r="CM280" s="1901"/>
      <c r="CN280" s="1901"/>
      <c r="CO280" s="1901"/>
      <c r="CP280" s="1901"/>
      <c r="CQ280" s="1901"/>
      <c r="CR280" s="1901"/>
      <c r="CS280" s="1901"/>
      <c r="CT280" s="1901"/>
      <c r="CU280" s="1901"/>
      <c r="CV280" s="1901"/>
      <c r="CW280" s="1901"/>
      <c r="CX280" s="1901"/>
      <c r="CY280" s="1901"/>
      <c r="CZ280" s="1901"/>
    </row>
    <row r="281" s="388" customFormat="true" ht="15" customHeight="true" x14ac:dyDescent="0.2">
      <c r="B281" s="387"/>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53"/>
      <c r="BB281" s="294" t="s">
        <v>82</v>
      </c>
      <c r="BC281" s="1161" t="s">
        <v>35</v>
      </c>
      <c r="BD281" s="1182" t="s">
        <v>35</v>
      </c>
      <c r="BE281" s="1182" t="s">
        <v>35</v>
      </c>
      <c r="BF281" s="1182" t="s">
        <v>35</v>
      </c>
      <c r="BG281" s="1203" t="s">
        <v>35</v>
      </c>
      <c r="BH281" s="1161" t="s">
        <v>35</v>
      </c>
      <c r="BI281" s="1182" t="s">
        <v>35</v>
      </c>
      <c r="BJ281" s="1182" t="s">
        <v>35</v>
      </c>
      <c r="BK281" s="1182" t="s">
        <v>35</v>
      </c>
      <c r="BL281" s="1203" t="s">
        <v>35</v>
      </c>
      <c r="BM281" s="1161" t="s">
        <v>35</v>
      </c>
      <c r="BN281" s="1182" t="s">
        <v>35</v>
      </c>
      <c r="BO281" s="1182" t="s">
        <v>35</v>
      </c>
      <c r="BP281" s="1182" t="s">
        <v>35</v>
      </c>
      <c r="BQ281" s="1203" t="s">
        <v>35</v>
      </c>
      <c r="BR281" s="1161" t="s">
        <v>35</v>
      </c>
      <c r="BS281" s="1182" t="s">
        <v>35</v>
      </c>
      <c r="BT281" s="1182" t="s">
        <v>35</v>
      </c>
      <c r="BU281" s="1182" t="s">
        <v>35</v>
      </c>
      <c r="BV281" s="1182" t="s">
        <v>35</v>
      </c>
      <c r="BW281" s="1182" t="s">
        <v>35</v>
      </c>
      <c r="BX281" s="1182" t="s">
        <v>35</v>
      </c>
      <c r="BY281" s="1243" t="s">
        <v>35</v>
      </c>
      <c r="BZ281" s="1243" t="s">
        <v>35</v>
      </c>
      <c r="CA281" s="1901"/>
      <c r="CB281" s="1901"/>
      <c r="CC281" s="1901"/>
      <c r="CD281" s="1901"/>
      <c r="CE281" s="1901"/>
      <c r="CF281" s="1901"/>
      <c r="CG281" s="1901"/>
      <c r="CH281" s="1901"/>
      <c r="CI281" s="1901"/>
      <c r="CJ281" s="1901"/>
      <c r="CK281" s="1901"/>
      <c r="CL281" s="1901"/>
      <c r="CM281" s="1901"/>
      <c r="CN281" s="1901"/>
      <c r="CO281" s="1901"/>
      <c r="CP281" s="1901"/>
      <c r="CQ281" s="1901"/>
      <c r="CR281" s="1901"/>
      <c r="CS281" s="1901"/>
      <c r="CT281" s="1901"/>
      <c r="CU281" s="1901"/>
      <c r="CV281" s="1901"/>
      <c r="CW281" s="1901"/>
      <c r="CX281" s="1901"/>
      <c r="CY281" s="1901"/>
      <c r="CZ281" s="1901"/>
    </row>
    <row r="282" s="388" customFormat="true" ht="15" customHeight="true" x14ac:dyDescent="0.2">
      <c r="B282" s="387"/>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53"/>
      <c r="BB282" s="294" t="s">
        <v>83</v>
      </c>
      <c r="BC282" s="1161" t="s">
        <v>35</v>
      </c>
      <c r="BD282" s="1182" t="s">
        <v>35</v>
      </c>
      <c r="BE282" s="1182" t="s">
        <v>35</v>
      </c>
      <c r="BF282" s="1182" t="s">
        <v>35</v>
      </c>
      <c r="BG282" s="1203" t="s">
        <v>35</v>
      </c>
      <c r="BH282" s="1161" t="s">
        <v>35</v>
      </c>
      <c r="BI282" s="1182" t="s">
        <v>35</v>
      </c>
      <c r="BJ282" s="1182" t="s">
        <v>35</v>
      </c>
      <c r="BK282" s="1182" t="s">
        <v>35</v>
      </c>
      <c r="BL282" s="1203" t="s">
        <v>35</v>
      </c>
      <c r="BM282" s="1161" t="s">
        <v>35</v>
      </c>
      <c r="BN282" s="1182" t="s">
        <v>35</v>
      </c>
      <c r="BO282" s="1182" t="s">
        <v>35</v>
      </c>
      <c r="BP282" s="1182" t="s">
        <v>35</v>
      </c>
      <c r="BQ282" s="1203" t="s">
        <v>35</v>
      </c>
      <c r="BR282" s="1161" t="s">
        <v>35</v>
      </c>
      <c r="BS282" s="1182" t="s">
        <v>35</v>
      </c>
      <c r="BT282" s="1182" t="s">
        <v>35</v>
      </c>
      <c r="BU282" s="1182" t="s">
        <v>35</v>
      </c>
      <c r="BV282" s="1182" t="s">
        <v>35</v>
      </c>
      <c r="BW282" s="1182" t="s">
        <v>35</v>
      </c>
      <c r="BX282" s="1182" t="s">
        <v>35</v>
      </c>
      <c r="BY282" s="1243" t="s">
        <v>35</v>
      </c>
      <c r="BZ282" s="1243" t="s">
        <v>35</v>
      </c>
      <c r="CA282" s="1901"/>
      <c r="CB282" s="1901"/>
      <c r="CC282" s="1901"/>
      <c r="CD282" s="1901"/>
      <c r="CE282" s="1901"/>
      <c r="CF282" s="1901"/>
      <c r="CG282" s="1901"/>
      <c r="CH282" s="1901"/>
      <c r="CI282" s="1901"/>
      <c r="CJ282" s="1901"/>
      <c r="CK282" s="1901"/>
      <c r="CL282" s="1901"/>
      <c r="CM282" s="1901"/>
      <c r="CN282" s="1901"/>
      <c r="CO282" s="1901"/>
      <c r="CP282" s="1901"/>
      <c r="CQ282" s="1901"/>
      <c r="CR282" s="1901"/>
      <c r="CS282" s="1901"/>
      <c r="CT282" s="1901"/>
      <c r="CU282" s="1901"/>
      <c r="CV282" s="1901"/>
      <c r="CW282" s="1901"/>
      <c r="CX282" s="1901"/>
      <c r="CY282" s="1901"/>
      <c r="CZ282" s="1901"/>
    </row>
    <row r="283" s="388" customFormat="true" ht="15" customHeight="true" x14ac:dyDescent="0.2">
      <c r="B283" s="387"/>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53"/>
      <c r="BB283" s="294" t="s">
        <v>84</v>
      </c>
      <c r="BC283" s="1161" t="s">
        <v>35</v>
      </c>
      <c r="BD283" s="1182" t="s">
        <v>35</v>
      </c>
      <c r="BE283" s="1182" t="s">
        <v>35</v>
      </c>
      <c r="BF283" s="1182" t="s">
        <v>35</v>
      </c>
      <c r="BG283" s="1203" t="s">
        <v>35</v>
      </c>
      <c r="BH283" s="1161" t="s">
        <v>35</v>
      </c>
      <c r="BI283" s="1182" t="s">
        <v>35</v>
      </c>
      <c r="BJ283" s="1182" t="s">
        <v>35</v>
      </c>
      <c r="BK283" s="1182" t="s">
        <v>35</v>
      </c>
      <c r="BL283" s="1203" t="s">
        <v>35</v>
      </c>
      <c r="BM283" s="1161" t="s">
        <v>35</v>
      </c>
      <c r="BN283" s="1182" t="s">
        <v>35</v>
      </c>
      <c r="BO283" s="1182" t="s">
        <v>35</v>
      </c>
      <c r="BP283" s="1182" t="s">
        <v>35</v>
      </c>
      <c r="BQ283" s="1203" t="s">
        <v>35</v>
      </c>
      <c r="BR283" s="1161" t="s">
        <v>35</v>
      </c>
      <c r="BS283" s="1182" t="s">
        <v>35</v>
      </c>
      <c r="BT283" s="1182" t="s">
        <v>35</v>
      </c>
      <c r="BU283" s="1182" t="s">
        <v>35</v>
      </c>
      <c r="BV283" s="1182" t="s">
        <v>35</v>
      </c>
      <c r="BW283" s="1182" t="s">
        <v>35</v>
      </c>
      <c r="BX283" s="1182" t="s">
        <v>35</v>
      </c>
      <c r="BY283" s="1243" t="s">
        <v>35</v>
      </c>
      <c r="BZ283" s="1243" t="s">
        <v>35</v>
      </c>
      <c r="CA283" s="1901"/>
      <c r="CB283" s="1901"/>
      <c r="CC283" s="1901"/>
      <c r="CD283" s="1901"/>
      <c r="CE283" s="1901"/>
      <c r="CF283" s="1901"/>
      <c r="CG283" s="1901"/>
      <c r="CH283" s="1901"/>
      <c r="CI283" s="1901"/>
      <c r="CJ283" s="1901"/>
      <c r="CK283" s="1901"/>
      <c r="CL283" s="1901"/>
      <c r="CM283" s="1901"/>
      <c r="CN283" s="1901"/>
      <c r="CO283" s="1901"/>
      <c r="CP283" s="1901"/>
      <c r="CQ283" s="1901"/>
      <c r="CR283" s="1901"/>
      <c r="CS283" s="1901"/>
      <c r="CT283" s="1901"/>
      <c r="CU283" s="1901"/>
      <c r="CV283" s="1901"/>
      <c r="CW283" s="1901"/>
      <c r="CX283" s="1901"/>
      <c r="CY283" s="1901"/>
      <c r="CZ283" s="1901"/>
    </row>
    <row r="284" s="388" customFormat="true" ht="15" customHeight="true" x14ac:dyDescent="0.2">
      <c r="B284" s="387"/>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58"/>
      <c r="BB284" s="295" t="s">
        <v>113</v>
      </c>
      <c r="BC284" s="1162" t="s">
        <v>35</v>
      </c>
      <c r="BD284" s="1183" t="s">
        <v>35</v>
      </c>
      <c r="BE284" s="1183" t="s">
        <v>35</v>
      </c>
      <c r="BF284" s="1183" t="s">
        <v>35</v>
      </c>
      <c r="BG284" s="1204" t="s">
        <v>35</v>
      </c>
      <c r="BH284" s="1224" t="s">
        <v>35</v>
      </c>
      <c r="BI284" s="1183" t="s">
        <v>35</v>
      </c>
      <c r="BJ284" s="1183" t="s">
        <v>35</v>
      </c>
      <c r="BK284" s="1183" t="s">
        <v>35</v>
      </c>
      <c r="BL284" s="1204" t="s">
        <v>35</v>
      </c>
      <c r="BM284" s="1224" t="s">
        <v>35</v>
      </c>
      <c r="BN284" s="1183" t="s">
        <v>35</v>
      </c>
      <c r="BO284" s="1183" t="s">
        <v>35</v>
      </c>
      <c r="BP284" s="1183" t="s">
        <v>35</v>
      </c>
      <c r="BQ284" s="1204" t="s">
        <v>35</v>
      </c>
      <c r="BR284" s="1224" t="s">
        <v>35</v>
      </c>
      <c r="BS284" s="1183" t="s">
        <v>35</v>
      </c>
      <c r="BT284" s="1183" t="s">
        <v>35</v>
      </c>
      <c r="BU284" s="1183" t="s">
        <v>35</v>
      </c>
      <c r="BV284" s="1183" t="s">
        <v>35</v>
      </c>
      <c r="BW284" s="1183" t="s">
        <v>35</v>
      </c>
      <c r="BX284" s="1183" t="s">
        <v>35</v>
      </c>
      <c r="BY284" s="1244" t="s">
        <v>35</v>
      </c>
      <c r="BZ284" s="1244" t="s">
        <v>35</v>
      </c>
      <c r="CA284" s="1902"/>
      <c r="CB284" s="1902"/>
      <c r="CC284" s="1902"/>
      <c r="CD284" s="1902"/>
      <c r="CE284" s="1902"/>
      <c r="CF284" s="1902"/>
      <c r="CG284" s="1902"/>
      <c r="CH284" s="1902"/>
      <c r="CI284" s="1902"/>
      <c r="CJ284" s="1902"/>
      <c r="CK284" s="1902"/>
      <c r="CL284" s="1902"/>
      <c r="CM284" s="1902"/>
      <c r="CN284" s="1902"/>
      <c r="CO284" s="1902"/>
      <c r="CP284" s="1902"/>
      <c r="CQ284" s="1902"/>
      <c r="CR284" s="1902"/>
      <c r="CS284" s="1902"/>
      <c r="CT284" s="1902"/>
      <c r="CU284" s="1902"/>
      <c r="CV284" s="1902"/>
      <c r="CW284" s="1902"/>
      <c r="CX284" s="1902"/>
      <c r="CY284" s="1902"/>
      <c r="CZ284" s="1902"/>
    </row>
    <row r="285" s="388" customFormat="true" ht="15" customHeight="true" x14ac:dyDescent="0.2">
      <c r="B285" s="387"/>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88" customFormat="true" ht="15" customHeight="true" x14ac:dyDescent="0.2">
      <c r="B286" s="387"/>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88" customFormat="true" ht="15" customHeight="true" x14ac:dyDescent="0.2">
      <c r="B287" s="387"/>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88" customFormat="true" ht="15" customHeight="true" x14ac:dyDescent="0.2">
      <c r="B288" s="387"/>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88" customFormat="true" ht="15" customHeight="true" x14ac:dyDescent="0.2">
      <c r="A289" s="400"/>
      <c r="B289" s="401"/>
      <c r="C289" s="402"/>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88" customFormat="true" ht="15" customHeight="true" x14ac:dyDescent="0.2">
      <c r="A290" s="647"/>
      <c r="B290" s="648"/>
      <c r="C290" s="649"/>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88" customFormat="true" ht="15" customHeight="true" x14ac:dyDescent="0.2">
      <c r="A291" s="650"/>
      <c r="B291" s="651"/>
      <c r="C291" s="652"/>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88" customFormat="true" ht="15" customHeight="true" x14ac:dyDescent="0.2">
      <c r="A292" s="653"/>
      <c r="B292" s="654"/>
      <c r="C292" s="655"/>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88" customFormat="true" ht="15" customHeight="true" x14ac:dyDescent="0.2">
      <c r="A293" s="656"/>
      <c r="B293" s="657"/>
      <c r="C293" s="658"/>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88" customFormat="true" ht="15" customHeight="true" x14ac:dyDescent="0.2">
      <c r="A294" s="659"/>
      <c r="B294" s="660"/>
      <c r="C294" s="661"/>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88" customFormat="true" ht="15" customHeight="true" x14ac:dyDescent="0.2">
      <c r="A295" s="659"/>
      <c r="B295" s="660"/>
      <c r="C295" s="661"/>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88" customFormat="true" ht="15" customHeight="true" x14ac:dyDescent="0.2">
      <c r="A296" s="659"/>
      <c r="B296" s="662"/>
      <c r="C296" s="661"/>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88" customFormat="true" ht="15" customHeight="true" x14ac:dyDescent="0.2">
      <c r="A297" s="663"/>
      <c r="B297" s="664"/>
      <c r="C297" s="665"/>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88" customFormat="true" ht="15" customHeight="true" x14ac:dyDescent="0.2">
      <c r="B298" s="387"/>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88" customFormat="true" ht="15" customHeight="true" x14ac:dyDescent="0.2">
      <c r="A299" s="403"/>
      <c r="B299" s="404"/>
      <c r="C299" s="405"/>
      <c r="D299" s="40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88" customFormat="true" ht="15" customHeight="true" x14ac:dyDescent="0.2">
      <c r="A300" s="666"/>
      <c r="B300" s="667"/>
      <c r="C300" s="668"/>
      <c r="D300" s="669"/>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88" customFormat="true" ht="15" customHeight="true" x14ac:dyDescent="0.2">
      <c r="A301" s="670"/>
      <c r="B301" s="671"/>
      <c r="C301" s="672"/>
      <c r="D301" s="673"/>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88" customFormat="true" ht="15" customHeight="true" x14ac:dyDescent="0.2">
      <c r="A302" s="674"/>
      <c r="B302" s="675"/>
      <c r="C302" s="676"/>
      <c r="D302" s="677"/>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88" customFormat="true" ht="15" customHeight="true" x14ac:dyDescent="0.2">
      <c r="A303" s="678"/>
      <c r="B303" s="679"/>
      <c r="C303" s="680"/>
      <c r="D303" s="681"/>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88" customFormat="true" ht="15" customHeight="true" x14ac:dyDescent="0.2">
      <c r="A304" s="682"/>
      <c r="B304" s="683"/>
      <c r="C304" s="684"/>
      <c r="D304" s="685"/>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88" customFormat="true" ht="15" customHeight="true" x14ac:dyDescent="0.2">
      <c r="A305" s="686"/>
      <c r="B305" s="687"/>
      <c r="C305" s="688"/>
      <c r="D305" s="689"/>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88" customFormat="true" ht="15" customHeight="true" x14ac:dyDescent="0.2">
      <c r="B306" s="387"/>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88" customFormat="true" ht="15" customHeight="true" x14ac:dyDescent="0.2">
      <c r="B307" s="387"/>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88" customFormat="true" ht="15" customHeight="true" x14ac:dyDescent="0.2">
      <c r="B308" s="387"/>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88" customFormat="true" ht="15" customHeight="true" x14ac:dyDescent="0.2">
      <c r="B309" s="387"/>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88" customFormat="true" ht="15" customHeight="true" x14ac:dyDescent="0.2">
      <c r="B310" s="387"/>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88" customFormat="true" ht="15" customHeight="true" x14ac:dyDescent="0.2">
      <c r="B311" s="387"/>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88" customFormat="true" ht="15" customHeight="true" x14ac:dyDescent="0.2">
      <c r="B312" s="387"/>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88" customFormat="true" ht="15" customHeight="true" x14ac:dyDescent="0.2">
      <c r="B313" s="387"/>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88" customFormat="true" ht="15" customHeight="true" x14ac:dyDescent="0.2">
      <c r="B314" s="387"/>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88" customFormat="true" ht="15" customHeight="true" x14ac:dyDescent="0.2">
      <c r="B315" s="387"/>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88" customFormat="true" ht="15" customHeight="true" x14ac:dyDescent="0.2">
      <c r="B316" s="387"/>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88" customFormat="true" ht="15" customHeight="true" x14ac:dyDescent="0.2">
      <c r="B317" s="387"/>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88" customFormat="true" ht="15" customHeight="true" x14ac:dyDescent="0.2">
      <c r="B318" s="387"/>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88" customFormat="true" ht="15" customHeight="true" x14ac:dyDescent="0.2">
      <c r="B319" s="387"/>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88" customFormat="true" ht="15" customHeight="true" x14ac:dyDescent="0.2">
      <c r="B320" s="387"/>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88" customFormat="true" ht="15" customHeight="true" x14ac:dyDescent="0.2">
      <c r="B321" s="387"/>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88" customFormat="true" ht="15" customHeight="true" x14ac:dyDescent="0.2">
      <c r="B322" s="387"/>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88" customFormat="true" ht="15" customHeight="true" x14ac:dyDescent="0.2">
      <c r="B323" s="387"/>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88" customFormat="true" ht="15" customHeight="true" x14ac:dyDescent="0.2">
      <c r="B324" s="387"/>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88" customFormat="true" ht="15" customHeight="true" x14ac:dyDescent="0.2">
      <c r="B325" s="387"/>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88" customFormat="true" ht="15" customHeight="true" x14ac:dyDescent="0.2">
      <c r="B326" s="387"/>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88" customFormat="true" ht="15" customHeight="true" x14ac:dyDescent="0.2">
      <c r="B327" s="387"/>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88" customFormat="true" ht="15" customHeight="true" x14ac:dyDescent="0.2">
      <c r="B328" s="387"/>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88" customFormat="true" ht="250.15" customHeight="true" x14ac:dyDescent="0.2">
      <c r="B329" s="387"/>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6"/>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1"/>
      <c r="BD330" s="381"/>
      <c r="BE330" s="381"/>
      <c r="BF330" s="381"/>
      <c r="BG330" s="381"/>
      <c r="BH330" s="381"/>
      <c r="BI330" s="381"/>
      <c r="BJ330" s="381"/>
      <c r="BK330" s="381"/>
      <c r="BL330" s="381"/>
      <c r="BM330" s="381"/>
      <c r="BN330" s="381"/>
      <c r="BO330" s="381"/>
      <c r="BP330" s="381"/>
      <c r="BQ330" s="381"/>
      <c r="BR330" s="381"/>
      <c r="BS330" s="381"/>
      <c r="BT330" s="381"/>
      <c r="BU330" s="381"/>
      <c r="BV330" s="381"/>
      <c r="BW330" s="381"/>
      <c r="BX330" s="381"/>
      <c r="BY330" s="38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6"/>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1"/>
      <c r="BD331" s="381"/>
      <c r="BE331" s="381"/>
      <c r="BF331" s="381"/>
      <c r="BG331" s="381"/>
      <c r="BH331" s="381"/>
      <c r="BI331" s="381"/>
      <c r="BJ331" s="381"/>
      <c r="BK331" s="381"/>
      <c r="BL331" s="381"/>
      <c r="BM331" s="381"/>
      <c r="BN331" s="381"/>
      <c r="BO331" s="381"/>
      <c r="BP331" s="381"/>
      <c r="BQ331" s="381"/>
      <c r="BR331" s="381"/>
      <c r="BS331" s="381"/>
      <c r="BT331" s="381"/>
      <c r="BU331" s="381"/>
      <c r="BV331" s="381"/>
      <c r="BW331" s="381"/>
      <c r="BX331" s="381"/>
      <c r="BY331" s="38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6"/>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1"/>
      <c r="BD332" s="381"/>
      <c r="BE332" s="381"/>
      <c r="BF332" s="381"/>
      <c r="BG332" s="381"/>
      <c r="BH332" s="381"/>
      <c r="BI332" s="381"/>
      <c r="BJ332" s="381"/>
      <c r="BK332" s="381"/>
      <c r="BL332" s="381"/>
      <c r="BM332" s="381"/>
      <c r="BN332" s="381"/>
      <c r="BO332" s="381"/>
      <c r="BP332" s="381"/>
      <c r="BQ332" s="381"/>
      <c r="BR332" s="381"/>
      <c r="BS332" s="381"/>
      <c r="BT332" s="381"/>
      <c r="BU332" s="381"/>
      <c r="BV332" s="381"/>
      <c r="BW332" s="381"/>
      <c r="BX332" s="381"/>
      <c r="BY332" s="38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6"/>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1"/>
      <c r="BD333" s="381"/>
      <c r="BE333" s="381"/>
      <c r="BF333" s="381"/>
      <c r="BG333" s="381"/>
      <c r="BH333" s="381"/>
      <c r="BI333" s="381"/>
      <c r="BJ333" s="381"/>
      <c r="BK333" s="381"/>
      <c r="BL333" s="381"/>
      <c r="BM333" s="381"/>
      <c r="BN333" s="381"/>
      <c r="BO333" s="381"/>
      <c r="BP333" s="381"/>
      <c r="BQ333" s="381"/>
      <c r="BR333" s="381"/>
      <c r="BS333" s="381"/>
      <c r="BT333" s="381"/>
      <c r="BU333" s="381"/>
      <c r="BV333" s="381"/>
      <c r="BW333" s="381"/>
      <c r="BX333" s="381"/>
      <c r="BY333" s="38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6"/>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1"/>
      <c r="BD334" s="381"/>
      <c r="BE334" s="381"/>
      <c r="BF334" s="381"/>
      <c r="BG334" s="381"/>
      <c r="BH334" s="381"/>
      <c r="BI334" s="381"/>
      <c r="BJ334" s="381"/>
      <c r="BK334" s="381"/>
      <c r="BL334" s="381"/>
      <c r="BM334" s="381"/>
      <c r="BN334" s="381"/>
      <c r="BO334" s="381"/>
      <c r="BP334" s="381"/>
      <c r="BQ334" s="381"/>
      <c r="BR334" s="381"/>
      <c r="BS334" s="381"/>
      <c r="BT334" s="381"/>
      <c r="BU334" s="381"/>
      <c r="BV334" s="381"/>
      <c r="BW334" s="381"/>
      <c r="BX334" s="381"/>
      <c r="BY334" s="38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6"/>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1"/>
      <c r="BD335" s="381"/>
      <c r="BE335" s="381"/>
      <c r="BF335" s="381"/>
      <c r="BG335" s="381"/>
      <c r="BH335" s="381"/>
      <c r="BI335" s="381"/>
      <c r="BJ335" s="381"/>
      <c r="BK335" s="381"/>
      <c r="BL335" s="381"/>
      <c r="BM335" s="381"/>
      <c r="BN335" s="381"/>
      <c r="BO335" s="381"/>
      <c r="BP335" s="381"/>
      <c r="BQ335" s="381"/>
      <c r="BR335" s="381"/>
      <c r="BS335" s="381"/>
      <c r="BT335" s="381"/>
      <c r="BU335" s="381"/>
      <c r="BV335" s="381"/>
      <c r="BW335" s="381"/>
      <c r="BX335" s="381"/>
      <c r="BY335" s="38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6"/>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1"/>
      <c r="BD336" s="381"/>
      <c r="BE336" s="381"/>
      <c r="BF336" s="381"/>
      <c r="BG336" s="381"/>
      <c r="BH336" s="381"/>
      <c r="BI336" s="381"/>
      <c r="BJ336" s="381"/>
      <c r="BK336" s="381"/>
      <c r="BL336" s="381"/>
      <c r="BM336" s="381"/>
      <c r="BN336" s="381"/>
      <c r="BO336" s="381"/>
      <c r="BP336" s="381"/>
      <c r="BQ336" s="381"/>
      <c r="BR336" s="381"/>
      <c r="BS336" s="381"/>
      <c r="BT336" s="381"/>
      <c r="BU336" s="381"/>
      <c r="BV336" s="381"/>
      <c r="BW336" s="381"/>
      <c r="BX336" s="381"/>
      <c r="BY336" s="38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6"/>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1"/>
      <c r="BD337" s="381"/>
      <c r="BE337" s="381"/>
      <c r="BF337" s="381"/>
      <c r="BG337" s="381"/>
      <c r="BH337" s="381"/>
      <c r="BI337" s="381"/>
      <c r="BJ337" s="381"/>
      <c r="BK337" s="381"/>
      <c r="BL337" s="381"/>
      <c r="BM337" s="381"/>
      <c r="BN337" s="381"/>
      <c r="BO337" s="381"/>
      <c r="BP337" s="381"/>
      <c r="BQ337" s="381"/>
      <c r="BR337" s="381"/>
      <c r="BS337" s="381"/>
      <c r="BT337" s="381"/>
      <c r="BU337" s="381"/>
      <c r="BV337" s="381"/>
      <c r="BW337" s="381"/>
      <c r="BX337" s="381"/>
      <c r="BY337" s="38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6"/>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1"/>
      <c r="BD338" s="381"/>
      <c r="BE338" s="381"/>
      <c r="BF338" s="381"/>
      <c r="BG338" s="381"/>
      <c r="BH338" s="381"/>
      <c r="BI338" s="381"/>
      <c r="BJ338" s="381"/>
      <c r="BK338" s="381"/>
      <c r="BL338" s="381"/>
      <c r="BM338" s="381"/>
      <c r="BN338" s="381"/>
      <c r="BO338" s="381"/>
      <c r="BP338" s="381"/>
      <c r="BQ338" s="381"/>
      <c r="BR338" s="381"/>
      <c r="BS338" s="381"/>
      <c r="BT338" s="381"/>
      <c r="BU338" s="381"/>
      <c r="BV338" s="381"/>
      <c r="BW338" s="381"/>
      <c r="BX338" s="381"/>
      <c r="BY338" s="38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88" customFormat="true" ht="15" customHeight="true" x14ac:dyDescent="0.2">
      <c r="B339" s="387"/>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59" t="s">
        <v>114</v>
      </c>
      <c r="BD339" s="2239"/>
      <c r="BE339" s="2239"/>
      <c r="BF339" s="2239"/>
      <c r="BG339" s="2240"/>
      <c r="BH339" s="2238" t="s">
        <v>38</v>
      </c>
      <c r="BI339" s="2239"/>
      <c r="BJ339" s="2239"/>
      <c r="BK339" s="2239"/>
      <c r="BL339" s="2240"/>
      <c r="BM339" s="2238" t="s">
        <v>37</v>
      </c>
      <c r="BN339" s="2239"/>
      <c r="BO339" s="2239"/>
      <c r="BP339" s="2239"/>
      <c r="BQ339" s="2241"/>
      <c r="BR339" s="1817" t="s">
        <v>137</v>
      </c>
      <c r="BS339" s="1818"/>
      <c r="BT339" s="1818"/>
      <c r="BU339" s="1818"/>
      <c r="BV339" s="1818"/>
      <c r="BW339" s="1818"/>
      <c r="BX339" s="1818"/>
      <c r="BY339" s="1819"/>
      <c r="BZ339" s="312"/>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88" customFormat="true" ht="12.75" x14ac:dyDescent="0.2">
      <c r="B340" s="387"/>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149</v>
      </c>
      <c r="BS340" s="180" t="s">
        <v>150</v>
      </c>
      <c r="BT340" s="180" t="s">
        <v>151</v>
      </c>
      <c r="BU340" s="180" t="s">
        <v>152</v>
      </c>
      <c r="BV340" s="180" t="s">
        <v>153</v>
      </c>
      <c r="BW340" s="180" t="s">
        <v>154</v>
      </c>
      <c r="BX340" s="180" t="s">
        <v>155</v>
      </c>
      <c r="BY340" s="181" t="s">
        <v>156</v>
      </c>
      <c r="BZ340" s="181" t="s">
        <v>157</v>
      </c>
      <c r="CA340" s="1903"/>
      <c r="CB340" s="1903"/>
      <c r="CC340" s="1903"/>
      <c r="CD340" s="1903"/>
      <c r="CE340" s="1903"/>
      <c r="CF340" s="1903"/>
      <c r="CG340" s="1903"/>
      <c r="CH340" s="1903"/>
      <c r="CI340" s="1903"/>
      <c r="CJ340" s="1903"/>
      <c r="CK340" s="1903"/>
      <c r="CL340" s="1903"/>
      <c r="CM340" s="1903"/>
      <c r="CN340" s="1903"/>
      <c r="CO340" s="1903"/>
      <c r="CP340" s="1903"/>
      <c r="CQ340" s="1903"/>
      <c r="CR340" s="1903"/>
      <c r="CS340" s="1903"/>
      <c r="CT340" s="1903"/>
      <c r="CU340" s="1903"/>
      <c r="CV340" s="1903"/>
      <c r="CW340" s="1903"/>
      <c r="CX340" s="1903"/>
      <c r="CY340" s="1903"/>
      <c r="CZ340" s="1903"/>
    </row>
    <row r="341" s="388" customFormat="true" ht="15" customHeight="true" x14ac:dyDescent="0.2">
      <c r="B341" s="387"/>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2" t="s">
        <v>144</v>
      </c>
      <c r="BB341" s="162" t="s">
        <v>49</v>
      </c>
      <c r="BC341" s="1163" t="s">
        <v>35</v>
      </c>
      <c r="BD341" s="1184" t="s">
        <v>35</v>
      </c>
      <c r="BE341" s="1184" t="s">
        <v>35</v>
      </c>
      <c r="BF341" s="1184" t="s">
        <v>35</v>
      </c>
      <c r="BG341" s="1205" t="s">
        <v>35</v>
      </c>
      <c r="BH341" s="1225" t="s">
        <v>35</v>
      </c>
      <c r="BI341" s="1184" t="s">
        <v>35</v>
      </c>
      <c r="BJ341" s="1184" t="s">
        <v>35</v>
      </c>
      <c r="BK341" s="1184" t="s">
        <v>35</v>
      </c>
      <c r="BL341" s="1205" t="s">
        <v>35</v>
      </c>
      <c r="BM341" s="1225" t="s">
        <v>35</v>
      </c>
      <c r="BN341" s="1184" t="s">
        <v>35</v>
      </c>
      <c r="BO341" s="1184" t="s">
        <v>35</v>
      </c>
      <c r="BP341" s="1184" t="s">
        <v>35</v>
      </c>
      <c r="BQ341" s="1205" t="s">
        <v>35</v>
      </c>
      <c r="BR341" s="1225" t="s">
        <v>35</v>
      </c>
      <c r="BS341" s="1184" t="s">
        <v>35</v>
      </c>
      <c r="BT341" s="1184" t="s">
        <v>35</v>
      </c>
      <c r="BU341" s="1184" t="s">
        <v>35</v>
      </c>
      <c r="BV341" s="1184" t="s">
        <v>35</v>
      </c>
      <c r="BW341" s="1184" t="s">
        <v>35</v>
      </c>
      <c r="BX341" s="1184" t="s">
        <v>35</v>
      </c>
      <c r="BY341" s="1245" t="s">
        <v>35</v>
      </c>
      <c r="BZ341" s="1245" t="s">
        <v>35</v>
      </c>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88" customFormat="true" ht="15" customHeight="true" x14ac:dyDescent="0.2">
      <c r="B342" s="387"/>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43"/>
      <c r="BB342" s="163" t="s">
        <v>48</v>
      </c>
      <c r="BC342" s="1164" t="s">
        <v>35</v>
      </c>
      <c r="BD342" s="1185" t="s">
        <v>35</v>
      </c>
      <c r="BE342" s="1185" t="s">
        <v>35</v>
      </c>
      <c r="BF342" s="1185" t="s">
        <v>35</v>
      </c>
      <c r="BG342" s="1206" t="s">
        <v>35</v>
      </c>
      <c r="BH342" s="1226" t="s">
        <v>35</v>
      </c>
      <c r="BI342" s="1185" t="s">
        <v>35</v>
      </c>
      <c r="BJ342" s="1185" t="s">
        <v>35</v>
      </c>
      <c r="BK342" s="1185" t="s">
        <v>35</v>
      </c>
      <c r="BL342" s="1206" t="s">
        <v>35</v>
      </c>
      <c r="BM342" s="1226" t="s">
        <v>35</v>
      </c>
      <c r="BN342" s="1185" t="s">
        <v>35</v>
      </c>
      <c r="BO342" s="1185" t="s">
        <v>35</v>
      </c>
      <c r="BP342" s="1185" t="s">
        <v>35</v>
      </c>
      <c r="BQ342" s="1206" t="s">
        <v>35</v>
      </c>
      <c r="BR342" s="1226" t="s">
        <v>35</v>
      </c>
      <c r="BS342" s="1185" t="s">
        <v>35</v>
      </c>
      <c r="BT342" s="1185" t="s">
        <v>35</v>
      </c>
      <c r="BU342" s="1185" t="s">
        <v>35</v>
      </c>
      <c r="BV342" s="1185" t="s">
        <v>35</v>
      </c>
      <c r="BW342" s="1185" t="s">
        <v>35</v>
      </c>
      <c r="BX342" s="1185" t="s">
        <v>35</v>
      </c>
      <c r="BY342" s="1246" t="s">
        <v>35</v>
      </c>
      <c r="BZ342" s="1246" t="s">
        <v>35</v>
      </c>
      <c r="CA342" s="1905"/>
      <c r="CB342" s="1905"/>
      <c r="CC342" s="1905"/>
      <c r="CD342" s="1905"/>
      <c r="CE342" s="1905"/>
      <c r="CF342" s="1905"/>
      <c r="CG342" s="1905"/>
      <c r="CH342" s="1905"/>
      <c r="CI342" s="1905"/>
      <c r="CJ342" s="1905"/>
      <c r="CK342" s="1905"/>
      <c r="CL342" s="1905"/>
      <c r="CM342" s="1905"/>
      <c r="CN342" s="1905"/>
      <c r="CO342" s="1905"/>
      <c r="CP342" s="1905"/>
      <c r="CQ342" s="1905"/>
      <c r="CR342" s="1905"/>
      <c r="CS342" s="1905"/>
      <c r="CT342" s="1905"/>
      <c r="CU342" s="1905"/>
      <c r="CV342" s="1905"/>
      <c r="CW342" s="1905"/>
      <c r="CX342" s="1905"/>
      <c r="CY342" s="1905"/>
      <c r="CZ342" s="1905"/>
    </row>
    <row r="343" s="388" customFormat="true" ht="15" customHeight="true" x14ac:dyDescent="0.2">
      <c r="B343" s="387"/>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44" t="s">
        <v>139</v>
      </c>
      <c r="BB343" s="163" t="s">
        <v>49</v>
      </c>
      <c r="BC343" s="1164" t="s">
        <v>35</v>
      </c>
      <c r="BD343" s="1185" t="s">
        <v>35</v>
      </c>
      <c r="BE343" s="1185" t="s">
        <v>35</v>
      </c>
      <c r="BF343" s="1185" t="s">
        <v>35</v>
      </c>
      <c r="BG343" s="1206" t="s">
        <v>35</v>
      </c>
      <c r="BH343" s="1226" t="s">
        <v>35</v>
      </c>
      <c r="BI343" s="1185" t="s">
        <v>35</v>
      </c>
      <c r="BJ343" s="1185" t="s">
        <v>35</v>
      </c>
      <c r="BK343" s="1185" t="s">
        <v>35</v>
      </c>
      <c r="BL343" s="1206" t="s">
        <v>35</v>
      </c>
      <c r="BM343" s="1226" t="s">
        <v>35</v>
      </c>
      <c r="BN343" s="1185" t="s">
        <v>35</v>
      </c>
      <c r="BO343" s="1185" t="s">
        <v>35</v>
      </c>
      <c r="BP343" s="1185" t="s">
        <v>35</v>
      </c>
      <c r="BQ343" s="1206" t="s">
        <v>35</v>
      </c>
      <c r="BR343" s="1226" t="s">
        <v>35</v>
      </c>
      <c r="BS343" s="1185" t="s">
        <v>35</v>
      </c>
      <c r="BT343" s="1185" t="s">
        <v>35</v>
      </c>
      <c r="BU343" s="1185" t="s">
        <v>35</v>
      </c>
      <c r="BV343" s="1185" t="s">
        <v>35</v>
      </c>
      <c r="BW343" s="1185" t="s">
        <v>35</v>
      </c>
      <c r="BX343" s="1185" t="s">
        <v>35</v>
      </c>
      <c r="BY343" s="1246" t="s">
        <v>35</v>
      </c>
      <c r="BZ343" s="1246" t="s">
        <v>35</v>
      </c>
      <c r="CA343" s="1905"/>
      <c r="CB343" s="1905"/>
      <c r="CC343" s="1905"/>
      <c r="CD343" s="1905"/>
      <c r="CE343" s="1905"/>
      <c r="CF343" s="1905"/>
      <c r="CG343" s="1905"/>
      <c r="CH343" s="1905"/>
      <c r="CI343" s="1905"/>
      <c r="CJ343" s="1905"/>
      <c r="CK343" s="1905"/>
      <c r="CL343" s="1905"/>
      <c r="CM343" s="1905"/>
      <c r="CN343" s="1905"/>
      <c r="CO343" s="1905"/>
      <c r="CP343" s="1905"/>
      <c r="CQ343" s="1905"/>
      <c r="CR343" s="1905"/>
      <c r="CS343" s="1905"/>
      <c r="CT343" s="1905"/>
      <c r="CU343" s="1905"/>
      <c r="CV343" s="1905"/>
      <c r="CW343" s="1905"/>
      <c r="CX343" s="1905"/>
      <c r="CY343" s="1905"/>
      <c r="CZ343" s="1905"/>
    </row>
    <row r="344" s="388" customFormat="true" ht="15" customHeight="true" x14ac:dyDescent="0.2">
      <c r="B344" s="387"/>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43"/>
      <c r="BB344" s="163" t="s">
        <v>48</v>
      </c>
      <c r="BC344" s="1164" t="s">
        <v>35</v>
      </c>
      <c r="BD344" s="1185" t="s">
        <v>35</v>
      </c>
      <c r="BE344" s="1185" t="s">
        <v>35</v>
      </c>
      <c r="BF344" s="1185" t="s">
        <v>35</v>
      </c>
      <c r="BG344" s="1206" t="s">
        <v>35</v>
      </c>
      <c r="BH344" s="1226" t="s">
        <v>35</v>
      </c>
      <c r="BI344" s="1185" t="s">
        <v>35</v>
      </c>
      <c r="BJ344" s="1185" t="s">
        <v>35</v>
      </c>
      <c r="BK344" s="1185" t="s">
        <v>35</v>
      </c>
      <c r="BL344" s="1206" t="s">
        <v>35</v>
      </c>
      <c r="BM344" s="1226" t="s">
        <v>35</v>
      </c>
      <c r="BN344" s="1185" t="s">
        <v>35</v>
      </c>
      <c r="BO344" s="1185" t="s">
        <v>35</v>
      </c>
      <c r="BP344" s="1185" t="s">
        <v>35</v>
      </c>
      <c r="BQ344" s="1206" t="s">
        <v>35</v>
      </c>
      <c r="BR344" s="1226" t="s">
        <v>35</v>
      </c>
      <c r="BS344" s="1185" t="s">
        <v>35</v>
      </c>
      <c r="BT344" s="1185" t="s">
        <v>35</v>
      </c>
      <c r="BU344" s="1185" t="s">
        <v>35</v>
      </c>
      <c r="BV344" s="1185" t="s">
        <v>35</v>
      </c>
      <c r="BW344" s="1185" t="s">
        <v>35</v>
      </c>
      <c r="BX344" s="1185" t="s">
        <v>35</v>
      </c>
      <c r="BY344" s="1246" t="s">
        <v>35</v>
      </c>
      <c r="BZ344" s="1246" t="s">
        <v>35</v>
      </c>
      <c r="CA344" s="1905"/>
      <c r="CB344" s="1905"/>
      <c r="CC344" s="1905"/>
      <c r="CD344" s="1905"/>
      <c r="CE344" s="1905"/>
      <c r="CF344" s="1905"/>
      <c r="CG344" s="1905"/>
      <c r="CH344" s="1905"/>
      <c r="CI344" s="1905"/>
      <c r="CJ344" s="1905"/>
      <c r="CK344" s="1905"/>
      <c r="CL344" s="1905"/>
      <c r="CM344" s="1905"/>
      <c r="CN344" s="1905"/>
      <c r="CO344" s="1905"/>
      <c r="CP344" s="1905"/>
      <c r="CQ344" s="1905"/>
      <c r="CR344" s="1905"/>
      <c r="CS344" s="1905"/>
      <c r="CT344" s="1905"/>
      <c r="CU344" s="1905"/>
      <c r="CV344" s="1905"/>
      <c r="CW344" s="1905"/>
      <c r="CX344" s="1905"/>
      <c r="CY344" s="1905"/>
      <c r="CZ344" s="1905"/>
    </row>
    <row r="345" s="388" customFormat="true" ht="15" customHeight="true" x14ac:dyDescent="0.2">
      <c r="B345" s="387"/>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44" t="s">
        <v>140</v>
      </c>
      <c r="BB345" s="163" t="s">
        <v>49</v>
      </c>
      <c r="BC345" s="1164" t="s">
        <v>35</v>
      </c>
      <c r="BD345" s="1185" t="s">
        <v>35</v>
      </c>
      <c r="BE345" s="1185" t="s">
        <v>35</v>
      </c>
      <c r="BF345" s="1185" t="s">
        <v>35</v>
      </c>
      <c r="BG345" s="1206" t="s">
        <v>35</v>
      </c>
      <c r="BH345" s="1226" t="s">
        <v>35</v>
      </c>
      <c r="BI345" s="1185" t="s">
        <v>35</v>
      </c>
      <c r="BJ345" s="1185" t="s">
        <v>35</v>
      </c>
      <c r="BK345" s="1185" t="s">
        <v>35</v>
      </c>
      <c r="BL345" s="1206" t="s">
        <v>35</v>
      </c>
      <c r="BM345" s="1226" t="s">
        <v>35</v>
      </c>
      <c r="BN345" s="1185" t="s">
        <v>35</v>
      </c>
      <c r="BO345" s="1185" t="s">
        <v>35</v>
      </c>
      <c r="BP345" s="1185" t="s">
        <v>35</v>
      </c>
      <c r="BQ345" s="1206" t="s">
        <v>35</v>
      </c>
      <c r="BR345" s="1226" t="s">
        <v>35</v>
      </c>
      <c r="BS345" s="1185" t="s">
        <v>35</v>
      </c>
      <c r="BT345" s="1185" t="s">
        <v>35</v>
      </c>
      <c r="BU345" s="1185" t="s">
        <v>35</v>
      </c>
      <c r="BV345" s="1185" t="s">
        <v>35</v>
      </c>
      <c r="BW345" s="1185" t="s">
        <v>35</v>
      </c>
      <c r="BX345" s="1185" t="s">
        <v>35</v>
      </c>
      <c r="BY345" s="1246" t="s">
        <v>35</v>
      </c>
      <c r="BZ345" s="1246" t="s">
        <v>35</v>
      </c>
      <c r="CA345" s="1905"/>
      <c r="CB345" s="1905"/>
      <c r="CC345" s="1905"/>
      <c r="CD345" s="1905"/>
      <c r="CE345" s="1905"/>
      <c r="CF345" s="1905"/>
      <c r="CG345" s="1905"/>
      <c r="CH345" s="1905"/>
      <c r="CI345" s="1905"/>
      <c r="CJ345" s="1905"/>
      <c r="CK345" s="1905"/>
      <c r="CL345" s="1905"/>
      <c r="CM345" s="1905"/>
      <c r="CN345" s="1905"/>
      <c r="CO345" s="1905"/>
      <c r="CP345" s="1905"/>
      <c r="CQ345" s="1905"/>
      <c r="CR345" s="1905"/>
      <c r="CS345" s="1905"/>
      <c r="CT345" s="1905"/>
      <c r="CU345" s="1905"/>
      <c r="CV345" s="1905"/>
      <c r="CW345" s="1905"/>
      <c r="CX345" s="1905"/>
      <c r="CY345" s="1905"/>
      <c r="CZ345" s="1905"/>
    </row>
    <row r="346" s="388" customFormat="true" ht="15" customHeight="true" x14ac:dyDescent="0.2">
      <c r="B346" s="387"/>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43"/>
      <c r="BB346" s="163" t="s">
        <v>48</v>
      </c>
      <c r="BC346" s="1164" t="s">
        <v>35</v>
      </c>
      <c r="BD346" s="1185" t="s">
        <v>35</v>
      </c>
      <c r="BE346" s="1185" t="s">
        <v>35</v>
      </c>
      <c r="BF346" s="1185" t="s">
        <v>35</v>
      </c>
      <c r="BG346" s="1206" t="s">
        <v>35</v>
      </c>
      <c r="BH346" s="1226" t="s">
        <v>35</v>
      </c>
      <c r="BI346" s="1185" t="s">
        <v>35</v>
      </c>
      <c r="BJ346" s="1185" t="s">
        <v>35</v>
      </c>
      <c r="BK346" s="1185" t="s">
        <v>35</v>
      </c>
      <c r="BL346" s="1206" t="s">
        <v>35</v>
      </c>
      <c r="BM346" s="1226" t="s">
        <v>35</v>
      </c>
      <c r="BN346" s="1185" t="s">
        <v>35</v>
      </c>
      <c r="BO346" s="1185" t="s">
        <v>35</v>
      </c>
      <c r="BP346" s="1185" t="s">
        <v>35</v>
      </c>
      <c r="BQ346" s="1206" t="s">
        <v>35</v>
      </c>
      <c r="BR346" s="1226" t="s">
        <v>35</v>
      </c>
      <c r="BS346" s="1185" t="s">
        <v>35</v>
      </c>
      <c r="BT346" s="1185" t="s">
        <v>35</v>
      </c>
      <c r="BU346" s="1185" t="s">
        <v>35</v>
      </c>
      <c r="BV346" s="1185" t="s">
        <v>35</v>
      </c>
      <c r="BW346" s="1185" t="s">
        <v>35</v>
      </c>
      <c r="BX346" s="1185" t="s">
        <v>35</v>
      </c>
      <c r="BY346" s="1246" t="s">
        <v>35</v>
      </c>
      <c r="BZ346" s="1246" t="s">
        <v>35</v>
      </c>
      <c r="CA346" s="1905"/>
      <c r="CB346" s="1905"/>
      <c r="CC346" s="1905"/>
      <c r="CD346" s="1905"/>
      <c r="CE346" s="1905"/>
      <c r="CF346" s="1905"/>
      <c r="CG346" s="1905"/>
      <c r="CH346" s="1905"/>
      <c r="CI346" s="1905"/>
      <c r="CJ346" s="1905"/>
      <c r="CK346" s="1905"/>
      <c r="CL346" s="1905"/>
      <c r="CM346" s="1905"/>
      <c r="CN346" s="1905"/>
      <c r="CO346" s="1905"/>
      <c r="CP346" s="1905"/>
      <c r="CQ346" s="1905"/>
      <c r="CR346" s="1905"/>
      <c r="CS346" s="1905"/>
      <c r="CT346" s="1905"/>
      <c r="CU346" s="1905"/>
      <c r="CV346" s="1905"/>
      <c r="CW346" s="1905"/>
      <c r="CX346" s="1905"/>
      <c r="CY346" s="1905"/>
      <c r="CZ346" s="1905"/>
    </row>
    <row r="347" s="388" customFormat="true" ht="15" customHeight="true" x14ac:dyDescent="0.2">
      <c r="B347" s="387"/>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44" t="s">
        <v>141</v>
      </c>
      <c r="BB347" s="163" t="s">
        <v>49</v>
      </c>
      <c r="BC347" s="1164" t="s">
        <v>35</v>
      </c>
      <c r="BD347" s="1185" t="s">
        <v>35</v>
      </c>
      <c r="BE347" s="1185" t="s">
        <v>35</v>
      </c>
      <c r="BF347" s="1185" t="s">
        <v>35</v>
      </c>
      <c r="BG347" s="1206" t="s">
        <v>35</v>
      </c>
      <c r="BH347" s="1226" t="s">
        <v>35</v>
      </c>
      <c r="BI347" s="1185" t="s">
        <v>35</v>
      </c>
      <c r="BJ347" s="1185" t="s">
        <v>35</v>
      </c>
      <c r="BK347" s="1185" t="s">
        <v>35</v>
      </c>
      <c r="BL347" s="1206" t="s">
        <v>35</v>
      </c>
      <c r="BM347" s="1226" t="s">
        <v>35</v>
      </c>
      <c r="BN347" s="1185" t="s">
        <v>35</v>
      </c>
      <c r="BO347" s="1185" t="s">
        <v>35</v>
      </c>
      <c r="BP347" s="1185" t="s">
        <v>35</v>
      </c>
      <c r="BQ347" s="1206" t="s">
        <v>35</v>
      </c>
      <c r="BR347" s="1226" t="s">
        <v>35</v>
      </c>
      <c r="BS347" s="1185" t="s">
        <v>35</v>
      </c>
      <c r="BT347" s="1185" t="s">
        <v>35</v>
      </c>
      <c r="BU347" s="1185" t="s">
        <v>35</v>
      </c>
      <c r="BV347" s="1185" t="s">
        <v>35</v>
      </c>
      <c r="BW347" s="1185" t="s">
        <v>35</v>
      </c>
      <c r="BX347" s="1185" t="s">
        <v>35</v>
      </c>
      <c r="BY347" s="1246" t="s">
        <v>35</v>
      </c>
      <c r="BZ347" s="1246" t="s">
        <v>35</v>
      </c>
      <c r="CA347" s="1905"/>
      <c r="CB347" s="1905"/>
      <c r="CC347" s="1905"/>
      <c r="CD347" s="1905"/>
      <c r="CE347" s="1905"/>
      <c r="CF347" s="1905"/>
      <c r="CG347" s="1905"/>
      <c r="CH347" s="1905"/>
      <c r="CI347" s="1905"/>
      <c r="CJ347" s="1905"/>
      <c r="CK347" s="1905"/>
      <c r="CL347" s="1905"/>
      <c r="CM347" s="1905"/>
      <c r="CN347" s="1905"/>
      <c r="CO347" s="1905"/>
      <c r="CP347" s="1905"/>
      <c r="CQ347" s="1905"/>
      <c r="CR347" s="1905"/>
      <c r="CS347" s="1905"/>
      <c r="CT347" s="1905"/>
      <c r="CU347" s="1905"/>
      <c r="CV347" s="1905"/>
      <c r="CW347" s="1905"/>
      <c r="CX347" s="1905"/>
      <c r="CY347" s="1905"/>
      <c r="CZ347" s="1905"/>
    </row>
    <row r="348" s="388" customFormat="true" ht="15" customHeight="true" x14ac:dyDescent="0.2">
      <c r="B348" s="387"/>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43"/>
      <c r="BB348" s="163" t="s">
        <v>48</v>
      </c>
      <c r="BC348" s="1164" t="s">
        <v>35</v>
      </c>
      <c r="BD348" s="1185" t="s">
        <v>35</v>
      </c>
      <c r="BE348" s="1185" t="s">
        <v>35</v>
      </c>
      <c r="BF348" s="1185" t="s">
        <v>35</v>
      </c>
      <c r="BG348" s="1206" t="s">
        <v>35</v>
      </c>
      <c r="BH348" s="1226" t="s">
        <v>35</v>
      </c>
      <c r="BI348" s="1185" t="s">
        <v>35</v>
      </c>
      <c r="BJ348" s="1185" t="s">
        <v>35</v>
      </c>
      <c r="BK348" s="1185" t="s">
        <v>35</v>
      </c>
      <c r="BL348" s="1206" t="s">
        <v>35</v>
      </c>
      <c r="BM348" s="1226" t="s">
        <v>35</v>
      </c>
      <c r="BN348" s="1185" t="s">
        <v>35</v>
      </c>
      <c r="BO348" s="1185" t="s">
        <v>35</v>
      </c>
      <c r="BP348" s="1185" t="s">
        <v>35</v>
      </c>
      <c r="BQ348" s="1206" t="s">
        <v>35</v>
      </c>
      <c r="BR348" s="1226" t="s">
        <v>35</v>
      </c>
      <c r="BS348" s="1185" t="s">
        <v>35</v>
      </c>
      <c r="BT348" s="1185" t="s">
        <v>35</v>
      </c>
      <c r="BU348" s="1185" t="s">
        <v>35</v>
      </c>
      <c r="BV348" s="1185" t="s">
        <v>35</v>
      </c>
      <c r="BW348" s="1185" t="s">
        <v>35</v>
      </c>
      <c r="BX348" s="1185" t="s">
        <v>35</v>
      </c>
      <c r="BY348" s="1246" t="s">
        <v>35</v>
      </c>
      <c r="BZ348" s="1246" t="s">
        <v>35</v>
      </c>
      <c r="CA348" s="1905"/>
      <c r="CB348" s="1905"/>
      <c r="CC348" s="1905"/>
      <c r="CD348" s="1905"/>
      <c r="CE348" s="1905"/>
      <c r="CF348" s="1905"/>
      <c r="CG348" s="1905"/>
      <c r="CH348" s="1905"/>
      <c r="CI348" s="1905"/>
      <c r="CJ348" s="1905"/>
      <c r="CK348" s="1905"/>
      <c r="CL348" s="1905"/>
      <c r="CM348" s="1905"/>
      <c r="CN348" s="1905"/>
      <c r="CO348" s="1905"/>
      <c r="CP348" s="1905"/>
      <c r="CQ348" s="1905"/>
      <c r="CR348" s="1905"/>
      <c r="CS348" s="1905"/>
      <c r="CT348" s="1905"/>
      <c r="CU348" s="1905"/>
      <c r="CV348" s="1905"/>
      <c r="CW348" s="1905"/>
      <c r="CX348" s="1905"/>
      <c r="CY348" s="1905"/>
      <c r="CZ348" s="1905"/>
    </row>
    <row r="349" s="388" customFormat="true" ht="15" customHeight="true" x14ac:dyDescent="0.2">
      <c r="B349" s="387"/>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44" t="s">
        <v>142</v>
      </c>
      <c r="BB349" s="163" t="s">
        <v>49</v>
      </c>
      <c r="BC349" s="1164" t="s">
        <v>35</v>
      </c>
      <c r="BD349" s="1185" t="s">
        <v>35</v>
      </c>
      <c r="BE349" s="1185" t="s">
        <v>35</v>
      </c>
      <c r="BF349" s="1185" t="s">
        <v>35</v>
      </c>
      <c r="BG349" s="1206" t="s">
        <v>35</v>
      </c>
      <c r="BH349" s="1226" t="s">
        <v>35</v>
      </c>
      <c r="BI349" s="1185" t="s">
        <v>35</v>
      </c>
      <c r="BJ349" s="1185" t="s">
        <v>35</v>
      </c>
      <c r="BK349" s="1185" t="s">
        <v>35</v>
      </c>
      <c r="BL349" s="1206" t="s">
        <v>35</v>
      </c>
      <c r="BM349" s="1226" t="s">
        <v>35</v>
      </c>
      <c r="BN349" s="1185" t="s">
        <v>35</v>
      </c>
      <c r="BO349" s="1185" t="s">
        <v>35</v>
      </c>
      <c r="BP349" s="1185" t="s">
        <v>35</v>
      </c>
      <c r="BQ349" s="1206" t="s">
        <v>35</v>
      </c>
      <c r="BR349" s="1226" t="s">
        <v>35</v>
      </c>
      <c r="BS349" s="1185" t="s">
        <v>35</v>
      </c>
      <c r="BT349" s="1185" t="s">
        <v>35</v>
      </c>
      <c r="BU349" s="1185" t="s">
        <v>35</v>
      </c>
      <c r="BV349" s="1185" t="s">
        <v>35</v>
      </c>
      <c r="BW349" s="1185" t="s">
        <v>35</v>
      </c>
      <c r="BX349" s="1185" t="s">
        <v>35</v>
      </c>
      <c r="BY349" s="1246" t="s">
        <v>35</v>
      </c>
      <c r="BZ349" s="1246" t="s">
        <v>35</v>
      </c>
      <c r="CA349" s="1905"/>
      <c r="CB349" s="1905"/>
      <c r="CC349" s="1905"/>
      <c r="CD349" s="1905"/>
      <c r="CE349" s="1905"/>
      <c r="CF349" s="1905"/>
      <c r="CG349" s="1905"/>
      <c r="CH349" s="1905"/>
      <c r="CI349" s="1905"/>
      <c r="CJ349" s="1905"/>
      <c r="CK349" s="1905"/>
      <c r="CL349" s="1905"/>
      <c r="CM349" s="1905"/>
      <c r="CN349" s="1905"/>
      <c r="CO349" s="1905"/>
      <c r="CP349" s="1905"/>
      <c r="CQ349" s="1905"/>
      <c r="CR349" s="1905"/>
      <c r="CS349" s="1905"/>
      <c r="CT349" s="1905"/>
      <c r="CU349" s="1905"/>
      <c r="CV349" s="1905"/>
      <c r="CW349" s="1905"/>
      <c r="CX349" s="1905"/>
      <c r="CY349" s="1905"/>
      <c r="CZ349" s="1905"/>
    </row>
    <row r="350" s="388" customFormat="true" ht="15" customHeight="true" x14ac:dyDescent="0.2">
      <c r="B350" s="387"/>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43"/>
      <c r="BB350" s="163" t="s">
        <v>48</v>
      </c>
      <c r="BC350" s="1164" t="s">
        <v>35</v>
      </c>
      <c r="BD350" s="1185" t="s">
        <v>35</v>
      </c>
      <c r="BE350" s="1185" t="s">
        <v>35</v>
      </c>
      <c r="BF350" s="1185" t="s">
        <v>35</v>
      </c>
      <c r="BG350" s="1206" t="s">
        <v>35</v>
      </c>
      <c r="BH350" s="1226" t="s">
        <v>35</v>
      </c>
      <c r="BI350" s="1185" t="s">
        <v>35</v>
      </c>
      <c r="BJ350" s="1185" t="s">
        <v>35</v>
      </c>
      <c r="BK350" s="1185" t="s">
        <v>35</v>
      </c>
      <c r="BL350" s="1206" t="s">
        <v>35</v>
      </c>
      <c r="BM350" s="1226" t="s">
        <v>35</v>
      </c>
      <c r="BN350" s="1185" t="s">
        <v>35</v>
      </c>
      <c r="BO350" s="1185" t="s">
        <v>35</v>
      </c>
      <c r="BP350" s="1185" t="s">
        <v>35</v>
      </c>
      <c r="BQ350" s="1206" t="s">
        <v>35</v>
      </c>
      <c r="BR350" s="1226" t="s">
        <v>35</v>
      </c>
      <c r="BS350" s="1185" t="s">
        <v>35</v>
      </c>
      <c r="BT350" s="1185" t="s">
        <v>35</v>
      </c>
      <c r="BU350" s="1185" t="s">
        <v>35</v>
      </c>
      <c r="BV350" s="1185" t="s">
        <v>35</v>
      </c>
      <c r="BW350" s="1185" t="s">
        <v>35</v>
      </c>
      <c r="BX350" s="1185" t="s">
        <v>35</v>
      </c>
      <c r="BY350" s="1246" t="s">
        <v>35</v>
      </c>
      <c r="BZ350" s="1246" t="s">
        <v>35</v>
      </c>
      <c r="CA350" s="1905"/>
      <c r="CB350" s="1905"/>
      <c r="CC350" s="1905"/>
      <c r="CD350" s="1905"/>
      <c r="CE350" s="1905"/>
      <c r="CF350" s="1905"/>
      <c r="CG350" s="1905"/>
      <c r="CH350" s="1905"/>
      <c r="CI350" s="1905"/>
      <c r="CJ350" s="1905"/>
      <c r="CK350" s="1905"/>
      <c r="CL350" s="1905"/>
      <c r="CM350" s="1905"/>
      <c r="CN350" s="1905"/>
      <c r="CO350" s="1905"/>
      <c r="CP350" s="1905"/>
      <c r="CQ350" s="1905"/>
      <c r="CR350" s="1905"/>
      <c r="CS350" s="1905"/>
      <c r="CT350" s="1905"/>
      <c r="CU350" s="1905"/>
      <c r="CV350" s="1905"/>
      <c r="CW350" s="1905"/>
      <c r="CX350" s="1905"/>
      <c r="CY350" s="1905"/>
      <c r="CZ350" s="1905"/>
    </row>
    <row r="351" s="388" customFormat="true" ht="15" customHeight="true" x14ac:dyDescent="0.2">
      <c r="B351" s="387"/>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44" t="s">
        <v>143</v>
      </c>
      <c r="BB351" s="163" t="s">
        <v>49</v>
      </c>
      <c r="BC351" s="1164" t="s">
        <v>35</v>
      </c>
      <c r="BD351" s="1185" t="s">
        <v>35</v>
      </c>
      <c r="BE351" s="1185" t="s">
        <v>35</v>
      </c>
      <c r="BF351" s="1185" t="s">
        <v>35</v>
      </c>
      <c r="BG351" s="1206" t="s">
        <v>35</v>
      </c>
      <c r="BH351" s="1226" t="s">
        <v>35</v>
      </c>
      <c r="BI351" s="1185" t="s">
        <v>35</v>
      </c>
      <c r="BJ351" s="1185" t="s">
        <v>35</v>
      </c>
      <c r="BK351" s="1185" t="s">
        <v>35</v>
      </c>
      <c r="BL351" s="1206" t="s">
        <v>35</v>
      </c>
      <c r="BM351" s="1226" t="s">
        <v>35</v>
      </c>
      <c r="BN351" s="1185" t="s">
        <v>35</v>
      </c>
      <c r="BO351" s="1185" t="s">
        <v>35</v>
      </c>
      <c r="BP351" s="1185" t="s">
        <v>35</v>
      </c>
      <c r="BQ351" s="1206" t="s">
        <v>35</v>
      </c>
      <c r="BR351" s="1226" t="s">
        <v>35</v>
      </c>
      <c r="BS351" s="1185" t="s">
        <v>35</v>
      </c>
      <c r="BT351" s="1185" t="s">
        <v>35</v>
      </c>
      <c r="BU351" s="1185" t="s">
        <v>35</v>
      </c>
      <c r="BV351" s="1185" t="s">
        <v>35</v>
      </c>
      <c r="BW351" s="1185" t="s">
        <v>35</v>
      </c>
      <c r="BX351" s="1185" t="s">
        <v>35</v>
      </c>
      <c r="BY351" s="1246" t="s">
        <v>35</v>
      </c>
      <c r="BZ351" s="1246" t="s">
        <v>35</v>
      </c>
      <c r="CA351" s="1905"/>
      <c r="CB351" s="1905"/>
      <c r="CC351" s="1905"/>
      <c r="CD351" s="1905"/>
      <c r="CE351" s="1905"/>
      <c r="CF351" s="1905"/>
      <c r="CG351" s="1905"/>
      <c r="CH351" s="1905"/>
      <c r="CI351" s="1905"/>
      <c r="CJ351" s="1905"/>
      <c r="CK351" s="1905"/>
      <c r="CL351" s="1905"/>
      <c r="CM351" s="1905"/>
      <c r="CN351" s="1905"/>
      <c r="CO351" s="1905"/>
      <c r="CP351" s="1905"/>
      <c r="CQ351" s="1905"/>
      <c r="CR351" s="1905"/>
      <c r="CS351" s="1905"/>
      <c r="CT351" s="1905"/>
      <c r="CU351" s="1905"/>
      <c r="CV351" s="1905"/>
      <c r="CW351" s="1905"/>
      <c r="CX351" s="1905"/>
      <c r="CY351" s="1905"/>
      <c r="CZ351" s="1905"/>
    </row>
    <row r="352" s="388" customFormat="true" ht="15" customHeight="true" x14ac:dyDescent="0.2">
      <c r="B352" s="387"/>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43"/>
      <c r="BB352" s="163" t="s">
        <v>48</v>
      </c>
      <c r="BC352" s="1164" t="s">
        <v>35</v>
      </c>
      <c r="BD352" s="1185" t="s">
        <v>35</v>
      </c>
      <c r="BE352" s="1185" t="s">
        <v>35</v>
      </c>
      <c r="BF352" s="1185" t="s">
        <v>35</v>
      </c>
      <c r="BG352" s="1206" t="s">
        <v>35</v>
      </c>
      <c r="BH352" s="1226" t="s">
        <v>35</v>
      </c>
      <c r="BI352" s="1185" t="s">
        <v>35</v>
      </c>
      <c r="BJ352" s="1185" t="s">
        <v>35</v>
      </c>
      <c r="BK352" s="1185" t="s">
        <v>35</v>
      </c>
      <c r="BL352" s="1206" t="s">
        <v>35</v>
      </c>
      <c r="BM352" s="1226" t="s">
        <v>35</v>
      </c>
      <c r="BN352" s="1185" t="s">
        <v>35</v>
      </c>
      <c r="BO352" s="1185" t="s">
        <v>35</v>
      </c>
      <c r="BP352" s="1185" t="s">
        <v>35</v>
      </c>
      <c r="BQ352" s="1206" t="s">
        <v>35</v>
      </c>
      <c r="BR352" s="1226" t="s">
        <v>35</v>
      </c>
      <c r="BS352" s="1185" t="s">
        <v>35</v>
      </c>
      <c r="BT352" s="1185" t="s">
        <v>35</v>
      </c>
      <c r="BU352" s="1185" t="s">
        <v>35</v>
      </c>
      <c r="BV352" s="1185" t="s">
        <v>35</v>
      </c>
      <c r="BW352" s="1185" t="s">
        <v>35</v>
      </c>
      <c r="BX352" s="1185" t="s">
        <v>35</v>
      </c>
      <c r="BY352" s="1246" t="s">
        <v>35</v>
      </c>
      <c r="BZ352" s="1246" t="s">
        <v>35</v>
      </c>
      <c r="CA352" s="1905"/>
      <c r="CB352" s="1905"/>
      <c r="CC352" s="1905"/>
      <c r="CD352" s="1905"/>
      <c r="CE352" s="1905"/>
      <c r="CF352" s="1905"/>
      <c r="CG352" s="1905"/>
      <c r="CH352" s="1905"/>
      <c r="CI352" s="1905"/>
      <c r="CJ352" s="1905"/>
      <c r="CK352" s="1905"/>
      <c r="CL352" s="1905"/>
      <c r="CM352" s="1905"/>
      <c r="CN352" s="1905"/>
      <c r="CO352" s="1905"/>
      <c r="CP352" s="1905"/>
      <c r="CQ352" s="1905"/>
      <c r="CR352" s="1905"/>
      <c r="CS352" s="1905"/>
      <c r="CT352" s="1905"/>
      <c r="CU352" s="1905"/>
      <c r="CV352" s="1905"/>
      <c r="CW352" s="1905"/>
      <c r="CX352" s="1905"/>
      <c r="CY352" s="1905"/>
      <c r="CZ352" s="1905"/>
    </row>
    <row r="353" s="388" customFormat="true" ht="15" customHeight="true" x14ac:dyDescent="0.2">
      <c r="B353" s="387"/>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44" t="s">
        <v>138</v>
      </c>
      <c r="BB353" s="163" t="s">
        <v>49</v>
      </c>
      <c r="BC353" s="1164" t="s">
        <v>35</v>
      </c>
      <c r="BD353" s="1185" t="s">
        <v>35</v>
      </c>
      <c r="BE353" s="1185" t="s">
        <v>35</v>
      </c>
      <c r="BF353" s="1185" t="s">
        <v>35</v>
      </c>
      <c r="BG353" s="1206" t="s">
        <v>35</v>
      </c>
      <c r="BH353" s="1226" t="s">
        <v>35</v>
      </c>
      <c r="BI353" s="1185" t="s">
        <v>35</v>
      </c>
      <c r="BJ353" s="1185" t="s">
        <v>35</v>
      </c>
      <c r="BK353" s="1185" t="s">
        <v>35</v>
      </c>
      <c r="BL353" s="1206" t="s">
        <v>35</v>
      </c>
      <c r="BM353" s="1226" t="s">
        <v>35</v>
      </c>
      <c r="BN353" s="1185" t="s">
        <v>35</v>
      </c>
      <c r="BO353" s="1185" t="s">
        <v>35</v>
      </c>
      <c r="BP353" s="1185" t="s">
        <v>35</v>
      </c>
      <c r="BQ353" s="1206" t="s">
        <v>35</v>
      </c>
      <c r="BR353" s="1226" t="s">
        <v>35</v>
      </c>
      <c r="BS353" s="1185" t="s">
        <v>35</v>
      </c>
      <c r="BT353" s="1185" t="s">
        <v>35</v>
      </c>
      <c r="BU353" s="1185" t="s">
        <v>35</v>
      </c>
      <c r="BV353" s="1185" t="s">
        <v>35</v>
      </c>
      <c r="BW353" s="1185" t="s">
        <v>35</v>
      </c>
      <c r="BX353" s="1185" t="s">
        <v>35</v>
      </c>
      <c r="BY353" s="1246" t="s">
        <v>35</v>
      </c>
      <c r="BZ353" s="1246" t="s">
        <v>35</v>
      </c>
      <c r="CA353" s="1905"/>
      <c r="CB353" s="1905"/>
      <c r="CC353" s="1905"/>
      <c r="CD353" s="1905"/>
      <c r="CE353" s="1905"/>
      <c r="CF353" s="1905"/>
      <c r="CG353" s="1905"/>
      <c r="CH353" s="1905"/>
      <c r="CI353" s="1905"/>
      <c r="CJ353" s="1905"/>
      <c r="CK353" s="1905"/>
      <c r="CL353" s="1905"/>
      <c r="CM353" s="1905"/>
      <c r="CN353" s="1905"/>
      <c r="CO353" s="1905"/>
      <c r="CP353" s="1905"/>
      <c r="CQ353" s="1905"/>
      <c r="CR353" s="1905"/>
      <c r="CS353" s="1905"/>
      <c r="CT353" s="1905"/>
      <c r="CU353" s="1905"/>
      <c r="CV353" s="1905"/>
      <c r="CW353" s="1905"/>
      <c r="CX353" s="1905"/>
      <c r="CY353" s="1905"/>
      <c r="CZ353" s="1905"/>
    </row>
    <row r="354" s="388" customFormat="true" ht="15" customHeight="true" x14ac:dyDescent="0.2">
      <c r="B354" s="387"/>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54"/>
      <c r="BB354" s="164" t="s">
        <v>48</v>
      </c>
      <c r="BC354" s="1165" t="s">
        <v>35</v>
      </c>
      <c r="BD354" s="1186" t="s">
        <v>35</v>
      </c>
      <c r="BE354" s="1186" t="s">
        <v>35</v>
      </c>
      <c r="BF354" s="1186" t="s">
        <v>35</v>
      </c>
      <c r="BG354" s="1207" t="s">
        <v>35</v>
      </c>
      <c r="BH354" s="1227" t="s">
        <v>35</v>
      </c>
      <c r="BI354" s="1186" t="s">
        <v>35</v>
      </c>
      <c r="BJ354" s="1186" t="s">
        <v>35</v>
      </c>
      <c r="BK354" s="1186" t="s">
        <v>35</v>
      </c>
      <c r="BL354" s="1207" t="s">
        <v>35</v>
      </c>
      <c r="BM354" s="1227" t="s">
        <v>35</v>
      </c>
      <c r="BN354" s="1186" t="s">
        <v>35</v>
      </c>
      <c r="BO354" s="1186" t="s">
        <v>35</v>
      </c>
      <c r="BP354" s="1186" t="s">
        <v>35</v>
      </c>
      <c r="BQ354" s="1207" t="s">
        <v>35</v>
      </c>
      <c r="BR354" s="1227" t="s">
        <v>35</v>
      </c>
      <c r="BS354" s="1186" t="s">
        <v>35</v>
      </c>
      <c r="BT354" s="1186" t="s">
        <v>35</v>
      </c>
      <c r="BU354" s="1186" t="s">
        <v>35</v>
      </c>
      <c r="BV354" s="1186" t="s">
        <v>35</v>
      </c>
      <c r="BW354" s="1186" t="s">
        <v>35</v>
      </c>
      <c r="BX354" s="1186" t="s">
        <v>35</v>
      </c>
      <c r="BY354" s="1247" t="s">
        <v>35</v>
      </c>
      <c r="BZ354" s="1247" t="s">
        <v>35</v>
      </c>
      <c r="CA354" s="1906"/>
      <c r="CB354" s="1906"/>
      <c r="CC354" s="1906"/>
      <c r="CD354" s="1906"/>
      <c r="CE354" s="1906"/>
      <c r="CF354" s="1906"/>
      <c r="CG354" s="1906"/>
      <c r="CH354" s="1906"/>
      <c r="CI354" s="1906"/>
      <c r="CJ354" s="1906"/>
      <c r="CK354" s="1906"/>
      <c r="CL354" s="1906"/>
      <c r="CM354" s="1906"/>
      <c r="CN354" s="1906"/>
      <c r="CO354" s="1906"/>
      <c r="CP354" s="1906"/>
      <c r="CQ354" s="1906"/>
      <c r="CR354" s="1906"/>
      <c r="CS354" s="1906"/>
      <c r="CT354" s="1906"/>
      <c r="CU354" s="1906"/>
      <c r="CV354" s="1906"/>
      <c r="CW354" s="1906"/>
      <c r="CX354" s="1906"/>
      <c r="CY354" s="1906"/>
      <c r="CZ354" s="1906"/>
    </row>
    <row r="355" s="388" customFormat="true" ht="15" customHeight="true" x14ac:dyDescent="0.2">
      <c r="B355" s="387"/>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388" customFormat="true" ht="15" customHeight="true" x14ac:dyDescent="0.2">
      <c r="B356" s="387"/>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88" customFormat="true" ht="15" customHeight="true" x14ac:dyDescent="0.2">
      <c r="B390" s="387"/>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88" customFormat="true" ht="15" customHeight="true" x14ac:dyDescent="0.2">
      <c r="B391" s="387"/>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88" customFormat="true" ht="15" customHeight="true" x14ac:dyDescent="0.2">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88" customFormat="true" ht="15" customHeight="true" x14ac:dyDescent="0.2">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88" customFormat="true" ht="15" customHeight="true" x14ac:dyDescent="0.2">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88" customFormat="true" ht="15" customHeight="true" x14ac:dyDescent="0.2">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88" customFormat="true" ht="15" customHeight="true" x14ac:dyDescent="0.2">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88" customFormat="true" ht="15" customHeight="true" x14ac:dyDescent="0.2">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88" customFormat="true" ht="15" customHeight="true" x14ac:dyDescent="0.2">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7" customFormat="true" ht="15" customHeight="true" x14ac:dyDescent="0.25">
      <c r="A399" s="136"/>
      <c r="B399" s="136"/>
      <c r="C399" s="2137" t="s">
        <v>129</v>
      </c>
      <c r="D399" s="2138"/>
      <c r="E399" s="2138"/>
      <c r="F399" s="2138"/>
      <c r="G399" s="136"/>
      <c r="H399" s="2108" t="s">
        <v>130</v>
      </c>
      <c r="I399" s="2109"/>
      <c r="J399" s="2109"/>
      <c r="K399" s="2109"/>
      <c r="M399" s="2108" t="s">
        <v>131</v>
      </c>
      <c r="N399" s="2109"/>
      <c r="O399" s="2109"/>
      <c r="P399" s="210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110" t="s">
        <v>192</v>
      </c>
      <c r="D400" s="2111"/>
      <c r="E400" s="2111"/>
      <c r="H400" s="2112" t="s">
        <v>192</v>
      </c>
      <c r="I400" s="2111"/>
      <c r="J400" s="2111"/>
      <c r="M400" s="2113" t="s">
        <v>192</v>
      </c>
      <c r="N400" s="2111"/>
      <c r="O400" s="21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7"/>
      <c r="BB400" s="136"/>
      <c r="BC400" s="407"/>
      <c r="BD400" s="407"/>
      <c r="BE400" s="407"/>
      <c r="BF400" s="407"/>
      <c r="BG400" s="407"/>
      <c r="BH400" s="407"/>
      <c r="BI400" s="407"/>
      <c r="BJ400" s="407"/>
      <c r="BK400" s="407"/>
      <c r="BL400" s="407"/>
      <c r="BM400" s="407"/>
      <c r="BN400" s="407"/>
      <c r="BO400" s="407"/>
      <c r="BP400" s="407"/>
      <c r="BQ400" s="407"/>
      <c r="BR400" s="407"/>
      <c r="BS400" s="407"/>
      <c r="BT400" s="407"/>
      <c r="BU400" s="407"/>
      <c r="BV400" s="407"/>
      <c r="BW400" s="407"/>
      <c r="BX400" s="407"/>
      <c r="BY400" s="407"/>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14"/>
      <c r="D401" s="2111"/>
      <c r="E401" s="408" t="s">
        <v>193</v>
      </c>
      <c r="H401" s="2114"/>
      <c r="I401" s="2111"/>
      <c r="J401" s="409" t="s">
        <v>193</v>
      </c>
      <c r="M401" s="2114"/>
      <c r="N401" s="2111"/>
      <c r="O401" s="410" t="s">
        <v>193</v>
      </c>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7"/>
      <c r="BB401" s="136"/>
      <c r="BC401" s="407"/>
      <c r="BD401" s="407"/>
      <c r="BE401" s="407"/>
      <c r="BF401" s="407"/>
      <c r="BG401" s="407"/>
      <c r="BH401" s="407"/>
      <c r="BI401" s="407"/>
      <c r="BJ401" s="407"/>
      <c r="BK401" s="407"/>
      <c r="BL401" s="407"/>
      <c r="BM401" s="407"/>
      <c r="BN401" s="407"/>
      <c r="BO401" s="407"/>
      <c r="BP401" s="407"/>
      <c r="BQ401" s="407"/>
      <c r="BR401" s="407"/>
      <c r="BS401" s="407"/>
      <c r="BT401" s="407"/>
      <c r="BU401" s="407"/>
      <c r="BV401" s="407"/>
      <c r="BW401" s="407"/>
      <c r="BX401" s="407"/>
      <c r="BY401" s="407"/>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15" t="s">
        <v>135</v>
      </c>
      <c r="C402" s="2111"/>
      <c r="D402" s="2111"/>
      <c r="E402" s="411" t="s">
        <v>194</v>
      </c>
      <c r="H402" s="2111"/>
      <c r="I402" s="2111"/>
      <c r="J402" s="412" t="s">
        <v>194</v>
      </c>
      <c r="M402" s="2111"/>
      <c r="N402" s="2111"/>
      <c r="O402" s="413" t="s">
        <v>194</v>
      </c>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7"/>
      <c r="BB402" s="136"/>
      <c r="BC402" s="407"/>
      <c r="BD402" s="407"/>
      <c r="BE402" s="407"/>
      <c r="BF402" s="407"/>
      <c r="BG402" s="407"/>
      <c r="BH402" s="407"/>
      <c r="BI402" s="407"/>
      <c r="BJ402" s="407"/>
      <c r="BK402" s="407"/>
      <c r="BL402" s="407"/>
      <c r="BM402" s="407"/>
      <c r="BN402" s="407"/>
      <c r="BO402" s="407"/>
      <c r="BP402" s="407"/>
      <c r="BQ402" s="407"/>
      <c r="BR402" s="407"/>
      <c r="BS402" s="407"/>
      <c r="BT402" s="407"/>
      <c r="BU402" s="407"/>
      <c r="BV402" s="407"/>
      <c r="BW402" s="407"/>
      <c r="BX402" s="407"/>
      <c r="BY402" s="407"/>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11"/>
      <c r="C403" s="2087" t="s">
        <v>195</v>
      </c>
      <c r="D403" s="2071"/>
      <c r="E403" s="467">
        <v>0.76030917265274467</v>
      </c>
      <c r="F403" s="450"/>
      <c r="G403" s="450"/>
      <c r="H403" s="2088" t="s">
        <v>196</v>
      </c>
      <c r="I403" s="2071"/>
      <c r="J403" s="468">
        <v>0.69322232418701923</v>
      </c>
      <c r="K403" s="450"/>
      <c r="L403" s="450"/>
      <c r="M403" s="2089" t="s">
        <v>197</v>
      </c>
      <c r="N403" s="2071"/>
      <c r="O403" s="469">
        <v>-0.74023111927389806</v>
      </c>
      <c r="P403" s="450"/>
      <c r="Q403" s="450"/>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11"/>
      <c r="C404" s="2084" t="s">
        <v>198</v>
      </c>
      <c r="D404" s="2071"/>
      <c r="E404" s="470">
        <v>0.75300474262695216</v>
      </c>
      <c r="F404" s="450"/>
      <c r="G404" s="450"/>
      <c r="H404" s="2085" t="s">
        <v>199</v>
      </c>
      <c r="I404" s="2071"/>
      <c r="J404" s="471">
        <v>0.64898613235834823</v>
      </c>
      <c r="K404" s="450"/>
      <c r="L404" s="450"/>
      <c r="M404" s="2086" t="s">
        <v>195</v>
      </c>
      <c r="N404" s="2071"/>
      <c r="O404" s="472">
        <v>0.72031599252757339</v>
      </c>
      <c r="P404" s="450"/>
      <c r="Q404" s="450"/>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11"/>
      <c r="C405" s="2084" t="s">
        <v>200</v>
      </c>
      <c r="D405" s="2071"/>
      <c r="E405" s="470">
        <v>-0.74993408405077278</v>
      </c>
      <c r="F405" s="450"/>
      <c r="G405" s="450"/>
      <c r="H405" s="2085" t="s">
        <v>201</v>
      </c>
      <c r="I405" s="2071"/>
      <c r="J405" s="471">
        <v>0.58926004085092176</v>
      </c>
      <c r="K405" s="450"/>
      <c r="L405" s="450"/>
      <c r="M405" s="2086" t="s">
        <v>198</v>
      </c>
      <c r="N405" s="2071"/>
      <c r="O405" s="472">
        <v>0.69079387927278346</v>
      </c>
      <c r="P405" s="450"/>
      <c r="Q405" s="450"/>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11"/>
      <c r="C406" s="2084" t="s">
        <v>197</v>
      </c>
      <c r="D406" s="2071"/>
      <c r="E406" s="470">
        <v>-0.72672156993506565</v>
      </c>
      <c r="F406" s="450"/>
      <c r="G406" s="450"/>
      <c r="H406" s="2085" t="s">
        <v>198</v>
      </c>
      <c r="I406" s="2071"/>
      <c r="J406" s="471">
        <v>0.53923566392563937</v>
      </c>
      <c r="K406" s="450"/>
      <c r="L406" s="450"/>
      <c r="M406" s="2086" t="s">
        <v>200</v>
      </c>
      <c r="N406" s="2071"/>
      <c r="O406" s="472">
        <v>-0.67073174306022487</v>
      </c>
      <c r="P406" s="450"/>
      <c r="Q406" s="450"/>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11"/>
      <c r="C407" s="2084" t="s">
        <v>202</v>
      </c>
      <c r="D407" s="2071"/>
      <c r="E407" s="470">
        <v>0.71819616970116695</v>
      </c>
      <c r="F407" s="450"/>
      <c r="G407" s="450"/>
      <c r="H407" s="2085" t="s">
        <v>203</v>
      </c>
      <c r="I407" s="2071"/>
      <c r="J407" s="471">
        <v>0.53381085200534317</v>
      </c>
      <c r="K407" s="450"/>
      <c r="L407" s="450"/>
      <c r="M407" s="2086" t="s">
        <v>202</v>
      </c>
      <c r="N407" s="2071"/>
      <c r="O407" s="472">
        <v>0.66996075752340611</v>
      </c>
      <c r="P407" s="450"/>
      <c r="Q407" s="450"/>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11"/>
      <c r="C408" s="2084" t="s">
        <v>196</v>
      </c>
      <c r="D408" s="2071"/>
      <c r="E408" s="470">
        <v>0.67940485835849251</v>
      </c>
      <c r="F408" s="450"/>
      <c r="G408" s="450"/>
      <c r="H408" s="2085" t="s">
        <v>197</v>
      </c>
      <c r="I408" s="2071"/>
      <c r="J408" s="471">
        <v>-0.52567732373121634</v>
      </c>
      <c r="K408" s="450"/>
      <c r="L408" s="450"/>
      <c r="M408" s="2086" t="s">
        <v>204</v>
      </c>
      <c r="N408" s="2071"/>
      <c r="O408" s="472">
        <v>-0.56714744177815424</v>
      </c>
      <c r="P408" s="450"/>
      <c r="Q408" s="450"/>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11"/>
      <c r="C409" s="2084" t="s">
        <v>205</v>
      </c>
      <c r="D409" s="2071"/>
      <c r="E409" s="470">
        <v>0.63458904059882859</v>
      </c>
      <c r="F409" s="450"/>
      <c r="G409" s="450"/>
      <c r="H409" s="2085" t="s">
        <v>205</v>
      </c>
      <c r="I409" s="2071"/>
      <c r="J409" s="471">
        <v>0.52521841153658044</v>
      </c>
      <c r="K409" s="450"/>
      <c r="L409" s="450"/>
      <c r="M409" s="2086" t="s">
        <v>206</v>
      </c>
      <c r="N409" s="2071"/>
      <c r="O409" s="472">
        <v>0.56370401010928506</v>
      </c>
      <c r="P409" s="450"/>
      <c r="Q409" s="450"/>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11"/>
      <c r="C410" s="2084" t="s">
        <v>199</v>
      </c>
      <c r="D410" s="2071"/>
      <c r="E410" s="470">
        <v>0.59998123499993172</v>
      </c>
      <c r="F410" s="450"/>
      <c r="G410" s="450"/>
      <c r="H410" s="2085" t="s">
        <v>207</v>
      </c>
      <c r="I410" s="2071"/>
      <c r="J410" s="471">
        <v>0.50845485633009735</v>
      </c>
      <c r="K410" s="450"/>
      <c r="L410" s="450"/>
      <c r="M410" s="2086" t="s">
        <v>196</v>
      </c>
      <c r="N410" s="2071"/>
      <c r="O410" s="472">
        <v>0.56352492639298224</v>
      </c>
      <c r="P410" s="450"/>
      <c r="Q410" s="450"/>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11"/>
      <c r="C411" s="2084" t="s">
        <v>204</v>
      </c>
      <c r="D411" s="2071"/>
      <c r="E411" s="470">
        <v>-0.57487184673394509</v>
      </c>
      <c r="F411" s="450"/>
      <c r="G411" s="450"/>
      <c r="H411" s="2085" t="s">
        <v>208</v>
      </c>
      <c r="I411" s="2071"/>
      <c r="J411" s="471">
        <v>0.49956599669877821</v>
      </c>
      <c r="K411" s="450"/>
      <c r="L411" s="450"/>
      <c r="M411" s="2086" t="s">
        <v>205</v>
      </c>
      <c r="N411" s="2071"/>
      <c r="O411" s="472">
        <v>0.49059545697824525</v>
      </c>
      <c r="P411" s="450"/>
      <c r="Q411" s="450"/>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11"/>
      <c r="C412" s="2084" t="s">
        <v>207</v>
      </c>
      <c r="D412" s="2071"/>
      <c r="E412" s="470">
        <v>0.54716088084656145</v>
      </c>
      <c r="F412" s="450"/>
      <c r="G412" s="450"/>
      <c r="H412" s="2085" t="s">
        <v>200</v>
      </c>
      <c r="I412" s="2071"/>
      <c r="J412" s="471">
        <v>-0.49145384898006972</v>
      </c>
      <c r="K412" s="450"/>
      <c r="L412" s="450"/>
      <c r="M412" s="2086" t="s">
        <v>207</v>
      </c>
      <c r="N412" s="2071"/>
      <c r="O412" s="472">
        <v>0.39040407202357058</v>
      </c>
      <c r="P412" s="450"/>
      <c r="Q412" s="450"/>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11"/>
      <c r="C413" s="2084" t="s">
        <v>209</v>
      </c>
      <c r="D413" s="2071"/>
      <c r="E413" s="470">
        <v>0.50375370325800251</v>
      </c>
      <c r="F413" s="450"/>
      <c r="G413" s="450"/>
      <c r="H413" s="2085" t="s">
        <v>195</v>
      </c>
      <c r="I413" s="2071"/>
      <c r="J413" s="471">
        <v>0.48948072257892805</v>
      </c>
      <c r="K413" s="450"/>
      <c r="L413" s="450"/>
      <c r="M413" s="2086" t="s">
        <v>210</v>
      </c>
      <c r="N413" s="2071"/>
      <c r="O413" s="472">
        <v>0.37184213939768146</v>
      </c>
      <c r="P413" s="450"/>
      <c r="Q413" s="450"/>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11"/>
      <c r="C414" s="2084" t="s">
        <v>211</v>
      </c>
      <c r="D414" s="2071"/>
      <c r="E414" s="470">
        <v>-0.488292136300784</v>
      </c>
      <c r="F414" s="450"/>
      <c r="G414" s="450"/>
      <c r="H414" s="2085" t="s">
        <v>212</v>
      </c>
      <c r="I414" s="2071"/>
      <c r="J414" s="471">
        <v>0.47145876144319304</v>
      </c>
      <c r="K414" s="450"/>
      <c r="L414" s="450"/>
      <c r="M414" s="2086" t="s">
        <v>208</v>
      </c>
      <c r="N414" s="2071"/>
      <c r="O414" s="472">
        <v>0.3373314289740254</v>
      </c>
      <c r="P414" s="450"/>
      <c r="Q414" s="450"/>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11"/>
      <c r="C415" s="2084" t="s">
        <v>203</v>
      </c>
      <c r="D415" s="2071"/>
      <c r="E415" s="470">
        <v>0.45681907188134097</v>
      </c>
      <c r="F415" s="450"/>
      <c r="G415" s="450"/>
      <c r="H415" s="2085" t="s">
        <v>202</v>
      </c>
      <c r="I415" s="2071"/>
      <c r="J415" s="471">
        <v>0.46561280165054347</v>
      </c>
      <c r="K415" s="450"/>
      <c r="L415" s="450"/>
      <c r="M415" s="2086" t="s">
        <v>213</v>
      </c>
      <c r="N415" s="2071"/>
      <c r="O415" s="472">
        <v>0.32834555883700284</v>
      </c>
      <c r="P415" s="450"/>
      <c r="Q415" s="450"/>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11"/>
      <c r="C416" s="2084" t="s">
        <v>208</v>
      </c>
      <c r="D416" s="2071"/>
      <c r="E416" s="470">
        <v>0.43337231406798971</v>
      </c>
      <c r="F416" s="450"/>
      <c r="G416" s="450"/>
      <c r="H416" s="2085" t="s">
        <v>214</v>
      </c>
      <c r="I416" s="2071"/>
      <c r="J416" s="471">
        <v>-0.41074047738463376</v>
      </c>
      <c r="K416" s="450"/>
      <c r="L416" s="450"/>
      <c r="M416" s="2086" t="s">
        <v>199</v>
      </c>
      <c r="N416" s="2071"/>
      <c r="O416" s="472">
        <v>0.31132483492947416</v>
      </c>
      <c r="P416" s="450"/>
      <c r="Q416" s="450"/>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11"/>
      <c r="C417" s="2084" t="s">
        <v>215</v>
      </c>
      <c r="D417" s="2071"/>
      <c r="E417" s="470">
        <v>-0.4313627380604893</v>
      </c>
      <c r="F417" s="450"/>
      <c r="G417" s="450"/>
      <c r="H417" s="2085" t="s">
        <v>216</v>
      </c>
      <c r="I417" s="2071"/>
      <c r="J417" s="471">
        <v>0.3804995733314927</v>
      </c>
      <c r="K417" s="450"/>
      <c r="L417" s="450"/>
      <c r="M417" s="2086" t="s">
        <v>212</v>
      </c>
      <c r="N417" s="2071"/>
      <c r="O417" s="472">
        <v>0.26754931175914448</v>
      </c>
      <c r="P417" s="450"/>
      <c r="Q417" s="450"/>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11"/>
      <c r="C418" s="2084" t="s">
        <v>212</v>
      </c>
      <c r="D418" s="2071"/>
      <c r="E418" s="470">
        <v>0.41839389995870579</v>
      </c>
      <c r="F418" s="450"/>
      <c r="G418" s="450"/>
      <c r="H418" s="2085" t="s">
        <v>215</v>
      </c>
      <c r="I418" s="2071"/>
      <c r="J418" s="471">
        <v>-0.36014340092494679</v>
      </c>
      <c r="K418" s="450"/>
      <c r="L418" s="450"/>
      <c r="M418" s="2086" t="s">
        <v>201</v>
      </c>
      <c r="N418" s="2071"/>
      <c r="O418" s="472">
        <v>0.25942933580010757</v>
      </c>
      <c r="P418" s="450"/>
      <c r="Q418" s="450"/>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11"/>
      <c r="C419" s="2084" t="s">
        <v>201</v>
      </c>
      <c r="D419" s="2071"/>
      <c r="E419" s="470">
        <v>0.37066756004298429</v>
      </c>
      <c r="F419" s="450"/>
      <c r="G419" s="450"/>
      <c r="H419" s="2085" t="s">
        <v>217</v>
      </c>
      <c r="I419" s="2071"/>
      <c r="J419" s="471">
        <v>0.3319096756660242</v>
      </c>
      <c r="K419" s="450"/>
      <c r="L419" s="450"/>
      <c r="M419" s="2086" t="s">
        <v>218</v>
      </c>
      <c r="N419" s="2071"/>
      <c r="O419" s="472">
        <v>0.25865321253027995</v>
      </c>
      <c r="P419" s="450"/>
      <c r="Q419" s="450"/>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11"/>
      <c r="C420" s="2084" t="s">
        <v>210</v>
      </c>
      <c r="D420" s="2071"/>
      <c r="E420" s="470">
        <v>0.33448349749523187</v>
      </c>
      <c r="F420" s="450"/>
      <c r="G420" s="450"/>
      <c r="H420" s="2085" t="s">
        <v>211</v>
      </c>
      <c r="I420" s="2071"/>
      <c r="J420" s="471">
        <v>-0.32679307826223158</v>
      </c>
      <c r="K420" s="450"/>
      <c r="L420" s="450"/>
      <c r="M420" s="2086" t="s">
        <v>219</v>
      </c>
      <c r="N420" s="2071"/>
      <c r="O420" s="472">
        <v>0.2473377387361492</v>
      </c>
      <c r="P420" s="450"/>
      <c r="Q420" s="450"/>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11"/>
      <c r="C421" s="2084" t="s">
        <v>214</v>
      </c>
      <c r="D421" s="2071"/>
      <c r="E421" s="470">
        <v>-0.33391401319639835</v>
      </c>
      <c r="F421" s="450"/>
      <c r="G421" s="450"/>
      <c r="H421" s="2085" t="s">
        <v>209</v>
      </c>
      <c r="I421" s="2071"/>
      <c r="J421" s="471">
        <v>0.32424434359679655</v>
      </c>
      <c r="K421" s="450"/>
      <c r="L421" s="450"/>
      <c r="M421" s="2086" t="s">
        <v>211</v>
      </c>
      <c r="N421" s="2071"/>
      <c r="O421" s="472">
        <v>-0.23829596476411766</v>
      </c>
      <c r="P421" s="450"/>
      <c r="Q421" s="450"/>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11"/>
      <c r="C422" s="2084" t="s">
        <v>218</v>
      </c>
      <c r="D422" s="2071"/>
      <c r="E422" s="470">
        <v>0.30594125184944898</v>
      </c>
      <c r="F422" s="450"/>
      <c r="G422" s="450"/>
      <c r="H422" s="2085" t="s">
        <v>218</v>
      </c>
      <c r="I422" s="2071"/>
      <c r="J422" s="471">
        <v>0.3072942843669571</v>
      </c>
      <c r="K422" s="450"/>
      <c r="L422" s="450"/>
      <c r="M422" s="2086" t="s">
        <v>217</v>
      </c>
      <c r="N422" s="2071"/>
      <c r="O422" s="472">
        <v>0.23000904638909303</v>
      </c>
      <c r="P422" s="450"/>
      <c r="Q422" s="450"/>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11"/>
      <c r="C423" s="2084" t="s">
        <v>206</v>
      </c>
      <c r="D423" s="2071"/>
      <c r="E423" s="470">
        <v>0.29991535907175443</v>
      </c>
      <c r="F423" s="450"/>
      <c r="G423" s="450"/>
      <c r="H423" s="2085" t="s">
        <v>204</v>
      </c>
      <c r="I423" s="2071"/>
      <c r="J423" s="471">
        <v>-0.30374553620126615</v>
      </c>
      <c r="K423" s="450"/>
      <c r="L423" s="450"/>
      <c r="M423" s="2086" t="s">
        <v>214</v>
      </c>
      <c r="N423" s="2071"/>
      <c r="O423" s="472">
        <v>-0.22934059236417115</v>
      </c>
      <c r="P423" s="450"/>
      <c r="Q423" s="450"/>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11"/>
      <c r="C424" s="2084" t="s">
        <v>217</v>
      </c>
      <c r="D424" s="2071"/>
      <c r="E424" s="470">
        <v>0.27179857754254039</v>
      </c>
      <c r="F424" s="450"/>
      <c r="G424" s="450"/>
      <c r="H424" s="2085" t="s">
        <v>220</v>
      </c>
      <c r="I424" s="2071"/>
      <c r="J424" s="471">
        <v>-0.29191469413681126</v>
      </c>
      <c r="K424" s="450"/>
      <c r="L424" s="450"/>
      <c r="M424" s="2086" t="s">
        <v>221</v>
      </c>
      <c r="N424" s="2071"/>
      <c r="O424" s="472">
        <v>0.22165529880990262</v>
      </c>
      <c r="P424" s="450"/>
      <c r="Q424" s="450"/>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11"/>
      <c r="C425" s="2084" t="s">
        <v>220</v>
      </c>
      <c r="D425" s="2071"/>
      <c r="E425" s="470">
        <v>-0.26559511823690701</v>
      </c>
      <c r="F425" s="450"/>
      <c r="G425" s="450"/>
      <c r="H425" s="2085" t="s">
        <v>219</v>
      </c>
      <c r="I425" s="2071"/>
      <c r="J425" s="471">
        <v>0.25140853757168741</v>
      </c>
      <c r="K425" s="450"/>
      <c r="L425" s="450"/>
      <c r="M425" s="2086" t="s">
        <v>215</v>
      </c>
      <c r="N425" s="2071"/>
      <c r="O425" s="472">
        <v>-0.20123446149178165</v>
      </c>
      <c r="P425" s="450"/>
      <c r="Q425" s="450"/>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11"/>
      <c r="C426" s="2084" t="s">
        <v>222</v>
      </c>
      <c r="D426" s="2071"/>
      <c r="E426" s="470">
        <v>0.26273407957536471</v>
      </c>
      <c r="F426" s="450"/>
      <c r="G426" s="450"/>
      <c r="H426" s="2085" t="s">
        <v>223</v>
      </c>
      <c r="I426" s="2071"/>
      <c r="J426" s="471">
        <v>-0.24669101052083661</v>
      </c>
      <c r="K426" s="450"/>
      <c r="L426" s="450"/>
      <c r="M426" s="2086" t="s">
        <v>224</v>
      </c>
      <c r="N426" s="2071"/>
      <c r="O426" s="472">
        <v>0.18316737653052581</v>
      </c>
      <c r="P426" s="450"/>
      <c r="Q426" s="450"/>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11"/>
      <c r="C427" s="2084" t="s">
        <v>219</v>
      </c>
      <c r="D427" s="2071"/>
      <c r="E427" s="470">
        <v>0.23954430063464635</v>
      </c>
      <c r="F427" s="450"/>
      <c r="G427" s="450"/>
      <c r="H427" s="2085" t="s">
        <v>222</v>
      </c>
      <c r="I427" s="2071"/>
      <c r="J427" s="471">
        <v>0.21225666593765982</v>
      </c>
      <c r="K427" s="450"/>
      <c r="L427" s="450"/>
      <c r="M427" s="2086" t="s">
        <v>209</v>
      </c>
      <c r="N427" s="2071"/>
      <c r="O427" s="472">
        <v>0.18206446140530561</v>
      </c>
      <c r="P427" s="450"/>
      <c r="Q427" s="450"/>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11"/>
      <c r="C428" s="2084" t="s">
        <v>225</v>
      </c>
      <c r="D428" s="2071"/>
      <c r="E428" s="470">
        <v>0.20982019462237714</v>
      </c>
      <c r="F428" s="450"/>
      <c r="G428" s="450"/>
      <c r="H428" s="2085" t="s">
        <v>221</v>
      </c>
      <c r="I428" s="2071"/>
      <c r="J428" s="471">
        <v>0.2087293141423002</v>
      </c>
      <c r="K428" s="450"/>
      <c r="L428" s="450"/>
      <c r="M428" s="2086" t="s">
        <v>203</v>
      </c>
      <c r="N428" s="2071"/>
      <c r="O428" s="472">
        <v>0.17446501705540179</v>
      </c>
      <c r="P428" s="450"/>
      <c r="Q428" s="450"/>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11"/>
      <c r="C429" s="2084" t="s">
        <v>226</v>
      </c>
      <c r="D429" s="2071"/>
      <c r="E429" s="470">
        <v>-0.19849765640140202</v>
      </c>
      <c r="F429" s="450"/>
      <c r="G429" s="450"/>
      <c r="H429" s="2085" t="s">
        <v>227</v>
      </c>
      <c r="I429" s="2071"/>
      <c r="J429" s="471">
        <v>0.20298145410243595</v>
      </c>
      <c r="K429" s="450"/>
      <c r="L429" s="450"/>
      <c r="M429" s="2086" t="s">
        <v>227</v>
      </c>
      <c r="N429" s="2071"/>
      <c r="O429" s="472">
        <v>0.16425103717631967</v>
      </c>
      <c r="P429" s="450"/>
      <c r="Q429" s="450"/>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11"/>
      <c r="C430" s="2084" t="s">
        <v>227</v>
      </c>
      <c r="D430" s="2071"/>
      <c r="E430" s="470">
        <v>0.19813298239963126</v>
      </c>
      <c r="F430" s="450"/>
      <c r="G430" s="450"/>
      <c r="H430" s="2085" t="s">
        <v>213</v>
      </c>
      <c r="I430" s="2071"/>
      <c r="J430" s="471">
        <v>-0.20109664033353317</v>
      </c>
      <c r="K430" s="450"/>
      <c r="L430" s="450"/>
      <c r="M430" s="2086" t="s">
        <v>222</v>
      </c>
      <c r="N430" s="2071"/>
      <c r="O430" s="472">
        <v>0.15413731580501899</v>
      </c>
      <c r="P430" s="450"/>
      <c r="Q430" s="450"/>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11"/>
      <c r="C431" s="2084" t="s">
        <v>223</v>
      </c>
      <c r="D431" s="2071"/>
      <c r="E431" s="470">
        <v>-0.16514430642129499</v>
      </c>
      <c r="F431" s="450"/>
      <c r="G431" s="450"/>
      <c r="H431" s="2085" t="s">
        <v>225</v>
      </c>
      <c r="I431" s="2071"/>
      <c r="J431" s="471">
        <v>0.17044573777841718</v>
      </c>
      <c r="K431" s="450"/>
      <c r="L431" s="450"/>
      <c r="M431" s="2086" t="s">
        <v>225</v>
      </c>
      <c r="N431" s="2071"/>
      <c r="O431" s="472">
        <v>0.12899099570947953</v>
      </c>
      <c r="P431" s="450"/>
      <c r="Q431" s="450"/>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11"/>
      <c r="C432" s="2084" t="s">
        <v>216</v>
      </c>
      <c r="D432" s="2071"/>
      <c r="E432" s="470">
        <v>0.1538542045902086</v>
      </c>
      <c r="F432" s="450"/>
      <c r="G432" s="450"/>
      <c r="H432" s="2085" t="s">
        <v>228</v>
      </c>
      <c r="I432" s="2071"/>
      <c r="J432" s="471">
        <v>-0.16047579293898315</v>
      </c>
      <c r="K432" s="450"/>
      <c r="L432" s="450"/>
      <c r="M432" s="2086" t="s">
        <v>229</v>
      </c>
      <c r="N432" s="2071"/>
      <c r="O432" s="472">
        <v>-0.11859814013545882</v>
      </c>
      <c r="P432" s="450"/>
      <c r="Q432" s="450"/>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11"/>
      <c r="C433" s="2084" t="s">
        <v>228</v>
      </c>
      <c r="D433" s="2071"/>
      <c r="E433" s="470">
        <v>-0.14504714936878765</v>
      </c>
      <c r="F433" s="450"/>
      <c r="G433" s="450"/>
      <c r="H433" s="2085" t="s">
        <v>230</v>
      </c>
      <c r="I433" s="2071"/>
      <c r="J433" s="471">
        <v>-0.13598998282596611</v>
      </c>
      <c r="K433" s="450"/>
      <c r="L433" s="450"/>
      <c r="M433" s="2086" t="s">
        <v>231</v>
      </c>
      <c r="N433" s="2071"/>
      <c r="O433" s="472">
        <v>-0.10772041059326987</v>
      </c>
      <c r="P433" s="450"/>
      <c r="Q433" s="450"/>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11"/>
      <c r="C434" s="2084" t="s">
        <v>232</v>
      </c>
      <c r="D434" s="2071"/>
      <c r="E434" s="470">
        <v>-0.14077746063219579</v>
      </c>
      <c r="F434" s="450"/>
      <c r="G434" s="450"/>
      <c r="H434" s="2085" t="s">
        <v>233</v>
      </c>
      <c r="I434" s="2071"/>
      <c r="J434" s="471">
        <v>-0.12094162880277727</v>
      </c>
      <c r="K434" s="450"/>
      <c r="L434" s="450"/>
      <c r="M434" s="2086" t="s">
        <v>228</v>
      </c>
      <c r="N434" s="2071"/>
      <c r="O434" s="472">
        <v>-0.10694808146490663</v>
      </c>
      <c r="P434" s="450"/>
      <c r="Q434" s="450"/>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11"/>
      <c r="C435" s="2084" t="s">
        <v>221</v>
      </c>
      <c r="D435" s="2071"/>
      <c r="E435" s="470">
        <v>0.14008759085103137</v>
      </c>
      <c r="F435" s="450"/>
      <c r="G435" s="450"/>
      <c r="H435" s="2085" t="s">
        <v>229</v>
      </c>
      <c r="I435" s="2071"/>
      <c r="J435" s="471">
        <v>-0.11183723291813874</v>
      </c>
      <c r="K435" s="450"/>
      <c r="L435" s="450"/>
      <c r="M435" s="2086" t="s">
        <v>226</v>
      </c>
      <c r="N435" s="2071"/>
      <c r="O435" s="472">
        <v>-0.10307092368883007</v>
      </c>
      <c r="P435" s="450"/>
      <c r="Q435" s="450"/>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11"/>
      <c r="C436" s="2084" t="s">
        <v>213</v>
      </c>
      <c r="D436" s="2071"/>
      <c r="E436" s="470">
        <v>0.13099450343483446</v>
      </c>
      <c r="F436" s="450"/>
      <c r="G436" s="450"/>
      <c r="H436" s="2085" t="s">
        <v>224</v>
      </c>
      <c r="I436" s="2071"/>
      <c r="J436" s="471">
        <v>-0.10950623965647191</v>
      </c>
      <c r="K436" s="450"/>
      <c r="L436" s="450"/>
      <c r="M436" s="2086" t="s">
        <v>234</v>
      </c>
      <c r="N436" s="2071"/>
      <c r="O436" s="472">
        <v>8.5604379700394001E-2</v>
      </c>
      <c r="P436" s="450"/>
      <c r="Q436" s="450"/>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11"/>
      <c r="C437" s="2084" t="s">
        <v>229</v>
      </c>
      <c r="D437" s="2071"/>
      <c r="E437" s="470">
        <v>-0.12218626550969587</v>
      </c>
      <c r="F437" s="450"/>
      <c r="G437" s="450"/>
      <c r="H437" s="2085" t="s">
        <v>235</v>
      </c>
      <c r="I437" s="2071"/>
      <c r="J437" s="471">
        <v>-8.9367957439471291E-2</v>
      </c>
      <c r="K437" s="450"/>
      <c r="L437" s="450"/>
      <c r="M437" s="2086" t="s">
        <v>236</v>
      </c>
      <c r="N437" s="2071"/>
      <c r="O437" s="472">
        <v>8.1913895840894105E-2</v>
      </c>
      <c r="P437" s="450"/>
      <c r="Q437" s="450"/>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11"/>
      <c r="C438" s="2084" t="s">
        <v>231</v>
      </c>
      <c r="D438" s="2071"/>
      <c r="E438" s="470">
        <v>-0.11415322299179281</v>
      </c>
      <c r="F438" s="450"/>
      <c r="G438" s="450"/>
      <c r="H438" s="2085" t="s">
        <v>237</v>
      </c>
      <c r="I438" s="2071"/>
      <c r="J438" s="471">
        <v>-8.857404799020574E-2</v>
      </c>
      <c r="K438" s="450"/>
      <c r="L438" s="450"/>
      <c r="M438" s="2086" t="s">
        <v>220</v>
      </c>
      <c r="N438" s="2071"/>
      <c r="O438" s="472">
        <v>7.6307974405342108E-2</v>
      </c>
      <c r="P438" s="450"/>
      <c r="Q438" s="450"/>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11"/>
      <c r="C439" s="2084" t="s">
        <v>237</v>
      </c>
      <c r="D439" s="2071"/>
      <c r="E439" s="470">
        <v>-0.10582035484554554</v>
      </c>
      <c r="F439" s="450"/>
      <c r="G439" s="450"/>
      <c r="H439" s="2085" t="s">
        <v>226</v>
      </c>
      <c r="I439" s="2071"/>
      <c r="J439" s="471">
        <v>-8.074922919122339E-2</v>
      </c>
      <c r="K439" s="450"/>
      <c r="L439" s="450"/>
      <c r="M439" s="2086" t="s">
        <v>230</v>
      </c>
      <c r="N439" s="2071"/>
      <c r="O439" s="472">
        <v>6.4453302217177696E-2</v>
      </c>
      <c r="P439" s="450"/>
      <c r="Q439" s="450"/>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11"/>
      <c r="C440" s="2084" t="s">
        <v>238</v>
      </c>
      <c r="D440" s="2071"/>
      <c r="E440" s="470">
        <v>7.4918291092014908E-2</v>
      </c>
      <c r="F440" s="450"/>
      <c r="G440" s="450"/>
      <c r="H440" s="2085" t="s">
        <v>239</v>
      </c>
      <c r="I440" s="2071"/>
      <c r="J440" s="471">
        <v>-7.7078877082687042E-2</v>
      </c>
      <c r="K440" s="450"/>
      <c r="L440" s="450"/>
      <c r="M440" s="2086" t="s">
        <v>216</v>
      </c>
      <c r="N440" s="2071"/>
      <c r="O440" s="472">
        <v>6.0037597939073255E-2</v>
      </c>
      <c r="P440" s="450"/>
      <c r="Q440" s="450"/>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11"/>
      <c r="C441" s="2084" t="s">
        <v>235</v>
      </c>
      <c r="D441" s="2071"/>
      <c r="E441" s="470">
        <v>-7.0655456998608729E-2</v>
      </c>
      <c r="F441" s="450"/>
      <c r="G441" s="450"/>
      <c r="H441" s="2085" t="s">
        <v>232</v>
      </c>
      <c r="I441" s="2071"/>
      <c r="J441" s="471">
        <v>-7.1853956103234404E-2</v>
      </c>
      <c r="K441" s="450"/>
      <c r="L441" s="450"/>
      <c r="M441" s="2086" t="s">
        <v>232</v>
      </c>
      <c r="N441" s="2071"/>
      <c r="O441" s="472">
        <v>-5.2779816595553149E-2</v>
      </c>
      <c r="P441" s="450"/>
      <c r="Q441" s="450"/>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11"/>
      <c r="C442" s="2084" t="s">
        <v>233</v>
      </c>
      <c r="D442" s="2071"/>
      <c r="E442" s="470">
        <v>-6.9808931011885691E-2</v>
      </c>
      <c r="F442" s="450"/>
      <c r="G442" s="450"/>
      <c r="H442" s="2085" t="s">
        <v>238</v>
      </c>
      <c r="I442" s="2071"/>
      <c r="J442" s="471">
        <v>6.9363183455069324E-2</v>
      </c>
      <c r="K442" s="450"/>
      <c r="L442" s="450"/>
      <c r="M442" s="2086" t="s">
        <v>223</v>
      </c>
      <c r="N442" s="2071"/>
      <c r="O442" s="472">
        <v>-4.7055389162509544E-2</v>
      </c>
      <c r="P442" s="450"/>
      <c r="Q442" s="450"/>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11"/>
      <c r="C443" s="2084" t="s">
        <v>240</v>
      </c>
      <c r="D443" s="2071"/>
      <c r="E443" s="470">
        <v>6.7684995296388092E-2</v>
      </c>
      <c r="F443" s="450"/>
      <c r="G443" s="450"/>
      <c r="H443" s="2085" t="s">
        <v>210</v>
      </c>
      <c r="I443" s="2071"/>
      <c r="J443" s="471">
        <v>6.7714331313000475E-2</v>
      </c>
      <c r="K443" s="450"/>
      <c r="L443" s="450"/>
      <c r="M443" s="2086" t="s">
        <v>235</v>
      </c>
      <c r="N443" s="2071"/>
      <c r="O443" s="472">
        <v>-4.2385800194436558E-2</v>
      </c>
      <c r="P443" s="450"/>
      <c r="Q443" s="450"/>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11"/>
      <c r="C444" s="2084" t="s">
        <v>234</v>
      </c>
      <c r="D444" s="2071"/>
      <c r="E444" s="470">
        <v>5.7094828649784497E-2</v>
      </c>
      <c r="F444" s="450"/>
      <c r="G444" s="450"/>
      <c r="H444" s="2085" t="s">
        <v>240</v>
      </c>
      <c r="I444" s="2071"/>
      <c r="J444" s="471">
        <v>6.6800445231631547E-2</v>
      </c>
      <c r="K444" s="450"/>
      <c r="L444" s="450"/>
      <c r="M444" s="2086" t="s">
        <v>233</v>
      </c>
      <c r="N444" s="2071"/>
      <c r="O444" s="472">
        <v>-3.3929589958742734E-2</v>
      </c>
      <c r="P444" s="450"/>
      <c r="Q444" s="450"/>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11"/>
      <c r="C445" s="2084" t="s">
        <v>236</v>
      </c>
      <c r="D445" s="2071"/>
      <c r="E445" s="470">
        <v>-3.5377347309896813E-2</v>
      </c>
      <c r="F445" s="450"/>
      <c r="G445" s="450"/>
      <c r="H445" s="2085" t="s">
        <v>236</v>
      </c>
      <c r="I445" s="2071"/>
      <c r="J445" s="471">
        <v>-6.6562644616961528E-2</v>
      </c>
      <c r="K445" s="450"/>
      <c r="L445" s="450"/>
      <c r="M445" s="2086" t="s">
        <v>240</v>
      </c>
      <c r="N445" s="2071"/>
      <c r="O445" s="472">
        <v>2.2178346909805902E-2</v>
      </c>
      <c r="P445" s="450"/>
      <c r="Q445" s="450"/>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084" t="s">
        <v>241</v>
      </c>
      <c r="D446" s="2071"/>
      <c r="E446" s="470">
        <v>-3.1407679725621959E-2</v>
      </c>
      <c r="F446" s="450"/>
      <c r="G446" s="450"/>
      <c r="H446" s="2085" t="s">
        <v>234</v>
      </c>
      <c r="I446" s="2071"/>
      <c r="J446" s="471">
        <v>5.8150990087683346E-2</v>
      </c>
      <c r="K446" s="450"/>
      <c r="L446" s="450"/>
      <c r="M446" s="2086" t="s">
        <v>241</v>
      </c>
      <c r="N446" s="2071"/>
      <c r="O446" s="472">
        <v>-1.8088022784287512E-2</v>
      </c>
      <c r="P446" s="450"/>
      <c r="Q446" s="450"/>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084" t="s">
        <v>239</v>
      </c>
      <c r="D447" s="2071"/>
      <c r="E447" s="470">
        <v>-1.9999728431637862E-2</v>
      </c>
      <c r="F447" s="450"/>
      <c r="G447" s="450"/>
      <c r="H447" s="2085" t="s">
        <v>241</v>
      </c>
      <c r="I447" s="2071"/>
      <c r="J447" s="471">
        <v>-4.0474925666037852E-2</v>
      </c>
      <c r="K447" s="450"/>
      <c r="L447" s="450"/>
      <c r="M447" s="2086" t="s">
        <v>238</v>
      </c>
      <c r="N447" s="2071"/>
      <c r="O447" s="472">
        <v>1.0632425096892731E-2</v>
      </c>
      <c r="P447" s="450"/>
      <c r="Q447" s="450"/>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84" t="s">
        <v>224</v>
      </c>
      <c r="D448" s="2071"/>
      <c r="E448" s="470">
        <v>1.4838348197642735E-2</v>
      </c>
      <c r="F448" s="450"/>
      <c r="G448" s="450"/>
      <c r="H448" s="2085" t="s">
        <v>206</v>
      </c>
      <c r="I448" s="2071"/>
      <c r="J448" s="471">
        <v>-3.3296390155098006E-2</v>
      </c>
      <c r="K448" s="450"/>
      <c r="L448" s="450"/>
      <c r="M448" s="2086" t="s">
        <v>242</v>
      </c>
      <c r="N448" s="2071"/>
      <c r="O448" s="472">
        <v>-9.8508444372006187E-3</v>
      </c>
      <c r="P448" s="450"/>
      <c r="Q448" s="450"/>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84" t="s">
        <v>230</v>
      </c>
      <c r="D449" s="2071"/>
      <c r="E449" s="470">
        <v>-1.1590678821225893E-2</v>
      </c>
      <c r="F449" s="450"/>
      <c r="G449" s="450"/>
      <c r="H449" s="2085" t="s">
        <v>231</v>
      </c>
      <c r="I449" s="2071"/>
      <c r="J449" s="471">
        <v>-2.5804658735466415E-2</v>
      </c>
      <c r="K449" s="450"/>
      <c r="L449" s="450"/>
      <c r="M449" s="2086" t="s">
        <v>239</v>
      </c>
      <c r="N449" s="2071"/>
      <c r="O449" s="472">
        <v>5.450648227379621E-3</v>
      </c>
      <c r="P449" s="450"/>
      <c r="Q449" s="450"/>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81" t="s">
        <v>242</v>
      </c>
      <c r="D450" s="2071"/>
      <c r="E450" s="473">
        <v>-6.5563739732077877E-3</v>
      </c>
      <c r="F450" s="450"/>
      <c r="G450" s="450"/>
      <c r="H450" s="2082" t="s">
        <v>242</v>
      </c>
      <c r="I450" s="2071"/>
      <c r="J450" s="474">
        <v>-1.0477076138846776E-2</v>
      </c>
      <c r="K450" s="450"/>
      <c r="L450" s="450"/>
      <c r="M450" s="2083" t="s">
        <v>237</v>
      </c>
      <c r="N450" s="2071"/>
      <c r="O450" s="475">
        <v>1.3237815638637185E-3</v>
      </c>
      <c r="P450" s="450"/>
      <c r="Q450" s="450"/>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070"/>
      <c r="D451" s="2071"/>
      <c r="E451" s="466"/>
      <c r="F451" s="450"/>
      <c r="G451" s="450"/>
      <c r="H451" s="2070"/>
      <c r="I451" s="2071"/>
      <c r="J451" s="466"/>
      <c r="K451" s="450"/>
      <c r="L451" s="450"/>
      <c r="M451" s="2070"/>
      <c r="N451" s="2071"/>
      <c r="O451" s="466"/>
      <c r="P451" s="450"/>
      <c r="Q451" s="450"/>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70"/>
      <c r="D452" s="2071"/>
      <c r="E452" s="466"/>
      <c r="F452" s="450"/>
      <c r="G452" s="450"/>
      <c r="H452" s="2070"/>
      <c r="I452" s="2071"/>
      <c r="J452" s="466"/>
      <c r="K452" s="450"/>
      <c r="L452" s="450"/>
      <c r="M452" s="2070"/>
      <c r="N452" s="2071"/>
      <c r="O452" s="466"/>
      <c r="P452" s="450"/>
      <c r="Q452" s="450"/>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70"/>
      <c r="D453" s="2071"/>
      <c r="E453" s="450"/>
      <c r="F453" s="450"/>
      <c r="G453" s="450"/>
      <c r="H453" s="2070"/>
      <c r="I453" s="2071"/>
      <c r="J453" s="450"/>
      <c r="K453" s="450"/>
      <c r="L453" s="450"/>
      <c r="M453" s="2070"/>
      <c r="N453" s="2071"/>
      <c r="O453" s="450"/>
      <c r="P453" s="450"/>
      <c r="Q453" s="450"/>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78" t="s">
        <v>243</v>
      </c>
      <c r="D454" s="2071"/>
      <c r="E454" s="2071"/>
      <c r="F454" s="450"/>
      <c r="G454" s="450"/>
      <c r="H454" s="2079" t="s">
        <v>243</v>
      </c>
      <c r="I454" s="2071"/>
      <c r="J454" s="2071"/>
      <c r="K454" s="450"/>
      <c r="L454" s="450"/>
      <c r="M454" s="2080" t="s">
        <v>243</v>
      </c>
      <c r="N454" s="2071"/>
      <c r="O454" s="2071"/>
      <c r="P454" s="450"/>
      <c r="Q454" s="450"/>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070"/>
      <c r="D455" s="2071"/>
      <c r="E455" s="451" t="s">
        <v>244</v>
      </c>
      <c r="F455" s="450"/>
      <c r="G455" s="450"/>
      <c r="H455" s="2070"/>
      <c r="I455" s="2071"/>
      <c r="J455" s="452" t="s">
        <v>244</v>
      </c>
      <c r="K455" s="450"/>
      <c r="L455" s="450"/>
      <c r="M455" s="2070"/>
      <c r="N455" s="2071"/>
      <c r="O455" s="453" t="s">
        <v>244</v>
      </c>
      <c r="P455" s="450"/>
      <c r="Q455" s="450"/>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87" t="s">
        <v>202</v>
      </c>
      <c r="D456" s="2071"/>
      <c r="E456" s="467">
        <v>0.51580573817342745</v>
      </c>
      <c r="F456" s="450"/>
      <c r="G456" s="450"/>
      <c r="H456" s="2088" t="s">
        <v>202</v>
      </c>
      <c r="I456" s="2071"/>
      <c r="J456" s="468">
        <v>0.21679528106086834</v>
      </c>
      <c r="K456" s="450"/>
      <c r="L456" s="450"/>
      <c r="M456" s="2089" t="s">
        <v>202</v>
      </c>
      <c r="N456" s="2071"/>
      <c r="O456" s="469">
        <v>0.44884741662133615</v>
      </c>
      <c r="P456" s="450"/>
      <c r="Q456" s="450"/>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084" t="s">
        <v>218</v>
      </c>
      <c r="D457" s="2071"/>
      <c r="E457" s="470">
        <v>9.3600049583207973E-2</v>
      </c>
      <c r="F457" s="450"/>
      <c r="G457" s="450"/>
      <c r="H457" s="2085" t="s">
        <v>218</v>
      </c>
      <c r="I457" s="2071"/>
      <c r="J457" s="471">
        <v>9.4429777204600301E-2</v>
      </c>
      <c r="K457" s="450"/>
      <c r="L457" s="450"/>
      <c r="M457" s="2086" t="s">
        <v>218</v>
      </c>
      <c r="N457" s="2071"/>
      <c r="O457" s="472">
        <v>6.690148435223417E-2</v>
      </c>
      <c r="P457" s="450"/>
      <c r="Q457" s="450"/>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084" t="s">
        <v>198</v>
      </c>
      <c r="D458" s="2071"/>
      <c r="E458" s="470">
        <v>0.56701614241868248</v>
      </c>
      <c r="F458" s="450"/>
      <c r="G458" s="450"/>
      <c r="H458" s="2085" t="s">
        <v>198</v>
      </c>
      <c r="I458" s="2071"/>
      <c r="J458" s="471">
        <v>0.2907751012493251</v>
      </c>
      <c r="K458" s="450"/>
      <c r="L458" s="450"/>
      <c r="M458" s="2086" t="s">
        <v>198</v>
      </c>
      <c r="N458" s="2071"/>
      <c r="O458" s="472">
        <v>0.47719618364074096</v>
      </c>
      <c r="P458" s="450"/>
      <c r="Q458" s="450"/>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084" t="s">
        <v>196</v>
      </c>
      <c r="D459" s="2071"/>
      <c r="E459" s="470">
        <v>0.46159096156112328</v>
      </c>
      <c r="F459" s="450"/>
      <c r="G459" s="450"/>
      <c r="H459" s="2085" t="s">
        <v>196</v>
      </c>
      <c r="I459" s="2071"/>
      <c r="J459" s="471">
        <v>0.48055719075125281</v>
      </c>
      <c r="K459" s="450"/>
      <c r="L459" s="450"/>
      <c r="M459" s="2086" t="s">
        <v>196</v>
      </c>
      <c r="N459" s="2071"/>
      <c r="O459" s="472">
        <v>0.31756034266621608</v>
      </c>
      <c r="P459" s="450"/>
      <c r="Q459" s="450"/>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084" t="s">
        <v>221</v>
      </c>
      <c r="D460" s="2071"/>
      <c r="E460" s="470">
        <v>1.9624533110445968E-2</v>
      </c>
      <c r="F460" s="450"/>
      <c r="G460" s="450"/>
      <c r="H460" s="2085" t="s">
        <v>221</v>
      </c>
      <c r="I460" s="2071"/>
      <c r="J460" s="471">
        <v>4.3567926582315043E-2</v>
      </c>
      <c r="K460" s="450"/>
      <c r="L460" s="450"/>
      <c r="M460" s="2086" t="s">
        <v>221</v>
      </c>
      <c r="N460" s="2071"/>
      <c r="O460" s="472">
        <v>4.9131071490507217E-2</v>
      </c>
      <c r="P460" s="450"/>
      <c r="Q460" s="450"/>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084" t="s">
        <v>227</v>
      </c>
      <c r="D461" s="2071"/>
      <c r="E461" s="470">
        <v>3.9256678714572592E-2</v>
      </c>
      <c r="F461" s="450"/>
      <c r="G461" s="450"/>
      <c r="H461" s="2085" t="s">
        <v>227</v>
      </c>
      <c r="I461" s="2071"/>
      <c r="J461" s="471">
        <v>4.1201470709539313E-2</v>
      </c>
      <c r="K461" s="450"/>
      <c r="L461" s="450"/>
      <c r="M461" s="2086" t="s">
        <v>227</v>
      </c>
      <c r="N461" s="2071"/>
      <c r="O461" s="472">
        <v>2.6978403213496746E-2</v>
      </c>
      <c r="P461" s="450"/>
      <c r="Q461" s="450"/>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084" t="s">
        <v>208</v>
      </c>
      <c r="D462" s="2071"/>
      <c r="E462" s="470">
        <v>0.1878115626006443</v>
      </c>
      <c r="F462" s="450"/>
      <c r="G462" s="450"/>
      <c r="H462" s="2085" t="s">
        <v>208</v>
      </c>
      <c r="I462" s="2071"/>
      <c r="J462" s="471">
        <v>0.24956618505764369</v>
      </c>
      <c r="K462" s="450"/>
      <c r="L462" s="450"/>
      <c r="M462" s="2086" t="s">
        <v>208</v>
      </c>
      <c r="N462" s="2071"/>
      <c r="O462" s="472">
        <v>0.11379249297365794</v>
      </c>
      <c r="P462" s="450"/>
      <c r="Q462" s="450"/>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084" t="s">
        <v>199</v>
      </c>
      <c r="D463" s="2071"/>
      <c r="E463" s="470">
        <v>0.3599774823520433</v>
      </c>
      <c r="F463" s="450"/>
      <c r="G463" s="450"/>
      <c r="H463" s="2085" t="s">
        <v>199</v>
      </c>
      <c r="I463" s="2071"/>
      <c r="J463" s="471">
        <v>0.42118299999344749</v>
      </c>
      <c r="K463" s="450"/>
      <c r="L463" s="450"/>
      <c r="M463" s="2086" t="s">
        <v>199</v>
      </c>
      <c r="N463" s="2071"/>
      <c r="O463" s="472">
        <v>9.6923152843864338E-2</v>
      </c>
      <c r="P463" s="450"/>
      <c r="Q463" s="450"/>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084" t="s">
        <v>216</v>
      </c>
      <c r="D464" s="2071"/>
      <c r="E464" s="470">
        <v>2.3671116270085765E-2</v>
      </c>
      <c r="F464" s="450"/>
      <c r="G464" s="450"/>
      <c r="H464" s="2085" t="s">
        <v>216</v>
      </c>
      <c r="I464" s="2071"/>
      <c r="J464" s="471">
        <v>0.144779925305448</v>
      </c>
      <c r="K464" s="450"/>
      <c r="L464" s="450"/>
      <c r="M464" s="2086" t="s">
        <v>216</v>
      </c>
      <c r="N464" s="2071"/>
      <c r="O464" s="472">
        <v>3.6045131662938131E-3</v>
      </c>
      <c r="P464" s="450"/>
      <c r="Q464" s="450"/>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084" t="s">
        <v>201</v>
      </c>
      <c r="D465" s="2071"/>
      <c r="E465" s="470">
        <v>0.13739444006821935</v>
      </c>
      <c r="F465" s="450"/>
      <c r="G465" s="450"/>
      <c r="H465" s="2085" t="s">
        <v>201</v>
      </c>
      <c r="I465" s="2071"/>
      <c r="J465" s="471">
        <v>0.34722739574362999</v>
      </c>
      <c r="K465" s="450"/>
      <c r="L465" s="450"/>
      <c r="M465" s="2086" t="s">
        <v>201</v>
      </c>
      <c r="N465" s="2071"/>
      <c r="O465" s="472">
        <v>6.7303580273684979E-2</v>
      </c>
      <c r="P465" s="450"/>
      <c r="Q465" s="450"/>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084" t="s">
        <v>207</v>
      </c>
      <c r="D466" s="2071"/>
      <c r="E466" s="470">
        <v>0.29938502952878504</v>
      </c>
      <c r="F466" s="450"/>
      <c r="G466" s="450"/>
      <c r="H466" s="2085" t="s">
        <v>207</v>
      </c>
      <c r="I466" s="2071"/>
      <c r="J466" s="471">
        <v>0.25852634092565996</v>
      </c>
      <c r="K466" s="450"/>
      <c r="L466" s="450"/>
      <c r="M466" s="2086" t="s">
        <v>207</v>
      </c>
      <c r="N466" s="2071"/>
      <c r="O466" s="472">
        <v>0.15241533945258529</v>
      </c>
      <c r="P466" s="450"/>
      <c r="Q466" s="450"/>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084" t="s">
        <v>203</v>
      </c>
      <c r="D467" s="2071"/>
      <c r="E467" s="470">
        <v>0.20868366443452976</v>
      </c>
      <c r="F467" s="450"/>
      <c r="G467" s="450"/>
      <c r="H467" s="2085" t="s">
        <v>203</v>
      </c>
      <c r="I467" s="2071"/>
      <c r="J467" s="471">
        <v>0.2849540257186704</v>
      </c>
      <c r="K467" s="450"/>
      <c r="L467" s="450"/>
      <c r="M467" s="2086" t="s">
        <v>203</v>
      </c>
      <c r="N467" s="2071"/>
      <c r="O467" s="472">
        <v>3.0438042176141638E-2</v>
      </c>
      <c r="P467" s="450"/>
      <c r="Q467" s="450"/>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084" t="s">
        <v>217</v>
      </c>
      <c r="D468" s="2071"/>
      <c r="E468" s="470">
        <v>7.3874466754148341E-2</v>
      </c>
      <c r="F468" s="450"/>
      <c r="G468" s="450"/>
      <c r="H468" s="2085" t="s">
        <v>217</v>
      </c>
      <c r="I468" s="2071"/>
      <c r="J468" s="471">
        <v>0.11016403280072537</v>
      </c>
      <c r="K468" s="450"/>
      <c r="L468" s="450"/>
      <c r="M468" s="2086" t="s">
        <v>217</v>
      </c>
      <c r="N468" s="2071"/>
      <c r="O468" s="472">
        <v>5.2904161420819946E-2</v>
      </c>
      <c r="P468" s="450"/>
      <c r="Q468" s="450"/>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084" t="s">
        <v>214</v>
      </c>
      <c r="D469" s="2071"/>
      <c r="E469" s="470">
        <v>0.1114985682089245</v>
      </c>
      <c r="F469" s="450"/>
      <c r="G469" s="450"/>
      <c r="H469" s="2085" t="s">
        <v>214</v>
      </c>
      <c r="I469" s="2071"/>
      <c r="J469" s="471">
        <v>0.16870773976215683</v>
      </c>
      <c r="K469" s="450"/>
      <c r="L469" s="450"/>
      <c r="M469" s="2086" t="s">
        <v>214</v>
      </c>
      <c r="N469" s="2071"/>
      <c r="O469" s="472">
        <v>5.2597107305948916E-2</v>
      </c>
      <c r="P469" s="450"/>
      <c r="Q469" s="450"/>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084" t="s">
        <v>197</v>
      </c>
      <c r="D470" s="2071"/>
      <c r="E470" s="470">
        <v>0.52812424020888649</v>
      </c>
      <c r="F470" s="450"/>
      <c r="G470" s="450"/>
      <c r="H470" s="2085" t="s">
        <v>197</v>
      </c>
      <c r="I470" s="2071"/>
      <c r="J470" s="471">
        <v>0.27633664868521401</v>
      </c>
      <c r="K470" s="450"/>
      <c r="L470" s="450"/>
      <c r="M470" s="2086" t="s">
        <v>197</v>
      </c>
      <c r="N470" s="2071"/>
      <c r="O470" s="472">
        <v>0.54794210994148795</v>
      </c>
      <c r="P470" s="450"/>
      <c r="Q470" s="450"/>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084" t="s">
        <v>236</v>
      </c>
      <c r="D471" s="2071"/>
      <c r="E471" s="470">
        <v>1.2515567026850634E-3</v>
      </c>
      <c r="F471" s="450"/>
      <c r="G471" s="450"/>
      <c r="H471" s="2085" t="s">
        <v>236</v>
      </c>
      <c r="I471" s="2071"/>
      <c r="J471" s="471">
        <v>4.4305856584039172E-3</v>
      </c>
      <c r="K471" s="450"/>
      <c r="L471" s="450"/>
      <c r="M471" s="2086" t="s">
        <v>236</v>
      </c>
      <c r="N471" s="2071"/>
      <c r="O471" s="472">
        <v>6.7098863318328485E-3</v>
      </c>
      <c r="P471" s="450"/>
      <c r="Q471" s="450"/>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084" t="s">
        <v>206</v>
      </c>
      <c r="D472" s="2071"/>
      <c r="E472" s="470">
        <v>8.994922260713939E-2</v>
      </c>
      <c r="F472" s="450"/>
      <c r="G472" s="450"/>
      <c r="H472" s="2085" t="s">
        <v>206</v>
      </c>
      <c r="I472" s="2071"/>
      <c r="J472" s="471">
        <v>1.1086495973605074E-3</v>
      </c>
      <c r="K472" s="450"/>
      <c r="L472" s="450"/>
      <c r="M472" s="2086" t="s">
        <v>206</v>
      </c>
      <c r="N472" s="2071"/>
      <c r="O472" s="472">
        <v>0.31776221101328894</v>
      </c>
      <c r="P472" s="450"/>
      <c r="Q472" s="450"/>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084" t="s">
        <v>212</v>
      </c>
      <c r="D473" s="2071"/>
      <c r="E473" s="470">
        <v>0.17505345552265553</v>
      </c>
      <c r="F473" s="450"/>
      <c r="G473" s="450"/>
      <c r="H473" s="2085" t="s">
        <v>212</v>
      </c>
      <c r="I473" s="2071"/>
      <c r="J473" s="471">
        <v>0.2222733637415496</v>
      </c>
      <c r="K473" s="450"/>
      <c r="L473" s="450"/>
      <c r="M473" s="2086" t="s">
        <v>212</v>
      </c>
      <c r="N473" s="2071"/>
      <c r="O473" s="472">
        <v>7.1582634222791888E-2</v>
      </c>
      <c r="P473" s="450"/>
      <c r="Q473" s="450"/>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084" t="s">
        <v>222</v>
      </c>
      <c r="D474" s="2071"/>
      <c r="E474" s="470">
        <v>6.9029196570314075E-2</v>
      </c>
      <c r="F474" s="450"/>
      <c r="G474" s="450"/>
      <c r="H474" s="2085" t="s">
        <v>222</v>
      </c>
      <c r="I474" s="2071"/>
      <c r="J474" s="471">
        <v>4.5052892234971317E-2</v>
      </c>
      <c r="K474" s="450"/>
      <c r="L474" s="450"/>
      <c r="M474" s="2086" t="s">
        <v>222</v>
      </c>
      <c r="N474" s="2071"/>
      <c r="O474" s="472">
        <v>2.3758312123576156E-2</v>
      </c>
      <c r="P474" s="450"/>
      <c r="Q474" s="450"/>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084" t="s">
        <v>224</v>
      </c>
      <c r="D475" s="2071"/>
      <c r="E475" s="470">
        <v>2.2017657723448741E-4</v>
      </c>
      <c r="F475" s="450"/>
      <c r="G475" s="450"/>
      <c r="H475" s="2085" t="s">
        <v>224</v>
      </c>
      <c r="I475" s="2071"/>
      <c r="J475" s="471">
        <v>1.1991616523700661E-2</v>
      </c>
      <c r="K475" s="450"/>
      <c r="L475" s="450"/>
      <c r="M475" s="2086" t="s">
        <v>224</v>
      </c>
      <c r="N475" s="2071"/>
      <c r="O475" s="472">
        <v>3.3550287825075416E-2</v>
      </c>
      <c r="P475" s="450"/>
      <c r="Q475" s="450"/>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084" t="s">
        <v>240</v>
      </c>
      <c r="D476" s="2071"/>
      <c r="E476" s="470">
        <v>4.5812585882720781E-3</v>
      </c>
      <c r="F476" s="450"/>
      <c r="G476" s="450"/>
      <c r="H476" s="2085" t="s">
        <v>240</v>
      </c>
      <c r="I476" s="2071"/>
      <c r="J476" s="471">
        <v>4.4622994831442055E-3</v>
      </c>
      <c r="K476" s="450"/>
      <c r="L476" s="450"/>
      <c r="M476" s="2086" t="s">
        <v>240</v>
      </c>
      <c r="N476" s="2071"/>
      <c r="O476" s="472">
        <v>4.9187907165169702E-4</v>
      </c>
      <c r="P476" s="450"/>
      <c r="Q476" s="450"/>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084" t="s">
        <v>241</v>
      </c>
      <c r="D477" s="2071"/>
      <c r="E477" s="470">
        <v>9.8644234574724477E-4</v>
      </c>
      <c r="F477" s="450"/>
      <c r="G477" s="450"/>
      <c r="H477" s="2085" t="s">
        <v>241</v>
      </c>
      <c r="I477" s="2071"/>
      <c r="J477" s="471">
        <v>1.6382196076712896E-3</v>
      </c>
      <c r="K477" s="450"/>
      <c r="L477" s="450"/>
      <c r="M477" s="2086" t="s">
        <v>241</v>
      </c>
      <c r="N477" s="2071"/>
      <c r="O477" s="472">
        <v>3.2717656824490419E-4</v>
      </c>
      <c r="P477" s="450"/>
      <c r="Q477" s="450"/>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084" t="s">
        <v>231</v>
      </c>
      <c r="D478" s="2071"/>
      <c r="E478" s="470">
        <v>1.3030958319413975E-2</v>
      </c>
      <c r="F478" s="450"/>
      <c r="G478" s="450"/>
      <c r="H478" s="2085" t="s">
        <v>231</v>
      </c>
      <c r="I478" s="2071"/>
      <c r="J478" s="471">
        <v>6.658804124538831E-4</v>
      </c>
      <c r="K478" s="450"/>
      <c r="L478" s="450"/>
      <c r="M478" s="2086" t="s">
        <v>231</v>
      </c>
      <c r="N478" s="2071"/>
      <c r="O478" s="472">
        <v>1.1603686858382646E-2</v>
      </c>
      <c r="P478" s="450"/>
      <c r="Q478" s="450"/>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084" t="s">
        <v>229</v>
      </c>
      <c r="D479" s="2071"/>
      <c r="E479" s="470">
        <v>1.4929483479205894E-2</v>
      </c>
      <c r="F479" s="450"/>
      <c r="G479" s="450"/>
      <c r="H479" s="2085" t="s">
        <v>229</v>
      </c>
      <c r="I479" s="2071"/>
      <c r="J479" s="471">
        <v>1.2507566666786015E-2</v>
      </c>
      <c r="K479" s="450"/>
      <c r="L479" s="450"/>
      <c r="M479" s="2086" t="s">
        <v>229</v>
      </c>
      <c r="N479" s="2071"/>
      <c r="O479" s="472">
        <v>1.4065518843589928E-2</v>
      </c>
      <c r="P479" s="450"/>
      <c r="Q479" s="450"/>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084" t="s">
        <v>215</v>
      </c>
      <c r="D480" s="2071"/>
      <c r="E480" s="470">
        <v>0.1860738117870423</v>
      </c>
      <c r="F480" s="450"/>
      <c r="G480" s="450"/>
      <c r="H480" s="2085" t="s">
        <v>215</v>
      </c>
      <c r="I480" s="2071"/>
      <c r="J480" s="471">
        <v>0.12970326922978695</v>
      </c>
      <c r="K480" s="450"/>
      <c r="L480" s="450"/>
      <c r="M480" s="2086" t="s">
        <v>215</v>
      </c>
      <c r="N480" s="2071"/>
      <c r="O480" s="472">
        <v>4.0495308491887351E-2</v>
      </c>
      <c r="P480" s="450"/>
      <c r="Q480" s="450"/>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084" t="s">
        <v>228</v>
      </c>
      <c r="D481" s="2071"/>
      <c r="E481" s="470">
        <v>2.1038675540011396E-2</v>
      </c>
      <c r="F481" s="450"/>
      <c r="G481" s="450"/>
      <c r="H481" s="2085" t="s">
        <v>228</v>
      </c>
      <c r="I481" s="2071"/>
      <c r="J481" s="471">
        <v>2.5752480119395394E-2</v>
      </c>
      <c r="K481" s="450"/>
      <c r="L481" s="450"/>
      <c r="M481" s="2086" t="s">
        <v>228</v>
      </c>
      <c r="N481" s="2071"/>
      <c r="O481" s="472">
        <v>1.1437892129024305E-2</v>
      </c>
      <c r="P481" s="450"/>
      <c r="Q481" s="450"/>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084" t="s">
        <v>223</v>
      </c>
      <c r="D482" s="2071"/>
      <c r="E482" s="470">
        <v>2.7272641943370573E-2</v>
      </c>
      <c r="F482" s="450"/>
      <c r="G482" s="450"/>
      <c r="H482" s="2085" t="s">
        <v>223</v>
      </c>
      <c r="I482" s="2071"/>
      <c r="J482" s="471">
        <v>6.0856454671791523E-2</v>
      </c>
      <c r="K482" s="450"/>
      <c r="L482" s="450"/>
      <c r="M482" s="2086" t="s">
        <v>223</v>
      </c>
      <c r="N482" s="2071"/>
      <c r="O482" s="472">
        <v>2.2142096492352207E-3</v>
      </c>
      <c r="P482" s="450"/>
      <c r="Q482" s="450"/>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084" t="s">
        <v>205</v>
      </c>
      <c r="D483" s="2071"/>
      <c r="E483" s="470">
        <v>0.4027032504481417</v>
      </c>
      <c r="F483" s="450"/>
      <c r="G483" s="450"/>
      <c r="H483" s="2085" t="s">
        <v>205</v>
      </c>
      <c r="I483" s="2071"/>
      <c r="J483" s="471">
        <v>0.27585437981700878</v>
      </c>
      <c r="K483" s="450"/>
      <c r="L483" s="450"/>
      <c r="M483" s="2086" t="s">
        <v>205</v>
      </c>
      <c r="N483" s="2071"/>
      <c r="O483" s="472">
        <v>0.24068390240769327</v>
      </c>
      <c r="P483" s="450"/>
      <c r="Q483" s="450"/>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084" t="s">
        <v>235</v>
      </c>
      <c r="D484" s="2071"/>
      <c r="E484" s="470">
        <v>4.9921936036822472E-3</v>
      </c>
      <c r="F484" s="450"/>
      <c r="G484" s="450"/>
      <c r="H484" s="2085" t="s">
        <v>235</v>
      </c>
      <c r="I484" s="2071"/>
      <c r="J484" s="471">
        <v>7.986631816903152E-3</v>
      </c>
      <c r="K484" s="450"/>
      <c r="L484" s="450"/>
      <c r="M484" s="2086" t="s">
        <v>235</v>
      </c>
      <c r="N484" s="2071"/>
      <c r="O484" s="472">
        <v>1.7965560581226982E-3</v>
      </c>
      <c r="P484" s="450"/>
      <c r="Q484" s="450"/>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084" t="s">
        <v>204</v>
      </c>
      <c r="D485" s="2071"/>
      <c r="E485" s="470">
        <v>0.33047764016729647</v>
      </c>
      <c r="F485" s="450"/>
      <c r="G485" s="450"/>
      <c r="H485" s="2085" t="s">
        <v>204</v>
      </c>
      <c r="I485" s="2071"/>
      <c r="J485" s="471">
        <v>9.2261350762194688E-2</v>
      </c>
      <c r="K485" s="450"/>
      <c r="L485" s="450"/>
      <c r="M485" s="2086" t="s">
        <v>204</v>
      </c>
      <c r="N485" s="2071"/>
      <c r="O485" s="472">
        <v>0.32165622071550487</v>
      </c>
      <c r="P485" s="450"/>
      <c r="Q485" s="450"/>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084" t="s">
        <v>213</v>
      </c>
      <c r="D486" s="2071"/>
      <c r="E486" s="470">
        <v>1.7159559930138856E-2</v>
      </c>
      <c r="F486" s="450"/>
      <c r="G486" s="450"/>
      <c r="H486" s="2085" t="s">
        <v>213</v>
      </c>
      <c r="I486" s="2071"/>
      <c r="J486" s="471">
        <v>4.04398587534344E-2</v>
      </c>
      <c r="K486" s="450"/>
      <c r="L486" s="450"/>
      <c r="M486" s="2086" t="s">
        <v>213</v>
      </c>
      <c r="N486" s="2071"/>
      <c r="O486" s="472">
        <v>0.10781080600798369</v>
      </c>
      <c r="P486" s="450"/>
      <c r="Q486" s="450"/>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084" t="s">
        <v>225</v>
      </c>
      <c r="D487" s="2071"/>
      <c r="E487" s="470">
        <v>4.4024514071372221E-2</v>
      </c>
      <c r="F487" s="450"/>
      <c r="G487" s="450"/>
      <c r="H487" s="2085" t="s">
        <v>225</v>
      </c>
      <c r="I487" s="2071"/>
      <c r="J487" s="471">
        <v>2.905174952682895E-2</v>
      </c>
      <c r="K487" s="450"/>
      <c r="L487" s="450"/>
      <c r="M487" s="2086" t="s">
        <v>225</v>
      </c>
      <c r="N487" s="2071"/>
      <c r="O487" s="472">
        <v>1.6638676974122964E-2</v>
      </c>
      <c r="P487" s="450"/>
      <c r="Q487" s="450"/>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084" t="s">
        <v>219</v>
      </c>
      <c r="D488" s="2071"/>
      <c r="E488" s="470">
        <v>5.7381471966541829E-2</v>
      </c>
      <c r="F488" s="450"/>
      <c r="G488" s="450"/>
      <c r="H488" s="2085" t="s">
        <v>219</v>
      </c>
      <c r="I488" s="2071"/>
      <c r="J488" s="471">
        <v>6.3206252763934559E-2</v>
      </c>
      <c r="K488" s="450"/>
      <c r="L488" s="450"/>
      <c r="M488" s="2086" t="s">
        <v>219</v>
      </c>
      <c r="N488" s="2071"/>
      <c r="O488" s="472">
        <v>6.1175957003111597E-2</v>
      </c>
      <c r="P488" s="450"/>
      <c r="Q488" s="450"/>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084" t="s">
        <v>233</v>
      </c>
      <c r="D489" s="2071"/>
      <c r="E489" s="470">
        <v>4.8732868490222155E-3</v>
      </c>
      <c r="F489" s="450"/>
      <c r="G489" s="450"/>
      <c r="H489" s="2085" t="s">
        <v>233</v>
      </c>
      <c r="I489" s="2071"/>
      <c r="J489" s="471">
        <v>1.4626877577468765E-2</v>
      </c>
      <c r="K489" s="450"/>
      <c r="L489" s="450"/>
      <c r="M489" s="2086" t="s">
        <v>233</v>
      </c>
      <c r="N489" s="2071"/>
      <c r="O489" s="472">
        <v>1.1512170747684158E-3</v>
      </c>
      <c r="P489" s="450"/>
      <c r="Q489" s="450"/>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084" t="s">
        <v>238</v>
      </c>
      <c r="D490" s="2071"/>
      <c r="E490" s="470">
        <v>5.61275034014788E-3</v>
      </c>
      <c r="F490" s="450"/>
      <c r="G490" s="450"/>
      <c r="H490" s="2085" t="s">
        <v>238</v>
      </c>
      <c r="I490" s="2071"/>
      <c r="J490" s="471">
        <v>4.8112512190216028E-3</v>
      </c>
      <c r="K490" s="450"/>
      <c r="L490" s="450"/>
      <c r="M490" s="2086" t="s">
        <v>238</v>
      </c>
      <c r="N490" s="2071"/>
      <c r="O490" s="472">
        <v>1.130484634410344E-4</v>
      </c>
      <c r="P490" s="450"/>
      <c r="Q490" s="450"/>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084" t="s">
        <v>195</v>
      </c>
      <c r="D491" s="2071"/>
      <c r="E491" s="470">
        <v>0.57807003801990109</v>
      </c>
      <c r="F491" s="450"/>
      <c r="G491" s="450"/>
      <c r="H491" s="2085" t="s">
        <v>195</v>
      </c>
      <c r="I491" s="2071"/>
      <c r="J491" s="471">
        <v>0.23959137777638953</v>
      </c>
      <c r="K491" s="450"/>
      <c r="L491" s="450"/>
      <c r="M491" s="2086" t="s">
        <v>195</v>
      </c>
      <c r="N491" s="2071"/>
      <c r="O491" s="472">
        <v>0.51885512909098319</v>
      </c>
      <c r="P491" s="450"/>
      <c r="Q491" s="450"/>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084" t="s">
        <v>239</v>
      </c>
      <c r="D492" s="2071"/>
      <c r="E492" s="470">
        <v>3.9998913733926389E-4</v>
      </c>
      <c r="F492" s="450"/>
      <c r="G492" s="450"/>
      <c r="H492" s="2085" t="s">
        <v>239</v>
      </c>
      <c r="I492" s="2071"/>
      <c r="J492" s="471">
        <v>5.941153292327978E-3</v>
      </c>
      <c r="K492" s="450"/>
      <c r="L492" s="450"/>
      <c r="M492" s="2086" t="s">
        <v>239</v>
      </c>
      <c r="N492" s="2071"/>
      <c r="O492" s="476">
        <v>2.9709566098636605E-5</v>
      </c>
      <c r="P492" s="450"/>
      <c r="Q492" s="450"/>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084" t="s">
        <v>200</v>
      </c>
      <c r="D493" s="2071"/>
      <c r="E493" s="470">
        <v>0.56240113042107154</v>
      </c>
      <c r="F493" s="450"/>
      <c r="G493" s="450"/>
      <c r="H493" s="2085" t="s">
        <v>200</v>
      </c>
      <c r="I493" s="2071"/>
      <c r="J493" s="471">
        <v>0.24152688567732516</v>
      </c>
      <c r="K493" s="450"/>
      <c r="L493" s="450"/>
      <c r="M493" s="2086" t="s">
        <v>200</v>
      </c>
      <c r="N493" s="2071"/>
      <c r="O493" s="472">
        <v>0.44988107114860754</v>
      </c>
      <c r="P493" s="450"/>
      <c r="Q493" s="450"/>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084" t="s">
        <v>232</v>
      </c>
      <c r="D494" s="2071"/>
      <c r="E494" s="470">
        <v>1.9818293422049434E-2</v>
      </c>
      <c r="F494" s="450"/>
      <c r="G494" s="450"/>
      <c r="H494" s="2085" t="s">
        <v>232</v>
      </c>
      <c r="I494" s="2071"/>
      <c r="J494" s="471">
        <v>5.1629910076855367E-3</v>
      </c>
      <c r="K494" s="450"/>
      <c r="L494" s="450"/>
      <c r="M494" s="2086" t="s">
        <v>232</v>
      </c>
      <c r="N494" s="2071"/>
      <c r="O494" s="472">
        <v>2.7857090398602275E-3</v>
      </c>
      <c r="P494" s="450"/>
      <c r="Q494" s="450"/>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084" t="s">
        <v>230</v>
      </c>
      <c r="D495" s="2071"/>
      <c r="E495" s="470">
        <v>1.3434383553681444E-4</v>
      </c>
      <c r="F495" s="450"/>
      <c r="G495" s="450"/>
      <c r="H495" s="2085" t="s">
        <v>230</v>
      </c>
      <c r="I495" s="2071"/>
      <c r="J495" s="471">
        <v>1.8493275429006556E-2</v>
      </c>
      <c r="K495" s="450"/>
      <c r="L495" s="450"/>
      <c r="M495" s="2086" t="s">
        <v>230</v>
      </c>
      <c r="N495" s="2071"/>
      <c r="O495" s="472">
        <v>4.1542281666988434E-3</v>
      </c>
      <c r="P495" s="450"/>
      <c r="Q495" s="450"/>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084" t="s">
        <v>242</v>
      </c>
      <c r="D496" s="2071"/>
      <c r="E496" s="477">
        <v>4.2986039676556472E-5</v>
      </c>
      <c r="F496" s="450"/>
      <c r="G496" s="450"/>
      <c r="H496" s="2085" t="s">
        <v>242</v>
      </c>
      <c r="I496" s="2071"/>
      <c r="J496" s="471">
        <v>1.0976912441919248E-4</v>
      </c>
      <c r="K496" s="450"/>
      <c r="L496" s="450"/>
      <c r="M496" s="2086" t="s">
        <v>242</v>
      </c>
      <c r="N496" s="2071"/>
      <c r="O496" s="476">
        <v>9.7039136125926371E-5</v>
      </c>
      <c r="P496" s="450"/>
      <c r="Q496" s="450"/>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084" t="s">
        <v>210</v>
      </c>
      <c r="D497" s="2071"/>
      <c r="E497" s="470">
        <v>0.11187921009664278</v>
      </c>
      <c r="F497" s="450"/>
      <c r="G497" s="450"/>
      <c r="H497" s="2085" t="s">
        <v>210</v>
      </c>
      <c r="I497" s="2071"/>
      <c r="J497" s="471">
        <v>4.5852306651667967E-3</v>
      </c>
      <c r="K497" s="450"/>
      <c r="L497" s="450"/>
      <c r="M497" s="2086" t="s">
        <v>210</v>
      </c>
      <c r="N497" s="2071"/>
      <c r="O497" s="472">
        <v>0.13826657663184477</v>
      </c>
      <c r="P497" s="450"/>
      <c r="Q497" s="450"/>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84" t="s">
        <v>209</v>
      </c>
      <c r="D498" s="2071"/>
      <c r="E498" s="470">
        <v>0.25376779354615164</v>
      </c>
      <c r="F498" s="450"/>
      <c r="G498" s="450"/>
      <c r="H498" s="2085" t="s">
        <v>209</v>
      </c>
      <c r="I498" s="2071"/>
      <c r="J498" s="471">
        <v>0.10513439435451746</v>
      </c>
      <c r="K498" s="450"/>
      <c r="L498" s="450"/>
      <c r="M498" s="2086" t="s">
        <v>209</v>
      </c>
      <c r="N498" s="2071"/>
      <c r="O498" s="472">
        <v>3.3147468106804016E-2</v>
      </c>
      <c r="P498" s="450"/>
      <c r="Q498" s="450"/>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84" t="s">
        <v>234</v>
      </c>
      <c r="D499" s="2071"/>
      <c r="E499" s="470">
        <v>3.2598194585482525E-3</v>
      </c>
      <c r="F499" s="450"/>
      <c r="G499" s="450"/>
      <c r="H499" s="2085" t="s">
        <v>234</v>
      </c>
      <c r="I499" s="2071"/>
      <c r="J499" s="471">
        <v>3.3815376481778469E-3</v>
      </c>
      <c r="K499" s="450"/>
      <c r="L499" s="450"/>
      <c r="M499" s="2086" t="s">
        <v>234</v>
      </c>
      <c r="N499" s="2071"/>
      <c r="O499" s="472">
        <v>7.3281098238892287E-3</v>
      </c>
      <c r="P499" s="450"/>
      <c r="Q499" s="450"/>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084" t="s">
        <v>220</v>
      </c>
      <c r="D500" s="2071"/>
      <c r="E500" s="470">
        <v>7.0540766831276622E-2</v>
      </c>
      <c r="F500" s="450"/>
      <c r="G500" s="450"/>
      <c r="H500" s="2085" t="s">
        <v>220</v>
      </c>
      <c r="I500" s="2071"/>
      <c r="J500" s="471">
        <v>8.5214188652988077E-2</v>
      </c>
      <c r="K500" s="450"/>
      <c r="L500" s="450"/>
      <c r="M500" s="2086" t="s">
        <v>220</v>
      </c>
      <c r="N500" s="2071"/>
      <c r="O500" s="472">
        <v>5.8229069578463466E-3</v>
      </c>
      <c r="P500" s="450"/>
      <c r="Q500" s="450"/>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084" t="s">
        <v>226</v>
      </c>
      <c r="D501" s="2071"/>
      <c r="E501" s="470">
        <v>3.9401319596849053E-2</v>
      </c>
      <c r="F501" s="450"/>
      <c r="G501" s="450"/>
      <c r="H501" s="2085" t="s">
        <v>226</v>
      </c>
      <c r="I501" s="2071"/>
      <c r="J501" s="471">
        <v>6.5204380149767238E-3</v>
      </c>
      <c r="K501" s="450"/>
      <c r="L501" s="450"/>
      <c r="M501" s="2086" t="s">
        <v>226</v>
      </c>
      <c r="N501" s="2071"/>
      <c r="O501" s="472">
        <v>1.0623615310068632E-2</v>
      </c>
      <c r="P501" s="450"/>
      <c r="Q501" s="450"/>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84" t="s">
        <v>211</v>
      </c>
      <c r="D502" s="2071"/>
      <c r="E502" s="470">
        <v>0.2384292103731834</v>
      </c>
      <c r="F502" s="450"/>
      <c r="G502" s="450"/>
      <c r="H502" s="2085" t="s">
        <v>211</v>
      </c>
      <c r="I502" s="2071"/>
      <c r="J502" s="471">
        <v>0.10679371600010502</v>
      </c>
      <c r="K502" s="450"/>
      <c r="L502" s="450"/>
      <c r="M502" s="2086" t="s">
        <v>211</v>
      </c>
      <c r="N502" s="2071"/>
      <c r="O502" s="472">
        <v>5.6784966822861604E-2</v>
      </c>
      <c r="P502" s="450"/>
      <c r="Q502" s="450"/>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081" t="s">
        <v>237</v>
      </c>
      <c r="D503" s="2071"/>
      <c r="E503" s="473">
        <v>1.1197947499637173E-2</v>
      </c>
      <c r="F503" s="450"/>
      <c r="G503" s="450"/>
      <c r="H503" s="2082" t="s">
        <v>237</v>
      </c>
      <c r="I503" s="2071"/>
      <c r="J503" s="474">
        <v>7.8453619773712693E-3</v>
      </c>
      <c r="K503" s="450"/>
      <c r="L503" s="450"/>
      <c r="M503" s="2083" t="s">
        <v>237</v>
      </c>
      <c r="N503" s="2071"/>
      <c r="O503" s="478">
        <v>1.7523976288254724E-6</v>
      </c>
      <c r="P503" s="450"/>
      <c r="Q503" s="450"/>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70"/>
      <c r="D504" s="2071"/>
      <c r="E504" s="466"/>
      <c r="F504" s="450"/>
      <c r="G504" s="450"/>
      <c r="H504" s="2070"/>
      <c r="I504" s="2071"/>
      <c r="J504" s="466"/>
      <c r="K504" s="450"/>
      <c r="L504" s="450"/>
      <c r="M504" s="2070"/>
      <c r="N504" s="2071"/>
      <c r="O504" s="466"/>
      <c r="P504" s="450"/>
      <c r="Q504" s="450"/>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70"/>
      <c r="D505" s="2071"/>
      <c r="E505" s="450"/>
      <c r="F505" s="450"/>
      <c r="G505" s="450"/>
      <c r="H505" s="2070"/>
      <c r="I505" s="2071"/>
      <c r="J505" s="450"/>
      <c r="K505" s="450"/>
      <c r="L505" s="450"/>
      <c r="M505" s="2070"/>
      <c r="N505" s="2071"/>
      <c r="O505" s="450"/>
      <c r="P505" s="450"/>
      <c r="Q505" s="450"/>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78" t="s">
        <v>245</v>
      </c>
      <c r="D506" s="2071"/>
      <c r="E506" s="2071"/>
      <c r="F506" s="2071"/>
      <c r="G506" s="2071"/>
      <c r="H506" s="2079" t="s">
        <v>245</v>
      </c>
      <c r="I506" s="2071"/>
      <c r="J506" s="2071"/>
      <c r="K506" s="2071"/>
      <c r="L506" s="2071"/>
      <c r="M506" s="2080" t="s">
        <v>245</v>
      </c>
      <c r="N506" s="2071"/>
      <c r="O506" s="2071"/>
      <c r="P506" s="2071"/>
      <c r="Q506" s="207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90" t="s">
        <v>193</v>
      </c>
      <c r="D507" s="2071"/>
      <c r="E507" s="2091" t="s">
        <v>246</v>
      </c>
      <c r="F507" s="2092"/>
      <c r="G507" s="2093"/>
      <c r="H507" s="2094" t="s">
        <v>193</v>
      </c>
      <c r="I507" s="2071"/>
      <c r="J507" s="2095" t="s">
        <v>246</v>
      </c>
      <c r="K507" s="2096"/>
      <c r="L507" s="2097"/>
      <c r="M507" s="2098" t="s">
        <v>193</v>
      </c>
      <c r="N507" s="2071"/>
      <c r="O507" s="2099" t="s">
        <v>246</v>
      </c>
      <c r="P507" s="2100"/>
      <c r="Q507" s="210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71"/>
      <c r="D508" s="2071"/>
      <c r="E508" s="454" t="s">
        <v>176</v>
      </c>
      <c r="F508" s="455" t="s">
        <v>247</v>
      </c>
      <c r="G508" s="456" t="s">
        <v>248</v>
      </c>
      <c r="H508" s="2071"/>
      <c r="I508" s="2071"/>
      <c r="J508" s="457" t="s">
        <v>176</v>
      </c>
      <c r="K508" s="458" t="s">
        <v>247</v>
      </c>
      <c r="L508" s="459" t="s">
        <v>248</v>
      </c>
      <c r="M508" s="2071"/>
      <c r="N508" s="2071"/>
      <c r="O508" s="460" t="s">
        <v>176</v>
      </c>
      <c r="P508" s="461" t="s">
        <v>247</v>
      </c>
      <c r="Q508" s="462" t="s">
        <v>248</v>
      </c>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075" t="s">
        <v>194</v>
      </c>
      <c r="D509" s="2071"/>
      <c r="E509" s="479">
        <v>6.9872990696250259</v>
      </c>
      <c r="F509" s="480">
        <v>14.556873061718804</v>
      </c>
      <c r="G509" s="481">
        <v>14.556873061718804</v>
      </c>
      <c r="H509" s="2076" t="s">
        <v>194</v>
      </c>
      <c r="I509" s="2071"/>
      <c r="J509" s="482">
        <v>5.3077539913547644</v>
      </c>
      <c r="K509" s="483">
        <v>11.057820815322426</v>
      </c>
      <c r="L509" s="484">
        <v>11.057820815322426</v>
      </c>
      <c r="M509" s="2077" t="s">
        <v>194</v>
      </c>
      <c r="N509" s="2071"/>
      <c r="O509" s="485">
        <v>5.0173390715716639</v>
      </c>
      <c r="P509" s="486">
        <v>10.452789732440966</v>
      </c>
      <c r="Q509" s="487">
        <v>10.452789732440966</v>
      </c>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70"/>
      <c r="D510" s="2071"/>
      <c r="E510" s="466"/>
      <c r="F510" s="466"/>
      <c r="G510" s="466"/>
      <c r="H510" s="2070"/>
      <c r="I510" s="2071"/>
      <c r="J510" s="466"/>
      <c r="K510" s="466"/>
      <c r="L510" s="466"/>
      <c r="M510" s="2070"/>
      <c r="N510" s="2071"/>
      <c r="O510" s="466"/>
      <c r="P510" s="466"/>
      <c r="Q510" s="466"/>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070"/>
      <c r="D511" s="2071"/>
      <c r="E511" s="450"/>
      <c r="F511" s="450"/>
      <c r="G511" s="450"/>
      <c r="H511" s="2070"/>
      <c r="I511" s="2071"/>
      <c r="J511" s="450"/>
      <c r="K511" s="450"/>
      <c r="L511" s="450"/>
      <c r="M511" s="2070"/>
      <c r="N511" s="2071"/>
      <c r="O511" s="450"/>
      <c r="P511" s="450"/>
      <c r="Q511" s="450"/>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78" t="s">
        <v>249</v>
      </c>
      <c r="D512" s="2071"/>
      <c r="E512" s="2071"/>
      <c r="F512" s="450"/>
      <c r="G512" s="450"/>
      <c r="H512" s="2079" t="s">
        <v>249</v>
      </c>
      <c r="I512" s="2071"/>
      <c r="J512" s="2071"/>
      <c r="K512" s="450"/>
      <c r="L512" s="450"/>
      <c r="M512" s="2080" t="s">
        <v>249</v>
      </c>
      <c r="N512" s="2071"/>
      <c r="O512" s="2071"/>
      <c r="P512" s="450"/>
      <c r="Q512" s="450"/>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70"/>
      <c r="D513" s="2071"/>
      <c r="E513" s="463" t="s">
        <v>193</v>
      </c>
      <c r="F513" s="450"/>
      <c r="G513" s="450"/>
      <c r="H513" s="2070"/>
      <c r="I513" s="2071"/>
      <c r="J513" s="464" t="s">
        <v>193</v>
      </c>
      <c r="K513" s="450"/>
      <c r="L513" s="450"/>
      <c r="M513" s="2070"/>
      <c r="N513" s="2071"/>
      <c r="O513" s="465" t="s">
        <v>193</v>
      </c>
      <c r="P513" s="450"/>
      <c r="Q513" s="450"/>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071"/>
      <c r="D514" s="2071"/>
      <c r="E514" s="488" t="s">
        <v>194</v>
      </c>
      <c r="F514" s="450"/>
      <c r="G514" s="450"/>
      <c r="H514" s="2071"/>
      <c r="I514" s="2071"/>
      <c r="J514" s="489" t="s">
        <v>194</v>
      </c>
      <c r="K514" s="450"/>
      <c r="L514" s="450"/>
      <c r="M514" s="2071"/>
      <c r="N514" s="2071"/>
      <c r="O514" s="490" t="s">
        <v>194</v>
      </c>
      <c r="P514" s="450"/>
      <c r="Q514" s="450"/>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87" t="s">
        <v>202</v>
      </c>
      <c r="D515" s="2071"/>
      <c r="E515" s="467">
        <v>0.10278594955571424</v>
      </c>
      <c r="F515" s="450"/>
      <c r="G515" s="450"/>
      <c r="H515" s="2088" t="s">
        <v>202</v>
      </c>
      <c r="I515" s="2071"/>
      <c r="J515" s="468">
        <v>8.7723131556008554E-2</v>
      </c>
      <c r="K515" s="450"/>
      <c r="L515" s="450"/>
      <c r="M515" s="2089" t="s">
        <v>202</v>
      </c>
      <c r="N515" s="2071"/>
      <c r="O515" s="469">
        <v>0.13352909738937441</v>
      </c>
      <c r="P515" s="450"/>
      <c r="Q515" s="450"/>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84" t="s">
        <v>218</v>
      </c>
      <c r="D516" s="2071"/>
      <c r="E516" s="470">
        <v>4.3785338054217186E-2</v>
      </c>
      <c r="F516" s="450"/>
      <c r="G516" s="450"/>
      <c r="H516" s="2085" t="s">
        <v>218</v>
      </c>
      <c r="I516" s="2071"/>
      <c r="J516" s="471">
        <v>5.789535175659536E-2</v>
      </c>
      <c r="K516" s="450"/>
      <c r="L516" s="450"/>
      <c r="M516" s="2086" t="s">
        <v>218</v>
      </c>
      <c r="N516" s="2071"/>
      <c r="O516" s="472">
        <v>5.1551870192671212E-2</v>
      </c>
      <c r="P516" s="450"/>
      <c r="Q516" s="450"/>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084" t="s">
        <v>198</v>
      </c>
      <c r="D517" s="2071"/>
      <c r="E517" s="470">
        <v>0.10776764170584761</v>
      </c>
      <c r="F517" s="450"/>
      <c r="G517" s="450"/>
      <c r="H517" s="2085" t="s">
        <v>198</v>
      </c>
      <c r="I517" s="2071"/>
      <c r="J517" s="471">
        <v>0.10159394440736005</v>
      </c>
      <c r="K517" s="450"/>
      <c r="L517" s="450"/>
      <c r="M517" s="2086" t="s">
        <v>198</v>
      </c>
      <c r="N517" s="2071"/>
      <c r="O517" s="472">
        <v>0.13768132259325153</v>
      </c>
      <c r="P517" s="450"/>
      <c r="Q517" s="450"/>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084" t="s">
        <v>196</v>
      </c>
      <c r="D518" s="2071"/>
      <c r="E518" s="470">
        <v>9.7234260561706976E-2</v>
      </c>
      <c r="F518" s="450"/>
      <c r="G518" s="450"/>
      <c r="H518" s="2085" t="s">
        <v>196</v>
      </c>
      <c r="I518" s="2071"/>
      <c r="J518" s="471">
        <v>0.13060558671636538</v>
      </c>
      <c r="K518" s="450"/>
      <c r="L518" s="450"/>
      <c r="M518" s="2086" t="s">
        <v>196</v>
      </c>
      <c r="N518" s="2071"/>
      <c r="O518" s="472">
        <v>0.11231549599386752</v>
      </c>
      <c r="P518" s="450"/>
      <c r="Q518" s="450"/>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084" t="s">
        <v>221</v>
      </c>
      <c r="D519" s="2071"/>
      <c r="E519" s="470">
        <v>2.0048890058250959E-2</v>
      </c>
      <c r="F519" s="450"/>
      <c r="G519" s="450"/>
      <c r="H519" s="2085" t="s">
        <v>221</v>
      </c>
      <c r="I519" s="2071"/>
      <c r="J519" s="471">
        <v>3.9325355787453067E-2</v>
      </c>
      <c r="K519" s="450"/>
      <c r="L519" s="450"/>
      <c r="M519" s="2086" t="s">
        <v>221</v>
      </c>
      <c r="N519" s="2071"/>
      <c r="O519" s="472">
        <v>4.4177859149644803E-2</v>
      </c>
      <c r="P519" s="450"/>
      <c r="Q519" s="450"/>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084" t="s">
        <v>227</v>
      </c>
      <c r="D520" s="2071"/>
      <c r="E520" s="470">
        <v>2.8356161719332858E-2</v>
      </c>
      <c r="F520" s="450"/>
      <c r="G520" s="450"/>
      <c r="H520" s="2085" t="s">
        <v>227</v>
      </c>
      <c r="I520" s="2071"/>
      <c r="J520" s="471">
        <v>3.824243822020592E-2</v>
      </c>
      <c r="K520" s="450"/>
      <c r="L520" s="450"/>
      <c r="M520" s="2086" t="s">
        <v>227</v>
      </c>
      <c r="N520" s="2071"/>
      <c r="O520" s="472">
        <v>3.2736682698398654E-2</v>
      </c>
      <c r="P520" s="450"/>
      <c r="Q520" s="450"/>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084" t="s">
        <v>208</v>
      </c>
      <c r="D521" s="2071"/>
      <c r="E521" s="470">
        <v>6.2022866024431765E-2</v>
      </c>
      <c r="F521" s="450"/>
      <c r="G521" s="450"/>
      <c r="H521" s="2085" t="s">
        <v>208</v>
      </c>
      <c r="I521" s="2071"/>
      <c r="J521" s="471">
        <v>9.4120035991206094E-2</v>
      </c>
      <c r="K521" s="450"/>
      <c r="L521" s="450"/>
      <c r="M521" s="2086" t="s">
        <v>208</v>
      </c>
      <c r="N521" s="2071"/>
      <c r="O521" s="472">
        <v>6.7233133771116144E-2</v>
      </c>
      <c r="P521" s="450"/>
      <c r="Q521" s="450"/>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084" t="s">
        <v>199</v>
      </c>
      <c r="D522" s="2071"/>
      <c r="E522" s="470">
        <v>8.5867404417846072E-2</v>
      </c>
      <c r="F522" s="450"/>
      <c r="G522" s="450"/>
      <c r="H522" s="2085" t="s">
        <v>199</v>
      </c>
      <c r="I522" s="2071"/>
      <c r="J522" s="471">
        <v>0.12227132859122948</v>
      </c>
      <c r="K522" s="450"/>
      <c r="L522" s="450"/>
      <c r="M522" s="2086" t="s">
        <v>199</v>
      </c>
      <c r="N522" s="2071"/>
      <c r="O522" s="472">
        <v>6.2049789836498476E-2</v>
      </c>
      <c r="P522" s="450"/>
      <c r="Q522" s="450"/>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084" t="s">
        <v>216</v>
      </c>
      <c r="D523" s="2071"/>
      <c r="E523" s="470">
        <v>2.2019123992994508E-2</v>
      </c>
      <c r="F523" s="450"/>
      <c r="G523" s="450"/>
      <c r="H523" s="2085" t="s">
        <v>216</v>
      </c>
      <c r="I523" s="2071"/>
      <c r="J523" s="471">
        <v>7.1687492289817495E-2</v>
      </c>
      <c r="K523" s="450"/>
      <c r="L523" s="450"/>
      <c r="M523" s="2086" t="s">
        <v>216</v>
      </c>
      <c r="N523" s="2071"/>
      <c r="O523" s="472">
        <v>1.1966023639751076E-2</v>
      </c>
      <c r="P523" s="450"/>
      <c r="Q523" s="450"/>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084" t="s">
        <v>201</v>
      </c>
      <c r="D524" s="2071"/>
      <c r="E524" s="470">
        <v>5.3048761237992383E-2</v>
      </c>
      <c r="F524" s="450"/>
      <c r="G524" s="450"/>
      <c r="H524" s="2085" t="s">
        <v>201</v>
      </c>
      <c r="I524" s="2071"/>
      <c r="J524" s="471">
        <v>0.11101871748590925</v>
      </c>
      <c r="K524" s="450"/>
      <c r="L524" s="450"/>
      <c r="M524" s="2086" t="s">
        <v>201</v>
      </c>
      <c r="N524" s="2071"/>
      <c r="O524" s="472">
        <v>5.1706558416599539E-2</v>
      </c>
      <c r="P524" s="450"/>
      <c r="Q524" s="450"/>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084" t="s">
        <v>207</v>
      </c>
      <c r="D525" s="2071"/>
      <c r="E525" s="470">
        <v>7.8307923475776586E-2</v>
      </c>
      <c r="F525" s="450"/>
      <c r="G525" s="450"/>
      <c r="H525" s="2085" t="s">
        <v>207</v>
      </c>
      <c r="I525" s="2071"/>
      <c r="J525" s="471">
        <v>9.579472921282059E-2</v>
      </c>
      <c r="K525" s="450"/>
      <c r="L525" s="450"/>
      <c r="M525" s="2086" t="s">
        <v>207</v>
      </c>
      <c r="N525" s="2071"/>
      <c r="O525" s="472">
        <v>7.7810980373163779E-2</v>
      </c>
      <c r="P525" s="450"/>
      <c r="Q525" s="450"/>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084" t="s">
        <v>203</v>
      </c>
      <c r="D526" s="2071"/>
      <c r="E526" s="470">
        <v>6.5378491364025182E-2</v>
      </c>
      <c r="F526" s="450"/>
      <c r="G526" s="450"/>
      <c r="H526" s="2085" t="s">
        <v>203</v>
      </c>
      <c r="I526" s="2071"/>
      <c r="J526" s="471">
        <v>0.10057189027125425</v>
      </c>
      <c r="K526" s="450"/>
      <c r="L526" s="450"/>
      <c r="M526" s="2086" t="s">
        <v>203</v>
      </c>
      <c r="N526" s="2071"/>
      <c r="O526" s="472">
        <v>3.4772419118317875E-2</v>
      </c>
      <c r="P526" s="450"/>
      <c r="Q526" s="450"/>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084" t="s">
        <v>217</v>
      </c>
      <c r="D527" s="2071"/>
      <c r="E527" s="470">
        <v>3.8898947194645622E-2</v>
      </c>
      <c r="F527" s="450"/>
      <c r="G527" s="450"/>
      <c r="H527" s="2085" t="s">
        <v>217</v>
      </c>
      <c r="I527" s="2071"/>
      <c r="J527" s="471">
        <v>6.2532980278783928E-2</v>
      </c>
      <c r="K527" s="450"/>
      <c r="L527" s="450"/>
      <c r="M527" s="2086" t="s">
        <v>217</v>
      </c>
      <c r="N527" s="2071"/>
      <c r="O527" s="472">
        <v>4.5842834838954481E-2</v>
      </c>
      <c r="P527" s="450"/>
      <c r="Q527" s="450"/>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084" t="s">
        <v>214</v>
      </c>
      <c r="D528" s="2071"/>
      <c r="E528" s="470">
        <v>-4.7788710611798367E-2</v>
      </c>
      <c r="F528" s="450"/>
      <c r="G528" s="450"/>
      <c r="H528" s="2085" t="s">
        <v>214</v>
      </c>
      <c r="I528" s="2071"/>
      <c r="J528" s="471">
        <v>-7.7384987709235437E-2</v>
      </c>
      <c r="K528" s="450"/>
      <c r="L528" s="450"/>
      <c r="M528" s="2086" t="s">
        <v>214</v>
      </c>
      <c r="N528" s="2071"/>
      <c r="O528" s="472">
        <v>-4.5709606046683025E-2</v>
      </c>
      <c r="P528" s="450"/>
      <c r="Q528" s="450"/>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084" t="s">
        <v>197</v>
      </c>
      <c r="D529" s="2071"/>
      <c r="E529" s="470">
        <v>-0.10400607769806899</v>
      </c>
      <c r="F529" s="450"/>
      <c r="G529" s="450"/>
      <c r="H529" s="2085" t="s">
        <v>197</v>
      </c>
      <c r="I529" s="2071"/>
      <c r="J529" s="471">
        <v>-9.9039504202236228E-2</v>
      </c>
      <c r="K529" s="450"/>
      <c r="L529" s="450"/>
      <c r="M529" s="2086" t="s">
        <v>197</v>
      </c>
      <c r="N529" s="2071"/>
      <c r="O529" s="472">
        <v>-0.14753460125269613</v>
      </c>
      <c r="P529" s="450"/>
      <c r="Q529" s="450"/>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084" t="s">
        <v>236</v>
      </c>
      <c r="D530" s="2071"/>
      <c r="E530" s="470">
        <v>-5.0630933293936342E-3</v>
      </c>
      <c r="F530" s="450"/>
      <c r="G530" s="450"/>
      <c r="H530" s="2085" t="s">
        <v>236</v>
      </c>
      <c r="I530" s="2071"/>
      <c r="J530" s="471">
        <v>-1.2540642374416435E-2</v>
      </c>
      <c r="K530" s="450"/>
      <c r="L530" s="450"/>
      <c r="M530" s="2086" t="s">
        <v>236</v>
      </c>
      <c r="N530" s="2071"/>
      <c r="O530" s="472">
        <v>1.632616306619972E-2</v>
      </c>
      <c r="P530" s="450"/>
      <c r="Q530" s="450"/>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084" t="s">
        <v>206</v>
      </c>
      <c r="D531" s="2071"/>
      <c r="E531" s="470">
        <v>4.2922931462249465E-2</v>
      </c>
      <c r="F531" s="450"/>
      <c r="G531" s="450"/>
      <c r="H531" s="2085" t="s">
        <v>206</v>
      </c>
      <c r="I531" s="2071"/>
      <c r="J531" s="471">
        <v>-6.2731600238690325E-3</v>
      </c>
      <c r="K531" s="450"/>
      <c r="L531" s="450"/>
      <c r="M531" s="2086" t="s">
        <v>206</v>
      </c>
      <c r="N531" s="2071"/>
      <c r="O531" s="472">
        <v>0.1123511889605473</v>
      </c>
      <c r="P531" s="450"/>
      <c r="Q531" s="450"/>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084" t="s">
        <v>212</v>
      </c>
      <c r="D532" s="2071"/>
      <c r="E532" s="470">
        <v>5.9879203078273123E-2</v>
      </c>
      <c r="F532" s="450"/>
      <c r="G532" s="450"/>
      <c r="H532" s="2085" t="s">
        <v>212</v>
      </c>
      <c r="I532" s="2071"/>
      <c r="J532" s="471">
        <v>8.8824531470580975E-2</v>
      </c>
      <c r="K532" s="450"/>
      <c r="L532" s="450"/>
      <c r="M532" s="2086" t="s">
        <v>212</v>
      </c>
      <c r="N532" s="2071"/>
      <c r="O532" s="472">
        <v>5.3324941356880547E-2</v>
      </c>
      <c r="P532" s="450"/>
      <c r="Q532" s="450"/>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084" t="s">
        <v>222</v>
      </c>
      <c r="D533" s="2071"/>
      <c r="E533" s="470">
        <v>3.760166510082763E-2</v>
      </c>
      <c r="F533" s="450"/>
      <c r="G533" s="450"/>
      <c r="H533" s="2085" t="s">
        <v>222</v>
      </c>
      <c r="I533" s="2071"/>
      <c r="J533" s="471">
        <v>3.9989921590823936E-2</v>
      </c>
      <c r="K533" s="450"/>
      <c r="L533" s="450"/>
      <c r="M533" s="2086" t="s">
        <v>222</v>
      </c>
      <c r="N533" s="2071"/>
      <c r="O533" s="472">
        <v>3.0720928684761183E-2</v>
      </c>
      <c r="P533" s="450"/>
      <c r="Q533" s="450"/>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084" t="s">
        <v>224</v>
      </c>
      <c r="D534" s="2071"/>
      <c r="E534" s="470">
        <v>2.1236171587598919E-3</v>
      </c>
      <c r="F534" s="450"/>
      <c r="G534" s="450"/>
      <c r="H534" s="2085" t="s">
        <v>224</v>
      </c>
      <c r="I534" s="2071"/>
      <c r="J534" s="471">
        <v>-2.0631370601356988E-2</v>
      </c>
      <c r="K534" s="450"/>
      <c r="L534" s="450"/>
      <c r="M534" s="2086" t="s">
        <v>224</v>
      </c>
      <c r="N534" s="2071"/>
      <c r="O534" s="472">
        <v>3.6506876238115049E-2</v>
      </c>
      <c r="P534" s="450"/>
      <c r="Q534" s="450"/>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084" t="s">
        <v>240</v>
      </c>
      <c r="D535" s="2071"/>
      <c r="E535" s="470">
        <v>9.6868610634724718E-3</v>
      </c>
      <c r="F535" s="450"/>
      <c r="G535" s="450"/>
      <c r="H535" s="2085" t="s">
        <v>240</v>
      </c>
      <c r="I535" s="2071"/>
      <c r="J535" s="471">
        <v>1.2585444868099704E-2</v>
      </c>
      <c r="K535" s="450"/>
      <c r="L535" s="450"/>
      <c r="M535" s="2086" t="s">
        <v>240</v>
      </c>
      <c r="N535" s="2071"/>
      <c r="O535" s="472">
        <v>4.4203404620327185E-3</v>
      </c>
      <c r="P535" s="450"/>
      <c r="Q535" s="450"/>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084" t="s">
        <v>241</v>
      </c>
      <c r="D536" s="2071"/>
      <c r="E536" s="470">
        <v>-4.494967141474804E-3</v>
      </c>
      <c r="F536" s="450"/>
      <c r="G536" s="450"/>
      <c r="H536" s="2085" t="s">
        <v>241</v>
      </c>
      <c r="I536" s="2071"/>
      <c r="J536" s="471">
        <v>-7.6256220111111305E-3</v>
      </c>
      <c r="K536" s="450"/>
      <c r="L536" s="450"/>
      <c r="M536" s="2086" t="s">
        <v>241</v>
      </c>
      <c r="N536" s="2071"/>
      <c r="O536" s="472">
        <v>-3.6051027300057479E-3</v>
      </c>
      <c r="P536" s="450"/>
      <c r="Q536" s="450"/>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084" t="s">
        <v>231</v>
      </c>
      <c r="D537" s="2071"/>
      <c r="E537" s="470">
        <v>-1.6337245887761729E-2</v>
      </c>
      <c r="F537" s="450"/>
      <c r="G537" s="450"/>
      <c r="H537" s="2085" t="s">
        <v>231</v>
      </c>
      <c r="I537" s="2071"/>
      <c r="J537" s="471">
        <v>-4.8616907975570977E-3</v>
      </c>
      <c r="K537" s="450"/>
      <c r="L537" s="450"/>
      <c r="M537" s="2086" t="s">
        <v>231</v>
      </c>
      <c r="N537" s="2071"/>
      <c r="O537" s="472">
        <v>-2.1469629430391837E-2</v>
      </c>
      <c r="P537" s="450"/>
      <c r="Q537" s="450"/>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084" t="s">
        <v>229</v>
      </c>
      <c r="D538" s="2071"/>
      <c r="E538" s="470">
        <v>-1.7486909361137882E-2</v>
      </c>
      <c r="F538" s="450"/>
      <c r="G538" s="450"/>
      <c r="H538" s="2085" t="s">
        <v>229</v>
      </c>
      <c r="I538" s="2071"/>
      <c r="J538" s="471">
        <v>-2.1070538141047701E-2</v>
      </c>
      <c r="K538" s="450"/>
      <c r="L538" s="450"/>
      <c r="M538" s="2086" t="s">
        <v>229</v>
      </c>
      <c r="N538" s="2071"/>
      <c r="O538" s="472">
        <v>-2.3637657021714571E-2</v>
      </c>
      <c r="P538" s="450"/>
      <c r="Q538" s="450"/>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084" t="s">
        <v>215</v>
      </c>
      <c r="D539" s="2071"/>
      <c r="E539" s="470">
        <v>-6.173526190337212E-2</v>
      </c>
      <c r="F539" s="450"/>
      <c r="G539" s="450"/>
      <c r="H539" s="2085" t="s">
        <v>215</v>
      </c>
      <c r="I539" s="2071"/>
      <c r="J539" s="471">
        <v>-6.7852315972357802E-2</v>
      </c>
      <c r="K539" s="450"/>
      <c r="L539" s="450"/>
      <c r="M539" s="2086" t="s">
        <v>215</v>
      </c>
      <c r="N539" s="2071"/>
      <c r="O539" s="472">
        <v>-4.010780587502643E-2</v>
      </c>
      <c r="P539" s="450"/>
      <c r="Q539" s="450"/>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084" t="s">
        <v>228</v>
      </c>
      <c r="D540" s="2071"/>
      <c r="E540" s="470">
        <v>-2.0758686285424967E-2</v>
      </c>
      <c r="F540" s="450"/>
      <c r="G540" s="450"/>
      <c r="H540" s="2085" t="s">
        <v>228</v>
      </c>
      <c r="I540" s="2071"/>
      <c r="J540" s="471">
        <v>-3.0234218315386335E-2</v>
      </c>
      <c r="K540" s="450"/>
      <c r="L540" s="450"/>
      <c r="M540" s="2086" t="s">
        <v>228</v>
      </c>
      <c r="N540" s="2071"/>
      <c r="O540" s="472">
        <v>-2.1315697412374705E-2</v>
      </c>
      <c r="P540" s="450"/>
      <c r="Q540" s="450"/>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084" t="s">
        <v>223</v>
      </c>
      <c r="D541" s="2071"/>
      <c r="E541" s="470">
        <v>-2.363492742699469E-2</v>
      </c>
      <c r="F541" s="450"/>
      <c r="G541" s="450"/>
      <c r="H541" s="2085" t="s">
        <v>223</v>
      </c>
      <c r="I541" s="2071"/>
      <c r="J541" s="471">
        <v>-4.6477476334179264E-2</v>
      </c>
      <c r="K541" s="450"/>
      <c r="L541" s="450"/>
      <c r="M541" s="2086" t="s">
        <v>223</v>
      </c>
      <c r="N541" s="2071"/>
      <c r="O541" s="472">
        <v>-9.3785547461056086E-3</v>
      </c>
      <c r="P541" s="450"/>
      <c r="Q541" s="450"/>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084" t="s">
        <v>205</v>
      </c>
      <c r="D542" s="2071"/>
      <c r="E542" s="470">
        <v>9.0820363387262862E-2</v>
      </c>
      <c r="F542" s="450"/>
      <c r="G542" s="450"/>
      <c r="H542" s="2085" t="s">
        <v>205</v>
      </c>
      <c r="I542" s="2071"/>
      <c r="J542" s="471">
        <v>9.8953043489214604E-2</v>
      </c>
      <c r="K542" s="450"/>
      <c r="L542" s="450"/>
      <c r="M542" s="2086" t="s">
        <v>205</v>
      </c>
      <c r="N542" s="2071"/>
      <c r="O542" s="472">
        <v>9.7780008482577577E-2</v>
      </c>
      <c r="P542" s="450"/>
      <c r="Q542" s="450"/>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084" t="s">
        <v>235</v>
      </c>
      <c r="D543" s="2071"/>
      <c r="E543" s="470">
        <v>-1.0111984086348899E-2</v>
      </c>
      <c r="F543" s="450"/>
      <c r="G543" s="450"/>
      <c r="H543" s="2085" t="s">
        <v>235</v>
      </c>
      <c r="I543" s="2071"/>
      <c r="J543" s="471">
        <v>-1.6837245581659069E-2</v>
      </c>
      <c r="K543" s="450"/>
      <c r="L543" s="450"/>
      <c r="M543" s="2086" t="s">
        <v>235</v>
      </c>
      <c r="N543" s="2071"/>
      <c r="O543" s="472">
        <v>-8.4478644137477733E-3</v>
      </c>
      <c r="P543" s="450"/>
      <c r="Q543" s="450"/>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084" t="s">
        <v>204</v>
      </c>
      <c r="D544" s="2071"/>
      <c r="E544" s="470">
        <v>-8.2273828700564794E-2</v>
      </c>
      <c r="F544" s="450"/>
      <c r="G544" s="450"/>
      <c r="H544" s="2085" t="s">
        <v>204</v>
      </c>
      <c r="I544" s="2071"/>
      <c r="J544" s="471">
        <v>-5.7226754799865429E-2</v>
      </c>
      <c r="K544" s="450"/>
      <c r="L544" s="450"/>
      <c r="M544" s="2086" t="s">
        <v>204</v>
      </c>
      <c r="N544" s="2071"/>
      <c r="O544" s="472">
        <v>-0.11303749531133386</v>
      </c>
      <c r="P544" s="450"/>
      <c r="Q544" s="450"/>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084" t="s">
        <v>213</v>
      </c>
      <c r="D545" s="2071"/>
      <c r="E545" s="470">
        <v>1.8747516333498557E-2</v>
      </c>
      <c r="F545" s="450"/>
      <c r="G545" s="450"/>
      <c r="H545" s="2085" t="s">
        <v>213</v>
      </c>
      <c r="I545" s="2071"/>
      <c r="J545" s="471">
        <v>-3.7887332506570212E-2</v>
      </c>
      <c r="K545" s="450"/>
      <c r="L545" s="450"/>
      <c r="M545" s="2086" t="s">
        <v>213</v>
      </c>
      <c r="N545" s="2071"/>
      <c r="O545" s="472">
        <v>6.5442170471877184E-2</v>
      </c>
      <c r="P545" s="450"/>
      <c r="Q545" s="450"/>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084" t="s">
        <v>225</v>
      </c>
      <c r="D546" s="2071"/>
      <c r="E546" s="470">
        <v>3.0028798328455855E-2</v>
      </c>
      <c r="F546" s="450"/>
      <c r="G546" s="450"/>
      <c r="H546" s="2085" t="s">
        <v>225</v>
      </c>
      <c r="I546" s="2071"/>
      <c r="J546" s="471">
        <v>3.2112591890286944E-2</v>
      </c>
      <c r="K546" s="450"/>
      <c r="L546" s="450"/>
      <c r="M546" s="2086" t="s">
        <v>225</v>
      </c>
      <c r="N546" s="2071"/>
      <c r="O546" s="472">
        <v>2.5709044947818033E-2</v>
      </c>
      <c r="P546" s="450"/>
      <c r="Q546" s="450"/>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084" t="s">
        <v>219</v>
      </c>
      <c r="D547" s="2071"/>
      <c r="E547" s="470">
        <v>3.4282817759438131E-2</v>
      </c>
      <c r="F547" s="450"/>
      <c r="G547" s="450"/>
      <c r="H547" s="2085" t="s">
        <v>219</v>
      </c>
      <c r="I547" s="2071"/>
      <c r="J547" s="471">
        <v>4.7366275449310574E-2</v>
      </c>
      <c r="K547" s="450"/>
      <c r="L547" s="450"/>
      <c r="M547" s="2086" t="s">
        <v>219</v>
      </c>
      <c r="N547" s="2071"/>
      <c r="O547" s="472">
        <v>4.9296596304915764E-2</v>
      </c>
      <c r="P547" s="450"/>
      <c r="Q547" s="450"/>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084" t="s">
        <v>233</v>
      </c>
      <c r="D548" s="2071"/>
      <c r="E548" s="470">
        <v>-9.9908319818965471E-3</v>
      </c>
      <c r="F548" s="450"/>
      <c r="G548" s="450"/>
      <c r="H548" s="2085" t="s">
        <v>233</v>
      </c>
      <c r="I548" s="2071"/>
      <c r="J548" s="471">
        <v>-2.2785839170347044E-2</v>
      </c>
      <c r="K548" s="450"/>
      <c r="L548" s="450"/>
      <c r="M548" s="2086" t="s">
        <v>233</v>
      </c>
      <c r="N548" s="2071"/>
      <c r="O548" s="472">
        <v>-6.7624670118446679E-3</v>
      </c>
      <c r="P548" s="450"/>
      <c r="Q548" s="450"/>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084" t="s">
        <v>238</v>
      </c>
      <c r="D549" s="2071"/>
      <c r="E549" s="470">
        <v>1.0722067331810288E-2</v>
      </c>
      <c r="F549" s="450"/>
      <c r="G549" s="450"/>
      <c r="H549" s="2085" t="s">
        <v>238</v>
      </c>
      <c r="I549" s="2071"/>
      <c r="J549" s="471">
        <v>1.3068273994621384E-2</v>
      </c>
      <c r="K549" s="450"/>
      <c r="L549" s="450"/>
      <c r="M549" s="2086" t="s">
        <v>238</v>
      </c>
      <c r="N549" s="2071"/>
      <c r="O549" s="472">
        <v>2.1191362483624532E-3</v>
      </c>
      <c r="P549" s="450"/>
      <c r="Q549" s="450"/>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084" t="s">
        <v>195</v>
      </c>
      <c r="D550" s="2071"/>
      <c r="E550" s="470">
        <v>0.10881302847876335</v>
      </c>
      <c r="F550" s="450"/>
      <c r="G550" s="450"/>
      <c r="H550" s="2085" t="s">
        <v>195</v>
      </c>
      <c r="I550" s="2071"/>
      <c r="J550" s="471">
        <v>9.2219933963818043E-2</v>
      </c>
      <c r="K550" s="450"/>
      <c r="L550" s="450"/>
      <c r="M550" s="2086" t="s">
        <v>195</v>
      </c>
      <c r="N550" s="2071"/>
      <c r="O550" s="472">
        <v>0.14356534056247006</v>
      </c>
      <c r="P550" s="450"/>
      <c r="Q550" s="450"/>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084" t="s">
        <v>239</v>
      </c>
      <c r="D551" s="2071"/>
      <c r="E551" s="470">
        <v>-2.8622974674978596E-3</v>
      </c>
      <c r="F551" s="450"/>
      <c r="G551" s="450"/>
      <c r="H551" s="2085" t="s">
        <v>239</v>
      </c>
      <c r="I551" s="2071"/>
      <c r="J551" s="471">
        <v>-1.4521938508874491E-2</v>
      </c>
      <c r="K551" s="450"/>
      <c r="L551" s="450"/>
      <c r="M551" s="2086" t="s">
        <v>239</v>
      </c>
      <c r="N551" s="2071"/>
      <c r="O551" s="472">
        <v>1.0863623425937255E-3</v>
      </c>
      <c r="P551" s="450"/>
      <c r="Q551" s="450"/>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084" t="s">
        <v>200</v>
      </c>
      <c r="D552" s="2071"/>
      <c r="E552" s="470">
        <v>-0.10732817882532944</v>
      </c>
      <c r="F552" s="450"/>
      <c r="G552" s="450"/>
      <c r="H552" s="2085" t="s">
        <v>200</v>
      </c>
      <c r="I552" s="2071"/>
      <c r="J552" s="471">
        <v>-9.2591678095960472E-2</v>
      </c>
      <c r="K552" s="450"/>
      <c r="L552" s="450"/>
      <c r="M552" s="2086" t="s">
        <v>200</v>
      </c>
      <c r="N552" s="2071"/>
      <c r="O552" s="472">
        <v>-0.13368276161772746</v>
      </c>
      <c r="P552" s="450"/>
      <c r="Q552" s="450"/>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084" t="s">
        <v>232</v>
      </c>
      <c r="D553" s="2071"/>
      <c r="E553" s="470">
        <v>-2.0147622025251399E-2</v>
      </c>
      <c r="F553" s="450"/>
      <c r="G553" s="450"/>
      <c r="H553" s="2085" t="s">
        <v>232</v>
      </c>
      <c r="I553" s="2071"/>
      <c r="J553" s="471">
        <v>-1.3537544547141721E-2</v>
      </c>
      <c r="K553" s="450"/>
      <c r="L553" s="450"/>
      <c r="M553" s="2086" t="s">
        <v>232</v>
      </c>
      <c r="N553" s="2071"/>
      <c r="O553" s="472">
        <v>-1.0519483702946161E-2</v>
      </c>
      <c r="P553" s="450"/>
      <c r="Q553" s="450"/>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84" t="s">
        <v>230</v>
      </c>
      <c r="D554" s="2071"/>
      <c r="E554" s="470">
        <v>-1.6588210559946603E-3</v>
      </c>
      <c r="F554" s="450"/>
      <c r="G554" s="450"/>
      <c r="H554" s="2085" t="s">
        <v>230</v>
      </c>
      <c r="I554" s="2071"/>
      <c r="J554" s="471">
        <v>-2.5621003356121198E-2</v>
      </c>
      <c r="K554" s="450"/>
      <c r="L554" s="450"/>
      <c r="M554" s="2086" t="s">
        <v>230</v>
      </c>
      <c r="N554" s="2071"/>
      <c r="O554" s="472">
        <v>1.2846112510587792E-2</v>
      </c>
      <c r="P554" s="450"/>
      <c r="Q554" s="450"/>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84" t="s">
        <v>242</v>
      </c>
      <c r="D555" s="2071"/>
      <c r="E555" s="470">
        <v>-9.3832737197545432E-4</v>
      </c>
      <c r="F555" s="450"/>
      <c r="G555" s="450"/>
      <c r="H555" s="2085" t="s">
        <v>242</v>
      </c>
      <c r="I555" s="2071"/>
      <c r="J555" s="471">
        <v>-1.9739189412153937E-3</v>
      </c>
      <c r="K555" s="450"/>
      <c r="L555" s="450"/>
      <c r="M555" s="2086" t="s">
        <v>242</v>
      </c>
      <c r="N555" s="2071"/>
      <c r="O555" s="472">
        <v>-1.963360318423701E-3</v>
      </c>
      <c r="P555" s="450"/>
      <c r="Q555" s="450"/>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084" t="s">
        <v>210</v>
      </c>
      <c r="D556" s="2071"/>
      <c r="E556" s="470">
        <v>4.7870213391793745E-2</v>
      </c>
      <c r="F556" s="450"/>
      <c r="G556" s="450"/>
      <c r="H556" s="2085" t="s">
        <v>210</v>
      </c>
      <c r="I556" s="2071"/>
      <c r="J556" s="471">
        <v>1.2757624302726377E-2</v>
      </c>
      <c r="K556" s="450"/>
      <c r="L556" s="450"/>
      <c r="M556" s="2086" t="s">
        <v>210</v>
      </c>
      <c r="N556" s="2071"/>
      <c r="O556" s="472">
        <v>7.4111423225220283E-2</v>
      </c>
      <c r="P556" s="450"/>
      <c r="Q556" s="450"/>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084" t="s">
        <v>209</v>
      </c>
      <c r="D557" s="2071"/>
      <c r="E557" s="470">
        <v>7.2095626398461357E-2</v>
      </c>
      <c r="F557" s="450"/>
      <c r="G557" s="450"/>
      <c r="H557" s="2085" t="s">
        <v>209</v>
      </c>
      <c r="I557" s="2071"/>
      <c r="J557" s="471">
        <v>6.1088804063813743E-2</v>
      </c>
      <c r="K557" s="450"/>
      <c r="L557" s="450"/>
      <c r="M557" s="2086" t="s">
        <v>209</v>
      </c>
      <c r="N557" s="2071"/>
      <c r="O557" s="472">
        <v>3.6287055510536688E-2</v>
      </c>
      <c r="P557" s="450"/>
      <c r="Q557" s="450"/>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084" t="s">
        <v>234</v>
      </c>
      <c r="D558" s="2071"/>
      <c r="E558" s="470">
        <v>8.1712301249542048E-3</v>
      </c>
      <c r="F558" s="450"/>
      <c r="G558" s="450"/>
      <c r="H558" s="2085" t="s">
        <v>234</v>
      </c>
      <c r="I558" s="2071"/>
      <c r="J558" s="471">
        <v>1.0955856315571388E-2</v>
      </c>
      <c r="K558" s="450"/>
      <c r="L558" s="450"/>
      <c r="M558" s="2086" t="s">
        <v>234</v>
      </c>
      <c r="N558" s="2071"/>
      <c r="O558" s="472">
        <v>1.7061709101031261E-2</v>
      </c>
      <c r="P558" s="450"/>
      <c r="Q558" s="450"/>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84" t="s">
        <v>220</v>
      </c>
      <c r="D559" s="2071"/>
      <c r="E559" s="470">
        <v>-3.801112784645129E-2</v>
      </c>
      <c r="F559" s="450"/>
      <c r="G559" s="450"/>
      <c r="H559" s="2085" t="s">
        <v>220</v>
      </c>
      <c r="I559" s="2071"/>
      <c r="J559" s="471">
        <v>-5.499778147447678E-2</v>
      </c>
      <c r="K559" s="450"/>
      <c r="L559" s="450"/>
      <c r="M559" s="2086" t="s">
        <v>220</v>
      </c>
      <c r="N559" s="2071"/>
      <c r="O559" s="472">
        <v>1.5208853401537978E-2</v>
      </c>
      <c r="P559" s="450"/>
      <c r="Q559" s="450"/>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84" t="s">
        <v>226</v>
      </c>
      <c r="D560" s="2071"/>
      <c r="E560" s="470">
        <v>-2.8408352701590374E-2</v>
      </c>
      <c r="F560" s="450"/>
      <c r="G560" s="450"/>
      <c r="H560" s="2085" t="s">
        <v>226</v>
      </c>
      <c r="I560" s="2071"/>
      <c r="J560" s="471">
        <v>-1.5213446087129738E-2</v>
      </c>
      <c r="K560" s="450"/>
      <c r="L560" s="450"/>
      <c r="M560" s="2086" t="s">
        <v>226</v>
      </c>
      <c r="N560" s="2071"/>
      <c r="O560" s="472">
        <v>-2.0542945616897176E-2</v>
      </c>
      <c r="P560" s="450"/>
      <c r="Q560" s="450"/>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84" t="s">
        <v>211</v>
      </c>
      <c r="D561" s="2071"/>
      <c r="E561" s="470">
        <v>-6.9882816154738917E-2</v>
      </c>
      <c r="F561" s="450"/>
      <c r="G561" s="450"/>
      <c r="H561" s="2085" t="s">
        <v>211</v>
      </c>
      <c r="I561" s="2071"/>
      <c r="J561" s="471">
        <v>-6.1568994869489059E-2</v>
      </c>
      <c r="K561" s="450"/>
      <c r="L561" s="450"/>
      <c r="M561" s="2086" t="s">
        <v>211</v>
      </c>
      <c r="N561" s="2071"/>
      <c r="O561" s="472">
        <v>-4.7494490877506561E-2</v>
      </c>
      <c r="P561" s="450"/>
      <c r="Q561" s="450"/>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81" t="s">
        <v>237</v>
      </c>
      <c r="D562" s="2071"/>
      <c r="E562" s="473">
        <v>-1.5144672324899413E-2</v>
      </c>
      <c r="F562" s="450"/>
      <c r="G562" s="450"/>
      <c r="H562" s="2082" t="s">
        <v>237</v>
      </c>
      <c r="I562" s="2071"/>
      <c r="J562" s="474">
        <v>-1.6687670177343294E-2</v>
      </c>
      <c r="K562" s="450"/>
      <c r="L562" s="450"/>
      <c r="M562" s="2083" t="s">
        <v>237</v>
      </c>
      <c r="N562" s="2071"/>
      <c r="O562" s="475">
        <v>2.6384135992807206E-4</v>
      </c>
      <c r="P562" s="450"/>
      <c r="Q562" s="450"/>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70"/>
      <c r="D563" s="2071"/>
      <c r="E563" s="466"/>
      <c r="F563" s="450"/>
      <c r="G563" s="450"/>
      <c r="H563" s="2070"/>
      <c r="I563" s="2071"/>
      <c r="J563" s="466"/>
      <c r="K563" s="450"/>
      <c r="L563" s="450"/>
      <c r="M563" s="2070"/>
      <c r="N563" s="2071"/>
      <c r="O563" s="466"/>
      <c r="P563" s="450"/>
      <c r="Q563" s="450"/>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70"/>
      <c r="D564" s="2071"/>
      <c r="E564" s="450"/>
      <c r="F564" s="450"/>
      <c r="G564" s="450"/>
      <c r="H564" s="2070"/>
      <c r="I564" s="2071"/>
      <c r="J564" s="450"/>
      <c r="K564" s="450"/>
      <c r="L564" s="450"/>
      <c r="M564" s="2070"/>
      <c r="N564" s="2071"/>
      <c r="O564" s="450"/>
      <c r="P564" s="450"/>
      <c r="Q564" s="450"/>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78" t="s">
        <v>250</v>
      </c>
      <c r="D565" s="2071"/>
      <c r="E565" s="2071"/>
      <c r="F565" s="450"/>
      <c r="G565" s="450"/>
      <c r="H565" s="2079" t="s">
        <v>250</v>
      </c>
      <c r="I565" s="2071"/>
      <c r="J565" s="2071"/>
      <c r="K565" s="450"/>
      <c r="L565" s="450"/>
      <c r="M565" s="2080" t="s">
        <v>250</v>
      </c>
      <c r="N565" s="2071"/>
      <c r="O565" s="2071"/>
      <c r="P565" s="450"/>
      <c r="Q565" s="450"/>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72" t="s">
        <v>193</v>
      </c>
      <c r="D566" s="2071"/>
      <c r="E566" s="491" t="s">
        <v>194</v>
      </c>
      <c r="F566" s="450"/>
      <c r="G566" s="450"/>
      <c r="H566" s="2073" t="s">
        <v>193</v>
      </c>
      <c r="I566" s="2071"/>
      <c r="J566" s="492" t="s">
        <v>194</v>
      </c>
      <c r="K566" s="450"/>
      <c r="L566" s="450"/>
      <c r="M566" s="2074" t="s">
        <v>193</v>
      </c>
      <c r="N566" s="2071"/>
      <c r="O566" s="493" t="s">
        <v>194</v>
      </c>
      <c r="P566" s="450"/>
      <c r="Q566" s="450"/>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75" t="s">
        <v>194</v>
      </c>
      <c r="D567" s="2071"/>
      <c r="E567" s="494">
        <v>1</v>
      </c>
      <c r="F567" s="450"/>
      <c r="G567" s="450"/>
      <c r="H567" s="2076" t="s">
        <v>194</v>
      </c>
      <c r="I567" s="2071"/>
      <c r="J567" s="495">
        <v>0.99999999999999989</v>
      </c>
      <c r="K567" s="450"/>
      <c r="L567" s="450"/>
      <c r="M567" s="2077" t="s">
        <v>194</v>
      </c>
      <c r="N567" s="2071"/>
      <c r="O567" s="496">
        <v>0.99999999999999978</v>
      </c>
      <c r="P567" s="450"/>
      <c r="Q567" s="450"/>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70"/>
      <c r="D568" s="2071"/>
      <c r="E568" s="466"/>
      <c r="F568" s="450"/>
      <c r="G568" s="450"/>
      <c r="H568" s="2070"/>
      <c r="I568" s="2071"/>
      <c r="J568" s="466"/>
      <c r="K568" s="450"/>
      <c r="L568" s="450"/>
      <c r="M568" s="2070"/>
      <c r="N568" s="2071"/>
      <c r="O568" s="466"/>
      <c r="P568" s="450"/>
      <c r="Q568" s="450"/>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70"/>
      <c r="D569" s="2071"/>
      <c r="E569" s="450"/>
      <c r="F569" s="450"/>
      <c r="G569" s="450"/>
      <c r="H569" s="2070"/>
      <c r="I569" s="2071"/>
      <c r="J569" s="450"/>
      <c r="K569" s="450"/>
      <c r="L569" s="450"/>
      <c r="M569" s="2070"/>
      <c r="N569" s="2071"/>
      <c r="O569" s="450"/>
      <c r="P569" s="450"/>
      <c r="Q569" s="450"/>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70"/>
      <c r="D570" s="2071"/>
      <c r="E570" s="450"/>
      <c r="F570" s="450"/>
      <c r="G570" s="450"/>
      <c r="H570" s="2070"/>
      <c r="I570" s="2071"/>
      <c r="J570" s="450"/>
      <c r="K570" s="450"/>
      <c r="L570" s="450"/>
      <c r="M570" s="2070"/>
      <c r="N570" s="2071"/>
      <c r="O570" s="450"/>
      <c r="P570" s="450"/>
      <c r="Q570" s="450"/>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70"/>
      <c r="D571" s="2071"/>
      <c r="E571" s="450"/>
      <c r="F571" s="450"/>
      <c r="G571" s="450"/>
      <c r="H571" s="2070"/>
      <c r="I571" s="2071"/>
      <c r="J571" s="450"/>
      <c r="K571" s="450"/>
      <c r="L571" s="450"/>
      <c r="M571" s="2070"/>
      <c r="N571" s="2071"/>
      <c r="O571" s="450"/>
      <c r="P571" s="450"/>
      <c r="Q571" s="450"/>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70"/>
      <c r="D572" s="2071"/>
      <c r="E572" s="450"/>
      <c r="F572" s="450"/>
      <c r="G572" s="450"/>
      <c r="H572" s="2070"/>
      <c r="I572" s="2071"/>
      <c r="J572" s="450"/>
      <c r="K572" s="450"/>
      <c r="L572" s="450"/>
      <c r="M572" s="2070"/>
      <c r="N572" s="2071"/>
      <c r="O572" s="450"/>
      <c r="P572" s="450"/>
      <c r="Q572" s="450"/>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70"/>
      <c r="D573" s="2071"/>
      <c r="E573" s="450"/>
      <c r="F573" s="450"/>
      <c r="G573" s="450"/>
      <c r="H573" s="2070"/>
      <c r="I573" s="2071"/>
      <c r="J573" s="450"/>
      <c r="K573" s="450"/>
      <c r="L573" s="450"/>
      <c r="M573" s="2070"/>
      <c r="N573" s="2071"/>
      <c r="O573" s="450"/>
      <c r="P573" s="450"/>
      <c r="Q573" s="450"/>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70"/>
      <c r="D574" s="2071"/>
      <c r="E574" s="450"/>
      <c r="F574" s="450"/>
      <c r="G574" s="450"/>
      <c r="H574" s="2070"/>
      <c r="I574" s="2071"/>
      <c r="J574" s="450"/>
      <c r="K574" s="450"/>
      <c r="L574" s="450"/>
      <c r="M574" s="2070"/>
      <c r="N574" s="2071"/>
      <c r="O574" s="450"/>
      <c r="P574" s="450"/>
      <c r="Q574" s="450"/>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70"/>
      <c r="D575" s="2071"/>
      <c r="E575" s="450"/>
      <c r="F575" s="450"/>
      <c r="G575" s="450"/>
      <c r="H575" s="2070"/>
      <c r="I575" s="2071"/>
      <c r="J575" s="450"/>
      <c r="K575" s="450"/>
      <c r="L575" s="450"/>
      <c r="M575" s="2070"/>
      <c r="N575" s="2071"/>
      <c r="O575" s="450"/>
      <c r="P575" s="450"/>
      <c r="Q575" s="450"/>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70"/>
      <c r="D576" s="2071"/>
      <c r="E576" s="450"/>
      <c r="F576" s="450"/>
      <c r="G576" s="450"/>
      <c r="H576" s="2070"/>
      <c r="I576" s="2071"/>
      <c r="J576" s="450"/>
      <c r="K576" s="450"/>
      <c r="L576" s="450"/>
      <c r="M576" s="2070"/>
      <c r="N576" s="2071"/>
      <c r="O576" s="450"/>
      <c r="P576" s="450"/>
      <c r="Q576" s="450"/>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70"/>
      <c r="D577" s="2071"/>
      <c r="E577" s="450"/>
      <c r="F577" s="450"/>
      <c r="G577" s="450"/>
      <c r="H577" s="2070"/>
      <c r="I577" s="2071"/>
      <c r="J577" s="450"/>
      <c r="K577" s="450"/>
      <c r="L577" s="450"/>
      <c r="M577" s="2070"/>
      <c r="N577" s="2071"/>
      <c r="O577" s="450"/>
      <c r="P577" s="450"/>
      <c r="Q577" s="450"/>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70"/>
      <c r="D578" s="2071"/>
      <c r="E578" s="450"/>
      <c r="F578" s="450"/>
      <c r="G578" s="450"/>
      <c r="H578" s="2070"/>
      <c r="I578" s="2071"/>
      <c r="J578" s="450"/>
      <c r="K578" s="450"/>
      <c r="L578" s="450"/>
      <c r="M578" s="2070"/>
      <c r="N578" s="2071"/>
      <c r="O578" s="450"/>
      <c r="P578" s="450"/>
      <c r="Q578" s="450"/>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70"/>
      <c r="D579" s="2071"/>
      <c r="E579" s="450"/>
      <c r="F579" s="450"/>
      <c r="G579" s="450"/>
      <c r="H579" s="2070"/>
      <c r="I579" s="2071"/>
      <c r="J579" s="450"/>
      <c r="K579" s="450"/>
      <c r="L579" s="450"/>
      <c r="M579" s="2070"/>
      <c r="N579" s="2071"/>
      <c r="O579" s="450"/>
      <c r="P579" s="450"/>
      <c r="Q579" s="450"/>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70"/>
      <c r="D580" s="2071"/>
      <c r="E580" s="450"/>
      <c r="F580" s="450"/>
      <c r="G580" s="450"/>
      <c r="H580" s="2070"/>
      <c r="I580" s="2071"/>
      <c r="J580" s="450"/>
      <c r="K580" s="450"/>
      <c r="L580" s="450"/>
      <c r="M580" s="2070"/>
      <c r="N580" s="2071"/>
      <c r="O580" s="450"/>
      <c r="P580" s="450"/>
      <c r="Q580" s="450"/>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70"/>
      <c r="D581" s="2071"/>
      <c r="E581" s="450"/>
      <c r="F581" s="450"/>
      <c r="G581" s="450"/>
      <c r="H581" s="2070"/>
      <c r="I581" s="2071"/>
      <c r="J581" s="450"/>
      <c r="K581" s="450"/>
      <c r="L581" s="450"/>
      <c r="M581" s="2070"/>
      <c r="N581" s="2071"/>
      <c r="O581" s="450"/>
      <c r="P581" s="450"/>
      <c r="Q581" s="450"/>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70"/>
      <c r="D582" s="2071"/>
      <c r="E582" s="450"/>
      <c r="F582" s="450"/>
      <c r="G582" s="450"/>
      <c r="H582" s="2070"/>
      <c r="I582" s="2071"/>
      <c r="J582" s="450"/>
      <c r="K582" s="450"/>
      <c r="L582" s="450"/>
      <c r="M582" s="2070"/>
      <c r="N582" s="2071"/>
      <c r="O582" s="450"/>
      <c r="P582" s="450"/>
      <c r="Q582" s="450"/>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70"/>
      <c r="D583" s="2071"/>
      <c r="E583" s="450"/>
      <c r="F583" s="450"/>
      <c r="G583" s="450"/>
      <c r="H583" s="2070"/>
      <c r="I583" s="2071"/>
      <c r="J583" s="450"/>
      <c r="K583" s="450"/>
      <c r="L583" s="450"/>
      <c r="M583" s="2070"/>
      <c r="N583" s="2071"/>
      <c r="O583" s="450"/>
      <c r="P583" s="450"/>
      <c r="Q583" s="450"/>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70"/>
      <c r="D584" s="2071"/>
      <c r="E584" s="450"/>
      <c r="F584" s="450"/>
      <c r="G584" s="450"/>
      <c r="H584" s="2070"/>
      <c r="I584" s="2071"/>
      <c r="J584" s="450"/>
      <c r="K584" s="450"/>
      <c r="L584" s="450"/>
      <c r="M584" s="2070"/>
      <c r="N584" s="2071"/>
      <c r="O584" s="450"/>
      <c r="P584" s="450"/>
      <c r="Q584" s="450"/>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70"/>
      <c r="D585" s="2071"/>
      <c r="E585" s="450"/>
      <c r="F585" s="450"/>
      <c r="G585" s="450"/>
      <c r="H585" s="2070"/>
      <c r="I585" s="2071"/>
      <c r="J585" s="450"/>
      <c r="K585" s="450"/>
      <c r="L585" s="450"/>
      <c r="M585" s="2070"/>
      <c r="N585" s="2071"/>
      <c r="O585" s="450"/>
      <c r="P585" s="450"/>
      <c r="Q585" s="450"/>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70"/>
      <c r="D586" s="2071"/>
      <c r="E586" s="450"/>
      <c r="F586" s="450"/>
      <c r="G586" s="450"/>
      <c r="H586" s="2070"/>
      <c r="I586" s="2071"/>
      <c r="J586" s="450"/>
      <c r="K586" s="450"/>
      <c r="L586" s="450"/>
      <c r="M586" s="2070"/>
      <c r="N586" s="2071"/>
      <c r="O586" s="450"/>
      <c r="P586" s="450"/>
      <c r="Q586" s="450"/>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70"/>
      <c r="D587" s="2071"/>
      <c r="E587" s="450"/>
      <c r="F587" s="450"/>
      <c r="G587" s="450"/>
      <c r="H587" s="2070"/>
      <c r="I587" s="2071"/>
      <c r="J587" s="450"/>
      <c r="K587" s="450"/>
      <c r="L587" s="450"/>
      <c r="M587" s="2070"/>
      <c r="N587" s="2071"/>
      <c r="O587" s="450"/>
      <c r="P587" s="450"/>
      <c r="Q587" s="450"/>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70"/>
      <c r="D588" s="2071"/>
      <c r="E588" s="450"/>
      <c r="F588" s="450"/>
      <c r="G588" s="450"/>
      <c r="H588" s="2070"/>
      <c r="I588" s="2071"/>
      <c r="J588" s="450"/>
      <c r="K588" s="450"/>
      <c r="L588" s="450"/>
      <c r="M588" s="2070"/>
      <c r="N588" s="2071"/>
      <c r="O588" s="450"/>
      <c r="P588" s="450"/>
      <c r="Q588" s="450"/>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70"/>
      <c r="D589" s="2071"/>
      <c r="E589" s="450"/>
      <c r="F589" s="450"/>
      <c r="G589" s="450"/>
      <c r="H589" s="2070"/>
      <c r="I589" s="2071"/>
      <c r="J589" s="450"/>
      <c r="K589" s="450"/>
      <c r="L589" s="450"/>
      <c r="M589" s="2070"/>
      <c r="N589" s="2071"/>
      <c r="O589" s="450"/>
      <c r="P589" s="450"/>
      <c r="Q589" s="450"/>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450"/>
      <c r="D590" s="450"/>
      <c r="E590" s="450"/>
      <c r="F590" s="450"/>
      <c r="G590" s="450"/>
      <c r="H590" s="450"/>
      <c r="I590" s="450"/>
      <c r="J590" s="450"/>
      <c r="K590" s="450"/>
      <c r="L590" s="450"/>
      <c r="M590" s="450"/>
      <c r="N590" s="450"/>
      <c r="O590" s="450"/>
      <c r="P590" s="450"/>
      <c r="Q590" s="450"/>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450"/>
      <c r="D591" s="450"/>
      <c r="E591" s="450"/>
      <c r="F591" s="450"/>
      <c r="G591" s="450"/>
      <c r="H591" s="450"/>
      <c r="I591" s="450"/>
      <c r="J591" s="450"/>
      <c r="K591" s="450"/>
      <c r="L591" s="450"/>
      <c r="M591" s="450"/>
      <c r="N591" s="450"/>
      <c r="O591" s="450"/>
      <c r="P591" s="450"/>
      <c r="Q591" s="450"/>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450"/>
      <c r="D592" s="450"/>
      <c r="E592" s="450"/>
      <c r="F592" s="450"/>
      <c r="G592" s="450"/>
      <c r="H592" s="450"/>
      <c r="I592" s="450"/>
      <c r="J592" s="450"/>
      <c r="K592" s="450"/>
      <c r="L592" s="450"/>
      <c r="M592" s="450"/>
      <c r="N592" s="450"/>
      <c r="O592" s="450"/>
      <c r="P592" s="450"/>
      <c r="Q592" s="450"/>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450"/>
      <c r="D593" s="450"/>
      <c r="E593" s="450"/>
      <c r="F593" s="450"/>
      <c r="G593" s="450"/>
      <c r="H593" s="450"/>
      <c r="I593" s="450"/>
      <c r="J593" s="450"/>
      <c r="K593" s="450"/>
      <c r="L593" s="450"/>
      <c r="M593" s="450"/>
      <c r="N593" s="450"/>
      <c r="O593" s="450"/>
      <c r="P593" s="450"/>
      <c r="Q593" s="450"/>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450"/>
      <c r="D594" s="450"/>
      <c r="E594" s="450"/>
      <c r="F594" s="450"/>
      <c r="G594" s="450"/>
      <c r="H594" s="450"/>
      <c r="I594" s="450"/>
      <c r="J594" s="450"/>
      <c r="K594" s="450"/>
      <c r="L594" s="450"/>
      <c r="M594" s="450"/>
      <c r="N594" s="450"/>
      <c r="O594" s="450"/>
      <c r="P594" s="450"/>
      <c r="Q594" s="450"/>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450"/>
      <c r="D595" s="450"/>
      <c r="E595" s="450"/>
      <c r="F595" s="450"/>
      <c r="G595" s="450"/>
      <c r="H595" s="450"/>
      <c r="I595" s="450"/>
      <c r="J595" s="450"/>
      <c r="K595" s="450"/>
      <c r="L595" s="450"/>
      <c r="M595" s="450"/>
      <c r="N595" s="450"/>
      <c r="O595" s="450"/>
      <c r="P595" s="450"/>
      <c r="Q595" s="450"/>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450"/>
      <c r="D596" s="450"/>
      <c r="E596" s="450"/>
      <c r="F596" s="450"/>
      <c r="G596" s="450"/>
      <c r="H596" s="450"/>
      <c r="I596" s="450"/>
      <c r="J596" s="450"/>
      <c r="K596" s="450"/>
      <c r="L596" s="450"/>
      <c r="M596" s="450"/>
      <c r="N596" s="450"/>
      <c r="O596" s="450"/>
      <c r="P596" s="450"/>
      <c r="Q596" s="450"/>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450"/>
      <c r="D597" s="450"/>
      <c r="E597" s="450"/>
      <c r="F597" s="450"/>
      <c r="G597" s="450"/>
      <c r="H597" s="450"/>
      <c r="I597" s="450"/>
      <c r="J597" s="450"/>
      <c r="K597" s="450"/>
      <c r="L597" s="450"/>
      <c r="M597" s="450"/>
      <c r="N597" s="450"/>
      <c r="O597" s="450"/>
      <c r="P597" s="450"/>
      <c r="Q597" s="450"/>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450"/>
      <c r="D598" s="450"/>
      <c r="E598" s="450"/>
      <c r="F598" s="450"/>
      <c r="G598" s="450"/>
      <c r="H598" s="450"/>
      <c r="I598" s="450"/>
      <c r="J598" s="450"/>
      <c r="K598" s="450"/>
      <c r="L598" s="450"/>
      <c r="M598" s="450"/>
      <c r="N598" s="450"/>
      <c r="O598" s="450"/>
      <c r="P598" s="450"/>
      <c r="Q598" s="450"/>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450"/>
      <c r="D599" s="450"/>
      <c r="E599" s="450"/>
      <c r="F599" s="450"/>
      <c r="G599" s="450"/>
      <c r="H599" s="450"/>
      <c r="I599" s="450"/>
      <c r="J599" s="450"/>
      <c r="K599" s="450"/>
      <c r="L599" s="450"/>
      <c r="M599" s="450"/>
      <c r="N599" s="450"/>
      <c r="O599" s="450"/>
      <c r="P599" s="450"/>
      <c r="Q599" s="450"/>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450"/>
      <c r="D600" s="450"/>
      <c r="E600" s="450"/>
      <c r="F600" s="450"/>
      <c r="G600" s="450"/>
      <c r="H600" s="450"/>
      <c r="I600" s="450"/>
      <c r="J600" s="450"/>
      <c r="K600" s="450"/>
      <c r="L600" s="450"/>
      <c r="M600" s="450"/>
      <c r="N600" s="450"/>
      <c r="O600" s="450"/>
      <c r="P600" s="450"/>
      <c r="Q600" s="450"/>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450"/>
      <c r="D601" s="450"/>
      <c r="E601" s="450"/>
      <c r="F601" s="450"/>
      <c r="G601" s="450"/>
      <c r="H601" s="450"/>
      <c r="I601" s="450"/>
      <c r="J601" s="450"/>
      <c r="K601" s="450"/>
      <c r="L601" s="450"/>
      <c r="M601" s="450"/>
      <c r="N601" s="450"/>
      <c r="O601" s="450"/>
      <c r="P601" s="450"/>
      <c r="Q601" s="450"/>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450"/>
      <c r="D602" s="450"/>
      <c r="E602" s="450"/>
      <c r="F602" s="450"/>
      <c r="G602" s="450"/>
      <c r="H602" s="450"/>
      <c r="I602" s="450"/>
      <c r="J602" s="450"/>
      <c r="K602" s="450"/>
      <c r="L602" s="450"/>
      <c r="M602" s="450"/>
      <c r="N602" s="450"/>
      <c r="O602" s="450"/>
      <c r="P602" s="450"/>
      <c r="Q602" s="450"/>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450"/>
      <c r="D603" s="450"/>
      <c r="E603" s="450"/>
      <c r="F603" s="450"/>
      <c r="G603" s="450"/>
      <c r="H603" s="450"/>
      <c r="I603" s="450"/>
      <c r="J603" s="450"/>
      <c r="K603" s="450"/>
      <c r="L603" s="450"/>
      <c r="M603" s="450"/>
      <c r="N603" s="450"/>
      <c r="O603" s="450"/>
      <c r="P603" s="450"/>
      <c r="Q603" s="450"/>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450"/>
      <c r="D604" s="450"/>
      <c r="E604" s="450"/>
      <c r="F604" s="450"/>
      <c r="G604" s="450"/>
      <c r="H604" s="450"/>
      <c r="I604" s="450"/>
      <c r="J604" s="450"/>
      <c r="K604" s="450"/>
      <c r="L604" s="450"/>
      <c r="M604" s="450"/>
      <c r="N604" s="450"/>
      <c r="O604" s="450"/>
      <c r="P604" s="450"/>
      <c r="Q604" s="450"/>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450"/>
      <c r="D605" s="450"/>
      <c r="E605" s="450"/>
      <c r="F605" s="450"/>
      <c r="G605" s="450"/>
      <c r="H605" s="450"/>
      <c r="I605" s="450"/>
      <c r="J605" s="450"/>
      <c r="K605" s="450"/>
      <c r="L605" s="450"/>
      <c r="M605" s="450"/>
      <c r="N605" s="450"/>
      <c r="O605" s="450"/>
      <c r="P605" s="450"/>
      <c r="Q605" s="450"/>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450"/>
      <c r="D606" s="450"/>
      <c r="E606" s="450"/>
      <c r="F606" s="450"/>
      <c r="G606" s="450"/>
      <c r="H606" s="450"/>
      <c r="I606" s="450"/>
      <c r="J606" s="450"/>
      <c r="K606" s="450"/>
      <c r="L606" s="450"/>
      <c r="M606" s="450"/>
      <c r="N606" s="450"/>
      <c r="O606" s="450"/>
      <c r="P606" s="450"/>
      <c r="Q606" s="450"/>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450"/>
      <c r="D607" s="450"/>
      <c r="E607" s="450"/>
      <c r="F607" s="450"/>
      <c r="G607" s="450"/>
      <c r="H607" s="450"/>
      <c r="I607" s="450"/>
      <c r="J607" s="450"/>
      <c r="K607" s="450"/>
      <c r="L607" s="450"/>
      <c r="M607" s="450"/>
      <c r="N607" s="450"/>
      <c r="O607" s="450"/>
      <c r="P607" s="450"/>
      <c r="Q607" s="450"/>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450"/>
      <c r="D608" s="450"/>
      <c r="E608" s="450"/>
      <c r="F608" s="450"/>
      <c r="G608" s="450"/>
      <c r="H608" s="450"/>
      <c r="I608" s="450"/>
      <c r="J608" s="450"/>
      <c r="K608" s="450"/>
      <c r="L608" s="450"/>
      <c r="M608" s="450"/>
      <c r="N608" s="450"/>
      <c r="O608" s="450"/>
      <c r="P608" s="450"/>
      <c r="Q608" s="450"/>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450"/>
      <c r="D609" s="450"/>
      <c r="E609" s="450"/>
      <c r="F609" s="450"/>
      <c r="G609" s="450"/>
      <c r="H609" s="450"/>
      <c r="I609" s="450"/>
      <c r="J609" s="450"/>
      <c r="K609" s="450"/>
      <c r="L609" s="450"/>
      <c r="M609" s="450"/>
      <c r="N609" s="450"/>
      <c r="O609" s="450"/>
      <c r="P609" s="450"/>
      <c r="Q609" s="450"/>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450"/>
      <c r="D610" s="450"/>
      <c r="E610" s="450"/>
      <c r="F610" s="450"/>
      <c r="G610" s="450"/>
      <c r="H610" s="450"/>
      <c r="I610" s="450"/>
      <c r="J610" s="450"/>
      <c r="K610" s="450"/>
      <c r="L610" s="450"/>
      <c r="M610" s="450"/>
      <c r="N610" s="450"/>
      <c r="O610" s="450"/>
      <c r="P610" s="450"/>
      <c r="Q610" s="450"/>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450"/>
      <c r="D611" s="450"/>
      <c r="E611" s="450"/>
      <c r="F611" s="450"/>
      <c r="G611" s="450"/>
      <c r="H611" s="450"/>
      <c r="I611" s="450"/>
      <c r="J611" s="450"/>
      <c r="K611" s="450"/>
      <c r="L611" s="450"/>
      <c r="M611" s="450"/>
      <c r="N611" s="450"/>
      <c r="O611" s="450"/>
      <c r="P611" s="450"/>
      <c r="Q611" s="450"/>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450"/>
      <c r="D612" s="450"/>
      <c r="E612" s="450"/>
      <c r="F612" s="450"/>
      <c r="G612" s="450"/>
      <c r="H612" s="450"/>
      <c r="I612" s="450"/>
      <c r="J612" s="450"/>
      <c r="K612" s="450"/>
      <c r="L612" s="450"/>
      <c r="M612" s="450"/>
      <c r="N612" s="450"/>
      <c r="O612" s="450"/>
      <c r="P612" s="450"/>
      <c r="Q612" s="450"/>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450"/>
      <c r="D613" s="450"/>
      <c r="E613" s="450"/>
      <c r="F613" s="450"/>
      <c r="G613" s="450"/>
      <c r="H613" s="450"/>
      <c r="I613" s="450"/>
      <c r="J613" s="450"/>
      <c r="K613" s="450"/>
      <c r="L613" s="450"/>
      <c r="M613" s="450"/>
      <c r="N613" s="450"/>
      <c r="O613" s="450"/>
      <c r="P613" s="450"/>
      <c r="Q613" s="450"/>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450"/>
      <c r="D614" s="450"/>
      <c r="E614" s="450"/>
      <c r="F614" s="450"/>
      <c r="G614" s="450"/>
      <c r="H614" s="450"/>
      <c r="I614" s="450"/>
      <c r="J614" s="450"/>
      <c r="K614" s="450"/>
      <c r="L614" s="450"/>
      <c r="M614" s="450"/>
      <c r="N614" s="450"/>
      <c r="O614" s="450"/>
      <c r="P614" s="450"/>
      <c r="Q614" s="450"/>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450"/>
      <c r="D615" s="450"/>
      <c r="E615" s="450"/>
      <c r="F615" s="450"/>
      <c r="G615" s="450"/>
      <c r="H615" s="450"/>
      <c r="I615" s="450"/>
      <c r="J615" s="450"/>
      <c r="K615" s="450"/>
      <c r="L615" s="450"/>
      <c r="M615" s="450"/>
      <c r="N615" s="450"/>
      <c r="O615" s="450"/>
      <c r="P615" s="450"/>
      <c r="Q615" s="450"/>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450"/>
      <c r="D616" s="450"/>
      <c r="E616" s="450"/>
      <c r="F616" s="450"/>
      <c r="G616" s="450"/>
      <c r="H616" s="450"/>
      <c r="I616" s="450"/>
      <c r="J616" s="450"/>
      <c r="K616" s="450"/>
      <c r="L616" s="450"/>
      <c r="M616" s="450"/>
      <c r="N616" s="450"/>
      <c r="O616" s="450"/>
      <c r="P616" s="450"/>
      <c r="Q616" s="450"/>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450"/>
      <c r="D617" s="450"/>
      <c r="E617" s="450"/>
      <c r="F617" s="450"/>
      <c r="G617" s="450"/>
      <c r="H617" s="450"/>
      <c r="I617" s="450"/>
      <c r="J617" s="450"/>
      <c r="K617" s="450"/>
      <c r="L617" s="450"/>
      <c r="M617" s="450"/>
      <c r="N617" s="450"/>
      <c r="O617" s="450"/>
      <c r="P617" s="450"/>
      <c r="Q617" s="450"/>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450"/>
      <c r="D618" s="450"/>
      <c r="E618" s="450"/>
      <c r="F618" s="450"/>
      <c r="G618" s="450"/>
      <c r="H618" s="450"/>
      <c r="I618" s="450"/>
      <c r="J618" s="450"/>
      <c r="K618" s="450"/>
      <c r="L618" s="450"/>
      <c r="M618" s="450"/>
      <c r="N618" s="450"/>
      <c r="O618" s="450"/>
      <c r="P618" s="450"/>
      <c r="Q618" s="450"/>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450"/>
      <c r="D619" s="450"/>
      <c r="E619" s="450"/>
      <c r="F619" s="450"/>
      <c r="G619" s="450"/>
      <c r="H619" s="450"/>
      <c r="I619" s="450"/>
      <c r="J619" s="450"/>
      <c r="K619" s="450"/>
      <c r="L619" s="450"/>
      <c r="M619" s="450"/>
      <c r="N619" s="450"/>
      <c r="O619" s="450"/>
      <c r="P619" s="450"/>
      <c r="Q619" s="450"/>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450"/>
      <c r="D620" s="450"/>
      <c r="E620" s="450"/>
      <c r="F620" s="450"/>
      <c r="G620" s="450"/>
      <c r="H620" s="450"/>
      <c r="I620" s="450"/>
      <c r="J620" s="450"/>
      <c r="K620" s="450"/>
      <c r="L620" s="450"/>
      <c r="M620" s="450"/>
      <c r="N620" s="450"/>
      <c r="O620" s="450"/>
      <c r="P620" s="450"/>
      <c r="Q620" s="450"/>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450"/>
      <c r="D621" s="450"/>
      <c r="E621" s="450"/>
      <c r="F621" s="450"/>
      <c r="G621" s="450"/>
      <c r="H621" s="450"/>
      <c r="I621" s="450"/>
      <c r="J621" s="450"/>
      <c r="K621" s="450"/>
      <c r="L621" s="450"/>
      <c r="M621" s="450"/>
      <c r="N621" s="450"/>
      <c r="O621" s="450"/>
      <c r="P621" s="450"/>
      <c r="Q621" s="450"/>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450"/>
      <c r="D622" s="450"/>
      <c r="E622" s="450"/>
      <c r="F622" s="450"/>
      <c r="G622" s="450"/>
      <c r="H622" s="450"/>
      <c r="I622" s="450"/>
      <c r="J622" s="450"/>
      <c r="K622" s="450"/>
      <c r="L622" s="450"/>
      <c r="M622" s="450"/>
      <c r="N622" s="450"/>
      <c r="O622" s="450"/>
      <c r="P622" s="450"/>
      <c r="Q622" s="450"/>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450"/>
      <c r="D623" s="450"/>
      <c r="E623" s="450"/>
      <c r="F623" s="450"/>
      <c r="G623" s="450"/>
      <c r="H623" s="450"/>
      <c r="I623" s="450"/>
      <c r="J623" s="450"/>
      <c r="K623" s="450"/>
      <c r="L623" s="450"/>
      <c r="M623" s="450"/>
      <c r="N623" s="450"/>
      <c r="O623" s="450"/>
      <c r="P623" s="450"/>
      <c r="Q623" s="450"/>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450"/>
      <c r="D624" s="450"/>
      <c r="E624" s="450"/>
      <c r="F624" s="450"/>
      <c r="G624" s="450"/>
      <c r="H624" s="450"/>
      <c r="I624" s="450"/>
      <c r="J624" s="450"/>
      <c r="K624" s="450"/>
      <c r="L624" s="450"/>
      <c r="M624" s="450"/>
      <c r="N624" s="450"/>
      <c r="O624" s="450"/>
      <c r="P624" s="450"/>
      <c r="Q624" s="450"/>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450"/>
      <c r="D625" s="450"/>
      <c r="E625" s="450"/>
      <c r="F625" s="450"/>
      <c r="G625" s="450"/>
      <c r="H625" s="450"/>
      <c r="I625" s="450"/>
      <c r="J625" s="450"/>
      <c r="K625" s="450"/>
      <c r="L625" s="450"/>
      <c r="M625" s="450"/>
      <c r="N625" s="450"/>
      <c r="O625" s="450"/>
      <c r="P625" s="450"/>
      <c r="Q625" s="450"/>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450"/>
      <c r="D626" s="450"/>
      <c r="E626" s="450"/>
      <c r="F626" s="450"/>
      <c r="G626" s="450"/>
      <c r="H626" s="450"/>
      <c r="I626" s="450"/>
      <c r="J626" s="450"/>
      <c r="K626" s="450"/>
      <c r="L626" s="450"/>
      <c r="M626" s="450"/>
      <c r="N626" s="450"/>
      <c r="O626" s="450"/>
      <c r="P626" s="450"/>
      <c r="Q626" s="450"/>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450"/>
      <c r="D627" s="450"/>
      <c r="E627" s="450"/>
      <c r="F627" s="450"/>
      <c r="G627" s="450"/>
      <c r="H627" s="450"/>
      <c r="I627" s="450"/>
      <c r="J627" s="450"/>
      <c r="K627" s="450"/>
      <c r="L627" s="450"/>
      <c r="M627" s="450"/>
      <c r="N627" s="450"/>
      <c r="O627" s="450"/>
      <c r="P627" s="450"/>
      <c r="Q627" s="450"/>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450"/>
      <c r="D628" s="450"/>
      <c r="E628" s="450"/>
      <c r="F628" s="450"/>
      <c r="G628" s="450"/>
      <c r="H628" s="450"/>
      <c r="I628" s="450"/>
      <c r="J628" s="450"/>
      <c r="K628" s="450"/>
      <c r="L628" s="450"/>
      <c r="M628" s="450"/>
      <c r="N628" s="450"/>
      <c r="O628" s="450"/>
      <c r="P628" s="450"/>
      <c r="Q628" s="450"/>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450"/>
      <c r="D629" s="450"/>
      <c r="E629" s="450"/>
      <c r="F629" s="450"/>
      <c r="G629" s="450"/>
      <c r="H629" s="450"/>
      <c r="I629" s="450"/>
      <c r="J629" s="450"/>
      <c r="K629" s="450"/>
      <c r="L629" s="450"/>
      <c r="M629" s="450"/>
      <c r="N629" s="450"/>
      <c r="O629" s="450"/>
      <c r="P629" s="450"/>
      <c r="Q629" s="450"/>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450"/>
      <c r="D630" s="450"/>
      <c r="E630" s="450"/>
      <c r="F630" s="450"/>
      <c r="G630" s="450"/>
      <c r="H630" s="450"/>
      <c r="I630" s="450"/>
      <c r="J630" s="450"/>
      <c r="K630" s="450"/>
      <c r="L630" s="450"/>
      <c r="M630" s="450"/>
      <c r="N630" s="450"/>
      <c r="O630" s="450"/>
      <c r="P630" s="450"/>
      <c r="Q630" s="450"/>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450"/>
      <c r="D631" s="450"/>
      <c r="E631" s="450"/>
      <c r="F631" s="450"/>
      <c r="G631" s="450"/>
      <c r="H631" s="450"/>
      <c r="I631" s="450"/>
      <c r="J631" s="450"/>
      <c r="K631" s="450"/>
      <c r="L631" s="450"/>
      <c r="M631" s="450"/>
      <c r="N631" s="450"/>
      <c r="O631" s="450"/>
      <c r="P631" s="450"/>
      <c r="Q631" s="450"/>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450"/>
      <c r="D632" s="450"/>
      <c r="E632" s="450"/>
      <c r="F632" s="450"/>
      <c r="G632" s="450"/>
      <c r="H632" s="450"/>
      <c r="I632" s="450"/>
      <c r="J632" s="450"/>
      <c r="K632" s="450"/>
      <c r="L632" s="450"/>
      <c r="M632" s="450"/>
      <c r="N632" s="450"/>
      <c r="O632" s="450"/>
      <c r="P632" s="450"/>
      <c r="Q632" s="450"/>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450"/>
      <c r="D633" s="450"/>
      <c r="E633" s="450"/>
      <c r="F633" s="450"/>
      <c r="G633" s="450"/>
      <c r="H633" s="450"/>
      <c r="I633" s="450"/>
      <c r="J633" s="450"/>
      <c r="K633" s="450"/>
      <c r="L633" s="450"/>
      <c r="M633" s="450"/>
      <c r="N633" s="450"/>
      <c r="O633" s="450"/>
      <c r="P633" s="450"/>
      <c r="Q633" s="450"/>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450"/>
      <c r="D634" s="450"/>
      <c r="E634" s="450"/>
      <c r="F634" s="450"/>
      <c r="G634" s="450"/>
      <c r="H634" s="450"/>
      <c r="I634" s="450"/>
      <c r="J634" s="450"/>
      <c r="K634" s="450"/>
      <c r="L634" s="450"/>
      <c r="M634" s="450"/>
      <c r="N634" s="450"/>
      <c r="O634" s="450"/>
      <c r="P634" s="450"/>
      <c r="Q634" s="450"/>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450"/>
      <c r="D635" s="450"/>
      <c r="E635" s="450"/>
      <c r="F635" s="450"/>
      <c r="G635" s="450"/>
      <c r="H635" s="450"/>
      <c r="I635" s="450"/>
      <c r="J635" s="450"/>
      <c r="K635" s="450"/>
      <c r="L635" s="450"/>
      <c r="M635" s="450"/>
      <c r="N635" s="450"/>
      <c r="O635" s="450"/>
      <c r="P635" s="450"/>
      <c r="Q635" s="450"/>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450"/>
      <c r="D636" s="450"/>
      <c r="E636" s="450"/>
      <c r="F636" s="450"/>
      <c r="G636" s="450"/>
      <c r="H636" s="450"/>
      <c r="I636" s="450"/>
      <c r="J636" s="450"/>
      <c r="K636" s="450"/>
      <c r="L636" s="450"/>
      <c r="M636" s="450"/>
      <c r="N636" s="450"/>
      <c r="O636" s="450"/>
      <c r="P636" s="450"/>
      <c r="Q636" s="450"/>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450"/>
      <c r="D637" s="450"/>
      <c r="E637" s="450"/>
      <c r="F637" s="450"/>
      <c r="G637" s="450"/>
      <c r="H637" s="450"/>
      <c r="I637" s="450"/>
      <c r="J637" s="450"/>
      <c r="K637" s="450"/>
      <c r="L637" s="450"/>
      <c r="M637" s="450"/>
      <c r="N637" s="450"/>
      <c r="O637" s="450"/>
      <c r="P637" s="450"/>
      <c r="Q637" s="450"/>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450"/>
      <c r="D638" s="450"/>
      <c r="E638" s="450"/>
      <c r="F638" s="450"/>
      <c r="G638" s="450"/>
      <c r="H638" s="450"/>
      <c r="I638" s="450"/>
      <c r="J638" s="450"/>
      <c r="K638" s="450"/>
      <c r="L638" s="450"/>
      <c r="M638" s="450"/>
      <c r="N638" s="450"/>
      <c r="O638" s="450"/>
      <c r="P638" s="450"/>
      <c r="Q638" s="450"/>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450"/>
      <c r="D639" s="450"/>
      <c r="E639" s="450"/>
      <c r="F639" s="450"/>
      <c r="G639" s="450"/>
      <c r="H639" s="450"/>
      <c r="I639" s="450"/>
      <c r="J639" s="450"/>
      <c r="K639" s="450"/>
      <c r="L639" s="450"/>
      <c r="M639" s="450"/>
      <c r="N639" s="450"/>
      <c r="O639" s="450"/>
      <c r="P639" s="450"/>
      <c r="Q639" s="450"/>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450"/>
      <c r="D640" s="450"/>
      <c r="E640" s="450"/>
      <c r="F640" s="450"/>
      <c r="G640" s="450"/>
      <c r="H640" s="450"/>
      <c r="I640" s="450"/>
      <c r="J640" s="450"/>
      <c r="K640" s="450"/>
      <c r="L640" s="450"/>
      <c r="M640" s="450"/>
      <c r="N640" s="450"/>
      <c r="O640" s="450"/>
      <c r="P640" s="450"/>
      <c r="Q640" s="450"/>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450"/>
      <c r="D641" s="450"/>
      <c r="E641" s="450"/>
      <c r="F641" s="450"/>
      <c r="G641" s="450"/>
      <c r="H641" s="450"/>
      <c r="I641" s="450"/>
      <c r="J641" s="450"/>
      <c r="K641" s="450"/>
      <c r="L641" s="450"/>
      <c r="M641" s="450"/>
      <c r="N641" s="450"/>
      <c r="O641" s="450"/>
      <c r="P641" s="450"/>
      <c r="Q641" s="450"/>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450"/>
      <c r="D642" s="450"/>
      <c r="E642" s="450"/>
      <c r="F642" s="450"/>
      <c r="G642" s="450"/>
      <c r="H642" s="450"/>
      <c r="I642" s="450"/>
      <c r="J642" s="450"/>
      <c r="K642" s="450"/>
      <c r="L642" s="450"/>
      <c r="M642" s="450"/>
      <c r="N642" s="450"/>
      <c r="O642" s="450"/>
      <c r="P642" s="450"/>
      <c r="Q642" s="450"/>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450"/>
      <c r="D643" s="450"/>
      <c r="E643" s="450"/>
      <c r="F643" s="450"/>
      <c r="G643" s="450"/>
      <c r="H643" s="450"/>
      <c r="I643" s="450"/>
      <c r="J643" s="450"/>
      <c r="K643" s="450"/>
      <c r="L643" s="450"/>
      <c r="M643" s="450"/>
      <c r="N643" s="450"/>
      <c r="O643" s="450"/>
      <c r="P643" s="450"/>
      <c r="Q643" s="450"/>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450"/>
      <c r="D644" s="450"/>
      <c r="E644" s="450"/>
      <c r="F644" s="450"/>
      <c r="G644" s="450"/>
      <c r="H644" s="450"/>
      <c r="I644" s="450"/>
      <c r="J644" s="450"/>
      <c r="K644" s="450"/>
      <c r="L644" s="450"/>
      <c r="M644" s="450"/>
      <c r="N644" s="450"/>
      <c r="O644" s="450"/>
      <c r="P644" s="450"/>
      <c r="Q644" s="450"/>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450"/>
      <c r="D645" s="450"/>
      <c r="E645" s="450"/>
      <c r="F645" s="450"/>
      <c r="G645" s="450"/>
      <c r="H645" s="450"/>
      <c r="I645" s="450"/>
      <c r="J645" s="450"/>
      <c r="K645" s="450"/>
      <c r="L645" s="450"/>
      <c r="M645" s="450"/>
      <c r="N645" s="450"/>
      <c r="O645" s="450"/>
      <c r="P645" s="450"/>
      <c r="Q645" s="450"/>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450"/>
      <c r="D646" s="450"/>
      <c r="E646" s="450"/>
      <c r="F646" s="450"/>
      <c r="G646" s="450"/>
      <c r="H646" s="450"/>
      <c r="I646" s="450"/>
      <c r="J646" s="450"/>
      <c r="K646" s="450"/>
      <c r="L646" s="450"/>
      <c r="M646" s="450"/>
      <c r="N646" s="450"/>
      <c r="O646" s="450"/>
      <c r="P646" s="450"/>
      <c r="Q646" s="450"/>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450"/>
      <c r="D647" s="450"/>
      <c r="E647" s="450"/>
      <c r="F647" s="450"/>
      <c r="G647" s="450"/>
      <c r="H647" s="450"/>
      <c r="I647" s="450"/>
      <c r="J647" s="450"/>
      <c r="K647" s="450"/>
      <c r="L647" s="450"/>
      <c r="M647" s="450"/>
      <c r="N647" s="450"/>
      <c r="O647" s="450"/>
      <c r="P647" s="450"/>
      <c r="Q647" s="450"/>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450"/>
      <c r="D648" s="450"/>
      <c r="E648" s="450"/>
      <c r="F648" s="450"/>
      <c r="G648" s="450"/>
      <c r="H648" s="450"/>
      <c r="I648" s="450"/>
      <c r="J648" s="450"/>
      <c r="K648" s="450"/>
      <c r="L648" s="450"/>
      <c r="M648" s="450"/>
      <c r="N648" s="450"/>
      <c r="O648" s="450"/>
      <c r="P648" s="450"/>
      <c r="Q648" s="450"/>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450"/>
      <c r="D649" s="450"/>
      <c r="E649" s="450"/>
      <c r="F649" s="450"/>
      <c r="G649" s="450"/>
      <c r="H649" s="450"/>
      <c r="I649" s="450"/>
      <c r="J649" s="450"/>
      <c r="K649" s="450"/>
      <c r="L649" s="450"/>
      <c r="M649" s="450"/>
      <c r="N649" s="450"/>
      <c r="O649" s="450"/>
      <c r="P649" s="450"/>
      <c r="Q649" s="450"/>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450"/>
      <c r="D650" s="450"/>
      <c r="E650" s="450"/>
      <c r="F650" s="450"/>
      <c r="G650" s="450"/>
      <c r="H650" s="450"/>
      <c r="I650" s="450"/>
      <c r="J650" s="450"/>
      <c r="K650" s="450"/>
      <c r="L650" s="450"/>
      <c r="M650" s="450"/>
      <c r="N650" s="450"/>
      <c r="O650" s="450"/>
      <c r="P650" s="450"/>
      <c r="Q650" s="450"/>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450"/>
      <c r="D651" s="450"/>
      <c r="E651" s="450"/>
      <c r="F651" s="450"/>
      <c r="G651" s="450"/>
      <c r="H651" s="450"/>
      <c r="I651" s="450"/>
      <c r="J651" s="450"/>
      <c r="K651" s="450"/>
      <c r="L651" s="450"/>
      <c r="M651" s="450"/>
      <c r="N651" s="450"/>
      <c r="O651" s="450"/>
      <c r="P651" s="450"/>
      <c r="Q651" s="450"/>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450"/>
      <c r="D652" s="450"/>
      <c r="E652" s="450"/>
      <c r="F652" s="450"/>
      <c r="G652" s="450"/>
      <c r="H652" s="450"/>
      <c r="I652" s="450"/>
      <c r="J652" s="450"/>
      <c r="K652" s="450"/>
      <c r="L652" s="450"/>
      <c r="M652" s="450"/>
      <c r="N652" s="450"/>
      <c r="O652" s="450"/>
      <c r="P652" s="450"/>
      <c r="Q652" s="450"/>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450"/>
      <c r="D653" s="450"/>
      <c r="E653" s="450"/>
      <c r="F653" s="450"/>
      <c r="G653" s="450"/>
      <c r="H653" s="450"/>
      <c r="I653" s="450"/>
      <c r="J653" s="450"/>
      <c r="K653" s="450"/>
      <c r="L653" s="450"/>
      <c r="M653" s="450"/>
      <c r="N653" s="450"/>
      <c r="O653" s="450"/>
      <c r="P653" s="450"/>
      <c r="Q653" s="450"/>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450"/>
      <c r="D654" s="450"/>
      <c r="E654" s="450"/>
      <c r="F654" s="450"/>
      <c r="G654" s="450"/>
      <c r="H654" s="450"/>
      <c r="I654" s="450"/>
      <c r="J654" s="450"/>
      <c r="K654" s="450"/>
      <c r="L654" s="450"/>
      <c r="M654" s="450"/>
      <c r="N654" s="450"/>
      <c r="O654" s="450"/>
      <c r="P654" s="450"/>
      <c r="Q654" s="450"/>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450"/>
      <c r="D655" s="450"/>
      <c r="E655" s="450"/>
      <c r="F655" s="450"/>
      <c r="G655" s="450"/>
      <c r="H655" s="450"/>
      <c r="I655" s="450"/>
      <c r="J655" s="450"/>
      <c r="K655" s="450"/>
      <c r="L655" s="450"/>
      <c r="M655" s="450"/>
      <c r="N655" s="450"/>
      <c r="O655" s="450"/>
      <c r="P655" s="450"/>
      <c r="Q655" s="450"/>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450"/>
      <c r="D656" s="450"/>
      <c r="E656" s="450"/>
      <c r="F656" s="450"/>
      <c r="G656" s="450"/>
      <c r="H656" s="450"/>
      <c r="I656" s="450"/>
      <c r="J656" s="450"/>
      <c r="K656" s="450"/>
      <c r="L656" s="450"/>
      <c r="M656" s="450"/>
      <c r="N656" s="450"/>
      <c r="O656" s="450"/>
      <c r="P656" s="450"/>
      <c r="Q656" s="450"/>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450"/>
      <c r="D657" s="450"/>
      <c r="E657" s="450"/>
      <c r="F657" s="450"/>
      <c r="G657" s="450"/>
      <c r="H657" s="450"/>
      <c r="I657" s="450"/>
      <c r="J657" s="450"/>
      <c r="K657" s="450"/>
      <c r="L657" s="450"/>
      <c r="M657" s="450"/>
      <c r="N657" s="450"/>
      <c r="O657" s="450"/>
      <c r="P657" s="450"/>
      <c r="Q657" s="450"/>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450"/>
      <c r="D658" s="450"/>
      <c r="E658" s="450"/>
      <c r="F658" s="450"/>
      <c r="G658" s="450"/>
      <c r="H658" s="450"/>
      <c r="I658" s="450"/>
      <c r="J658" s="450"/>
      <c r="K658" s="450"/>
      <c r="L658" s="450"/>
      <c r="M658" s="450"/>
      <c r="N658" s="450"/>
      <c r="O658" s="450"/>
      <c r="P658" s="450"/>
      <c r="Q658" s="450"/>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450"/>
      <c r="D659" s="450"/>
      <c r="E659" s="450"/>
      <c r="F659" s="450"/>
      <c r="G659" s="450"/>
      <c r="H659" s="450"/>
      <c r="I659" s="450"/>
      <c r="J659" s="450"/>
      <c r="K659" s="450"/>
      <c r="L659" s="450"/>
      <c r="M659" s="450"/>
      <c r="N659" s="450"/>
      <c r="O659" s="450"/>
      <c r="P659" s="450"/>
      <c r="Q659" s="450"/>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450"/>
      <c r="D660" s="450"/>
      <c r="E660" s="450"/>
      <c r="F660" s="450"/>
      <c r="G660" s="450"/>
      <c r="H660" s="450"/>
      <c r="I660" s="450"/>
      <c r="J660" s="450"/>
      <c r="K660" s="450"/>
      <c r="L660" s="450"/>
      <c r="M660" s="450"/>
      <c r="N660" s="450"/>
      <c r="O660" s="450"/>
      <c r="P660" s="450"/>
      <c r="Q660" s="450"/>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450"/>
      <c r="D661" s="450"/>
      <c r="E661" s="450"/>
      <c r="F661" s="450"/>
      <c r="G661" s="450"/>
      <c r="H661" s="450"/>
      <c r="I661" s="450"/>
      <c r="J661" s="450"/>
      <c r="K661" s="450"/>
      <c r="L661" s="450"/>
      <c r="M661" s="450"/>
      <c r="N661" s="450"/>
      <c r="O661" s="450"/>
      <c r="P661" s="450"/>
      <c r="Q661" s="450"/>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450"/>
      <c r="D662" s="450"/>
      <c r="E662" s="450"/>
      <c r="F662" s="450"/>
      <c r="G662" s="450"/>
      <c r="H662" s="450"/>
      <c r="I662" s="450"/>
      <c r="J662" s="450"/>
      <c r="K662" s="450"/>
      <c r="L662" s="450"/>
      <c r="M662" s="450"/>
      <c r="N662" s="450"/>
      <c r="O662" s="450"/>
      <c r="P662" s="450"/>
      <c r="Q662" s="450"/>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450"/>
      <c r="D663" s="450"/>
      <c r="E663" s="450"/>
      <c r="F663" s="450"/>
      <c r="G663" s="450"/>
      <c r="H663" s="450"/>
      <c r="I663" s="450"/>
      <c r="J663" s="450"/>
      <c r="K663" s="450"/>
      <c r="L663" s="450"/>
      <c r="M663" s="450"/>
      <c r="N663" s="450"/>
      <c r="O663" s="450"/>
      <c r="P663" s="450"/>
      <c r="Q663" s="450"/>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450"/>
      <c r="D664" s="450"/>
      <c r="E664" s="450"/>
      <c r="F664" s="450"/>
      <c r="G664" s="450"/>
      <c r="H664" s="450"/>
      <c r="I664" s="450"/>
      <c r="J664" s="450"/>
      <c r="K664" s="450"/>
      <c r="L664" s="450"/>
      <c r="M664" s="450"/>
      <c r="N664" s="450"/>
      <c r="O664" s="450"/>
      <c r="P664" s="450"/>
      <c r="Q664" s="450"/>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450"/>
      <c r="D665" s="450"/>
      <c r="E665" s="450"/>
      <c r="F665" s="450"/>
      <c r="G665" s="450"/>
      <c r="H665" s="450"/>
      <c r="I665" s="450"/>
      <c r="J665" s="450"/>
      <c r="K665" s="450"/>
      <c r="L665" s="450"/>
      <c r="M665" s="450"/>
      <c r="N665" s="450"/>
      <c r="O665" s="450"/>
      <c r="P665" s="450"/>
      <c r="Q665" s="450"/>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50"/>
      <c r="D666" s="450"/>
      <c r="E666" s="450"/>
      <c r="F666" s="450"/>
      <c r="G666" s="450"/>
      <c r="H666" s="450"/>
      <c r="I666" s="450"/>
      <c r="J666" s="450"/>
      <c r="K666" s="450"/>
      <c r="L666" s="450"/>
      <c r="M666" s="450"/>
      <c r="N666" s="450"/>
      <c r="O666" s="450"/>
      <c r="P666" s="450"/>
      <c r="Q666" s="450"/>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50"/>
      <c r="D667" s="450"/>
      <c r="E667" s="450"/>
      <c r="F667" s="450"/>
      <c r="G667" s="450"/>
      <c r="H667" s="450"/>
      <c r="I667" s="450"/>
      <c r="J667" s="450"/>
      <c r="K667" s="450"/>
      <c r="L667" s="450"/>
      <c r="M667" s="450"/>
      <c r="N667" s="450"/>
      <c r="O667" s="450"/>
      <c r="P667" s="450"/>
      <c r="Q667" s="450"/>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50"/>
      <c r="D668" s="450"/>
      <c r="E668" s="450"/>
      <c r="F668" s="450"/>
      <c r="G668" s="450"/>
      <c r="H668" s="450"/>
      <c r="I668" s="450"/>
      <c r="J668" s="450"/>
      <c r="K668" s="450"/>
      <c r="L668" s="450"/>
      <c r="M668" s="450"/>
      <c r="N668" s="450"/>
      <c r="O668" s="450"/>
      <c r="P668" s="450"/>
      <c r="Q668" s="450"/>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50"/>
      <c r="D669" s="450"/>
      <c r="E669" s="450"/>
      <c r="F669" s="450"/>
      <c r="G669" s="450"/>
      <c r="H669" s="450"/>
      <c r="I669" s="450"/>
      <c r="J669" s="450"/>
      <c r="K669" s="450"/>
      <c r="L669" s="450"/>
      <c r="M669" s="450"/>
      <c r="N669" s="450"/>
      <c r="O669" s="450"/>
      <c r="P669" s="450"/>
      <c r="Q669" s="450"/>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50"/>
      <c r="D670" s="450"/>
      <c r="E670" s="450"/>
      <c r="F670" s="450"/>
      <c r="G670" s="450"/>
      <c r="H670" s="450"/>
      <c r="I670" s="450"/>
      <c r="J670" s="450"/>
      <c r="K670" s="450"/>
      <c r="L670" s="450"/>
      <c r="M670" s="450"/>
      <c r="N670" s="450"/>
      <c r="O670" s="450"/>
      <c r="P670" s="450"/>
      <c r="Q670" s="450"/>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50"/>
      <c r="D671" s="450"/>
      <c r="E671" s="450"/>
      <c r="F671" s="450"/>
      <c r="G671" s="450"/>
      <c r="H671" s="450"/>
      <c r="I671" s="450"/>
      <c r="J671" s="450"/>
      <c r="K671" s="450"/>
      <c r="L671" s="450"/>
      <c r="M671" s="450"/>
      <c r="N671" s="450"/>
      <c r="O671" s="450"/>
      <c r="P671" s="450"/>
      <c r="Q671" s="450"/>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50"/>
      <c r="D672" s="450"/>
      <c r="E672" s="450"/>
      <c r="F672" s="450"/>
      <c r="G672" s="450"/>
      <c r="H672" s="450"/>
      <c r="I672" s="450"/>
      <c r="J672" s="450"/>
      <c r="K672" s="450"/>
      <c r="L672" s="450"/>
      <c r="M672" s="450"/>
      <c r="N672" s="450"/>
      <c r="O672" s="450"/>
      <c r="P672" s="450"/>
      <c r="Q672" s="450"/>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50"/>
      <c r="D673" s="450"/>
      <c r="E673" s="450"/>
      <c r="F673" s="450"/>
      <c r="G673" s="450"/>
      <c r="H673" s="450"/>
      <c r="I673" s="450"/>
      <c r="J673" s="450"/>
      <c r="K673" s="450"/>
      <c r="L673" s="450"/>
      <c r="M673" s="450"/>
      <c r="N673" s="450"/>
      <c r="O673" s="450"/>
      <c r="P673" s="450"/>
      <c r="Q673" s="450"/>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50"/>
      <c r="D674" s="450"/>
      <c r="E674" s="450"/>
      <c r="F674" s="450"/>
      <c r="G674" s="450"/>
      <c r="H674" s="450"/>
      <c r="I674" s="450"/>
      <c r="J674" s="450"/>
      <c r="K674" s="450"/>
      <c r="L674" s="450"/>
      <c r="M674" s="450"/>
      <c r="N674" s="450"/>
      <c r="O674" s="450"/>
      <c r="P674" s="450"/>
      <c r="Q674" s="450"/>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50"/>
      <c r="D675" s="450"/>
      <c r="E675" s="450"/>
      <c r="F675" s="450"/>
      <c r="G675" s="450"/>
      <c r="H675" s="450"/>
      <c r="I675" s="450"/>
      <c r="J675" s="450"/>
      <c r="K675" s="450"/>
      <c r="L675" s="450"/>
      <c r="M675" s="450"/>
      <c r="N675" s="450"/>
      <c r="O675" s="450"/>
      <c r="P675" s="450"/>
      <c r="Q675" s="450"/>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50"/>
      <c r="D676" s="450"/>
      <c r="E676" s="450"/>
      <c r="F676" s="450"/>
      <c r="G676" s="450"/>
      <c r="H676" s="450"/>
      <c r="I676" s="450"/>
      <c r="J676" s="450"/>
      <c r="K676" s="450"/>
      <c r="L676" s="450"/>
      <c r="M676" s="450"/>
      <c r="N676" s="450"/>
      <c r="O676" s="450"/>
      <c r="P676" s="450"/>
      <c r="Q676" s="450"/>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50"/>
      <c r="D677" s="450"/>
      <c r="E677" s="450"/>
      <c r="F677" s="450"/>
      <c r="G677" s="450"/>
      <c r="H677" s="450"/>
      <c r="I677" s="450"/>
      <c r="J677" s="450"/>
      <c r="K677" s="450"/>
      <c r="L677" s="450"/>
      <c r="M677" s="450"/>
      <c r="N677" s="450"/>
      <c r="O677" s="450"/>
      <c r="P677" s="450"/>
      <c r="Q677" s="450"/>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50"/>
      <c r="D678" s="450"/>
      <c r="E678" s="450"/>
      <c r="F678" s="450"/>
      <c r="G678" s="450"/>
      <c r="H678" s="450"/>
      <c r="I678" s="450"/>
      <c r="J678" s="450"/>
      <c r="K678" s="450"/>
      <c r="L678" s="450"/>
      <c r="M678" s="450"/>
      <c r="N678" s="450"/>
      <c r="O678" s="450"/>
      <c r="P678" s="450"/>
      <c r="Q678" s="450"/>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50"/>
      <c r="D679" s="450"/>
      <c r="E679" s="450"/>
      <c r="F679" s="450"/>
      <c r="G679" s="450"/>
      <c r="H679" s="450"/>
      <c r="I679" s="450"/>
      <c r="J679" s="450"/>
      <c r="K679" s="450"/>
      <c r="L679" s="450"/>
      <c r="M679" s="450"/>
      <c r="N679" s="450"/>
      <c r="O679" s="450"/>
      <c r="P679" s="450"/>
      <c r="Q679" s="450"/>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50"/>
      <c r="D680" s="450"/>
      <c r="E680" s="450"/>
      <c r="F680" s="450"/>
      <c r="G680" s="450"/>
      <c r="H680" s="450"/>
      <c r="I680" s="450"/>
      <c r="J680" s="450"/>
      <c r="K680" s="450"/>
      <c r="L680" s="450"/>
      <c r="M680" s="450"/>
      <c r="N680" s="450"/>
      <c r="O680" s="450"/>
      <c r="P680" s="450"/>
      <c r="Q680" s="450"/>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50"/>
      <c r="D681" s="450"/>
      <c r="E681" s="450"/>
      <c r="F681" s="450"/>
      <c r="G681" s="450"/>
      <c r="H681" s="450"/>
      <c r="I681" s="450"/>
      <c r="J681" s="450"/>
      <c r="K681" s="450"/>
      <c r="L681" s="450"/>
      <c r="M681" s="450"/>
      <c r="N681" s="450"/>
      <c r="O681" s="450"/>
      <c r="P681" s="450"/>
      <c r="Q681" s="450"/>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50"/>
      <c r="D682" s="450"/>
      <c r="E682" s="450"/>
      <c r="F682" s="450"/>
      <c r="G682" s="450"/>
      <c r="H682" s="450"/>
      <c r="I682" s="450"/>
      <c r="J682" s="450"/>
      <c r="K682" s="450"/>
      <c r="L682" s="450"/>
      <c r="M682" s="450"/>
      <c r="N682" s="450"/>
      <c r="O682" s="450"/>
      <c r="P682" s="450"/>
      <c r="Q682" s="450"/>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50"/>
      <c r="D683" s="450"/>
      <c r="E683" s="450"/>
      <c r="F683" s="450"/>
      <c r="G683" s="450"/>
      <c r="H683" s="450"/>
      <c r="I683" s="450"/>
      <c r="J683" s="450"/>
      <c r="K683" s="450"/>
      <c r="L683" s="450"/>
      <c r="M683" s="450"/>
      <c r="N683" s="450"/>
      <c r="O683" s="450"/>
      <c r="P683" s="450"/>
      <c r="Q683" s="450"/>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50"/>
      <c r="D684" s="450"/>
      <c r="E684" s="450"/>
      <c r="F684" s="450"/>
      <c r="G684" s="450"/>
      <c r="H684" s="450"/>
      <c r="I684" s="450"/>
      <c r="J684" s="450"/>
      <c r="K684" s="450"/>
      <c r="L684" s="450"/>
      <c r="M684" s="450"/>
      <c r="N684" s="450"/>
      <c r="O684" s="450"/>
      <c r="P684" s="450"/>
      <c r="Q684" s="450"/>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50"/>
      <c r="D685" s="450"/>
      <c r="E685" s="450"/>
      <c r="F685" s="450"/>
      <c r="G685" s="450"/>
      <c r="H685" s="450"/>
      <c r="I685" s="450"/>
      <c r="J685" s="450"/>
      <c r="K685" s="450"/>
      <c r="L685" s="450"/>
      <c r="M685" s="450"/>
      <c r="N685" s="450"/>
      <c r="O685" s="450"/>
      <c r="P685" s="450"/>
      <c r="Q685" s="450"/>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50"/>
      <c r="D686" s="450"/>
      <c r="E686" s="450"/>
      <c r="F686" s="450"/>
      <c r="G686" s="450"/>
      <c r="H686" s="450"/>
      <c r="I686" s="450"/>
      <c r="J686" s="450"/>
      <c r="K686" s="450"/>
      <c r="L686" s="450"/>
      <c r="M686" s="450"/>
      <c r="N686" s="450"/>
      <c r="O686" s="450"/>
      <c r="P686" s="450"/>
      <c r="Q686" s="450"/>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50"/>
      <c r="D687" s="450"/>
      <c r="E687" s="450"/>
      <c r="F687" s="450"/>
      <c r="G687" s="450"/>
      <c r="H687" s="450"/>
      <c r="I687" s="450"/>
      <c r="J687" s="450"/>
      <c r="K687" s="450"/>
      <c r="L687" s="450"/>
      <c r="M687" s="450"/>
      <c r="N687" s="450"/>
      <c r="O687" s="450"/>
      <c r="P687" s="450"/>
      <c r="Q687" s="450"/>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50"/>
      <c r="D688" s="450"/>
      <c r="E688" s="450"/>
      <c r="F688" s="450"/>
      <c r="G688" s="450"/>
      <c r="H688" s="450"/>
      <c r="I688" s="450"/>
      <c r="J688" s="450"/>
      <c r="K688" s="450"/>
      <c r="L688" s="450"/>
      <c r="M688" s="450"/>
      <c r="N688" s="450"/>
      <c r="O688" s="450"/>
      <c r="P688" s="450"/>
      <c r="Q688" s="450"/>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50"/>
      <c r="D689" s="450"/>
      <c r="E689" s="450"/>
      <c r="F689" s="450"/>
      <c r="G689" s="450"/>
      <c r="H689" s="450"/>
      <c r="I689" s="450"/>
      <c r="J689" s="450"/>
      <c r="K689" s="450"/>
      <c r="L689" s="450"/>
      <c r="M689" s="450"/>
      <c r="N689" s="450"/>
      <c r="O689" s="450"/>
      <c r="P689" s="450"/>
      <c r="Q689" s="450"/>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50"/>
      <c r="D690" s="450"/>
      <c r="E690" s="450"/>
      <c r="F690" s="450"/>
      <c r="G690" s="450"/>
      <c r="H690" s="450"/>
      <c r="I690" s="450"/>
      <c r="J690" s="450"/>
      <c r="K690" s="450"/>
      <c r="L690" s="450"/>
      <c r="M690" s="450"/>
      <c r="N690" s="450"/>
      <c r="O690" s="450"/>
      <c r="P690" s="450"/>
      <c r="Q690" s="450"/>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50"/>
      <c r="D691" s="450"/>
      <c r="E691" s="450"/>
      <c r="F691" s="450"/>
      <c r="G691" s="450"/>
      <c r="H691" s="450"/>
      <c r="I691" s="450"/>
      <c r="J691" s="450"/>
      <c r="K691" s="450"/>
      <c r="L691" s="450"/>
      <c r="M691" s="450"/>
      <c r="N691" s="450"/>
      <c r="O691" s="450"/>
      <c r="P691" s="450"/>
      <c r="Q691" s="450"/>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50"/>
      <c r="D692" s="450"/>
      <c r="E692" s="450"/>
      <c r="F692" s="450"/>
      <c r="G692" s="450"/>
      <c r="H692" s="450"/>
      <c r="I692" s="450"/>
      <c r="J692" s="450"/>
      <c r="K692" s="450"/>
      <c r="L692" s="450"/>
      <c r="M692" s="450"/>
      <c r="N692" s="450"/>
      <c r="O692" s="450"/>
      <c r="P692" s="450"/>
      <c r="Q692" s="450"/>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50"/>
      <c r="D693" s="450"/>
      <c r="E693" s="450"/>
      <c r="F693" s="450"/>
      <c r="G693" s="450"/>
      <c r="H693" s="450"/>
      <c r="I693" s="450"/>
      <c r="J693" s="450"/>
      <c r="K693" s="450"/>
      <c r="L693" s="450"/>
      <c r="M693" s="450"/>
      <c r="N693" s="450"/>
      <c r="O693" s="450"/>
      <c r="P693" s="450"/>
      <c r="Q693" s="450"/>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50"/>
      <c r="D694" s="450"/>
      <c r="E694" s="450"/>
      <c r="F694" s="450"/>
      <c r="G694" s="450"/>
      <c r="H694" s="450"/>
      <c r="I694" s="450"/>
      <c r="J694" s="450"/>
      <c r="K694" s="450"/>
      <c r="L694" s="450"/>
      <c r="M694" s="450"/>
      <c r="N694" s="450"/>
      <c r="O694" s="450"/>
      <c r="P694" s="450"/>
      <c r="Q694" s="450"/>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50"/>
      <c r="D695" s="450"/>
      <c r="E695" s="450"/>
      <c r="F695" s="450"/>
      <c r="G695" s="450"/>
      <c r="H695" s="450"/>
      <c r="I695" s="450"/>
      <c r="J695" s="450"/>
      <c r="K695" s="450"/>
      <c r="L695" s="450"/>
      <c r="M695" s="450"/>
      <c r="N695" s="450"/>
      <c r="O695" s="450"/>
      <c r="P695" s="450"/>
      <c r="Q695" s="450"/>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50"/>
      <c r="D696" s="450"/>
      <c r="E696" s="450"/>
      <c r="F696" s="450"/>
      <c r="G696" s="450"/>
      <c r="H696" s="450"/>
      <c r="I696" s="450"/>
      <c r="J696" s="450"/>
      <c r="K696" s="450"/>
      <c r="L696" s="450"/>
      <c r="M696" s="450"/>
      <c r="N696" s="450"/>
      <c r="O696" s="450"/>
      <c r="P696" s="450"/>
      <c r="Q696" s="450"/>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50"/>
      <c r="D697" s="450"/>
      <c r="E697" s="450"/>
      <c r="F697" s="450"/>
      <c r="G697" s="450"/>
      <c r="H697" s="450"/>
      <c r="I697" s="450"/>
      <c r="J697" s="450"/>
      <c r="K697" s="450"/>
      <c r="L697" s="450"/>
      <c r="M697" s="450"/>
      <c r="N697" s="450"/>
      <c r="O697" s="450"/>
      <c r="P697" s="450"/>
      <c r="Q697" s="450"/>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50"/>
      <c r="D698" s="450"/>
      <c r="E698" s="450"/>
      <c r="F698" s="450"/>
      <c r="G698" s="450"/>
      <c r="H698" s="450"/>
      <c r="I698" s="450"/>
      <c r="J698" s="450"/>
      <c r="K698" s="450"/>
      <c r="L698" s="450"/>
      <c r="M698" s="450"/>
      <c r="N698" s="450"/>
      <c r="O698" s="450"/>
      <c r="P698" s="450"/>
      <c r="Q698" s="450"/>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50"/>
      <c r="D699" s="450"/>
      <c r="E699" s="450"/>
      <c r="F699" s="450"/>
      <c r="G699" s="450"/>
      <c r="H699" s="450"/>
      <c r="I699" s="450"/>
      <c r="J699" s="450"/>
      <c r="K699" s="450"/>
      <c r="L699" s="450"/>
      <c r="M699" s="450"/>
      <c r="N699" s="450"/>
      <c r="O699" s="450"/>
      <c r="P699" s="450"/>
      <c r="Q699" s="450"/>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0"/>
      <c r="D700" s="450"/>
      <c r="E700" s="450"/>
      <c r="F700" s="450"/>
      <c r="G700" s="450"/>
      <c r="H700" s="450"/>
      <c r="I700" s="450"/>
      <c r="J700" s="450"/>
      <c r="K700" s="450"/>
      <c r="L700" s="450"/>
      <c r="M700" s="450"/>
      <c r="N700" s="450"/>
      <c r="O700" s="450"/>
      <c r="P700" s="450"/>
      <c r="Q700" s="450"/>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6"/>
      <c r="D701" s="466"/>
      <c r="E701" s="466"/>
      <c r="F701" s="466"/>
      <c r="G701" s="466"/>
      <c r="H701" s="466"/>
      <c r="I701" s="466"/>
      <c r="J701" s="466"/>
      <c r="K701" s="466"/>
      <c r="L701" s="466"/>
      <c r="M701" s="466"/>
      <c r="N701" s="466"/>
      <c r="O701" s="466"/>
      <c r="P701" s="466"/>
      <c r="Q701" s="466"/>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6"/>
      <c r="D702" s="466"/>
      <c r="E702" s="466"/>
      <c r="F702" s="466"/>
      <c r="G702" s="466"/>
      <c r="H702" s="466"/>
      <c r="I702" s="466"/>
      <c r="J702" s="466"/>
      <c r="K702" s="466"/>
      <c r="L702" s="466"/>
      <c r="M702" s="466"/>
      <c r="N702" s="466"/>
      <c r="O702" s="466"/>
      <c r="P702" s="466"/>
      <c r="Q702" s="466"/>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6"/>
      <c r="D703" s="466"/>
      <c r="E703" s="466"/>
      <c r="F703" s="466"/>
      <c r="G703" s="466"/>
      <c r="H703" s="466"/>
      <c r="I703" s="466"/>
      <c r="J703" s="466"/>
      <c r="K703" s="466"/>
      <c r="L703" s="466"/>
      <c r="M703" s="466"/>
      <c r="N703" s="466"/>
      <c r="O703" s="466"/>
      <c r="P703" s="466"/>
      <c r="Q703" s="466"/>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6"/>
      <c r="D704" s="466"/>
      <c r="E704" s="466"/>
      <c r="F704" s="466"/>
      <c r="G704" s="466"/>
      <c r="H704" s="466"/>
      <c r="I704" s="466"/>
      <c r="J704" s="466"/>
      <c r="K704" s="466"/>
      <c r="L704" s="466"/>
      <c r="M704" s="466"/>
      <c r="N704" s="466"/>
      <c r="O704" s="466"/>
      <c r="P704" s="466"/>
      <c r="Q704" s="466"/>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6"/>
      <c r="D705" s="466"/>
      <c r="E705" s="466"/>
      <c r="F705" s="466"/>
      <c r="G705" s="466"/>
      <c r="H705" s="466"/>
      <c r="I705" s="466"/>
      <c r="J705" s="466"/>
      <c r="K705" s="466"/>
      <c r="L705" s="466"/>
      <c r="M705" s="466"/>
      <c r="N705" s="466"/>
      <c r="O705" s="466"/>
      <c r="P705" s="466"/>
      <c r="Q705" s="466"/>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6"/>
      <c r="D706" s="466"/>
      <c r="E706" s="466"/>
      <c r="F706" s="466"/>
      <c r="G706" s="466"/>
      <c r="H706" s="466"/>
      <c r="I706" s="466"/>
      <c r="J706" s="466"/>
      <c r="K706" s="466"/>
      <c r="L706" s="466"/>
      <c r="M706" s="466"/>
      <c r="N706" s="466"/>
      <c r="O706" s="466"/>
      <c r="P706" s="466"/>
      <c r="Q706" s="466"/>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6"/>
      <c r="D707" s="466"/>
      <c r="E707" s="466"/>
      <c r="F707" s="466"/>
      <c r="G707" s="466"/>
      <c r="H707" s="466"/>
      <c r="I707" s="466"/>
      <c r="J707" s="466"/>
      <c r="K707" s="466"/>
      <c r="L707" s="466"/>
      <c r="M707" s="466"/>
      <c r="N707" s="466"/>
      <c r="O707" s="466"/>
      <c r="P707" s="466"/>
      <c r="Q707" s="466"/>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6"/>
      <c r="D708" s="466"/>
      <c r="E708" s="466"/>
      <c r="F708" s="466"/>
      <c r="G708" s="466"/>
      <c r="H708" s="466"/>
      <c r="I708" s="466"/>
      <c r="J708" s="466"/>
      <c r="K708" s="466"/>
      <c r="L708" s="466"/>
      <c r="M708" s="466"/>
      <c r="N708" s="466"/>
      <c r="O708" s="466"/>
      <c r="P708" s="466"/>
      <c r="Q708" s="466"/>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6"/>
      <c r="D709" s="466"/>
      <c r="E709" s="466"/>
      <c r="F709" s="466"/>
      <c r="G709" s="466"/>
      <c r="H709" s="466"/>
      <c r="I709" s="466"/>
      <c r="J709" s="466"/>
      <c r="K709" s="466"/>
      <c r="L709" s="466"/>
      <c r="M709" s="466"/>
      <c r="N709" s="466"/>
      <c r="O709" s="466"/>
      <c r="P709" s="466"/>
      <c r="Q709" s="466"/>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6"/>
      <c r="D710" s="466"/>
      <c r="E710" s="466"/>
      <c r="F710" s="466"/>
      <c r="G710" s="466"/>
      <c r="H710" s="466"/>
      <c r="I710" s="466"/>
      <c r="J710" s="466"/>
      <c r="K710" s="466"/>
      <c r="L710" s="466"/>
      <c r="M710" s="466"/>
      <c r="N710" s="466"/>
      <c r="O710" s="466"/>
      <c r="P710" s="466"/>
      <c r="Q710" s="466"/>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6"/>
      <c r="D711" s="466"/>
      <c r="E711" s="466"/>
      <c r="F711" s="466"/>
      <c r="G711" s="466"/>
      <c r="H711" s="466"/>
      <c r="I711" s="466"/>
      <c r="J711" s="466"/>
      <c r="K711" s="466"/>
      <c r="L711" s="466"/>
      <c r="M711" s="466"/>
      <c r="N711" s="466"/>
      <c r="O711" s="466"/>
      <c r="P711" s="466"/>
      <c r="Q711" s="466"/>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6"/>
      <c r="D712" s="466"/>
      <c r="E712" s="466"/>
      <c r="F712" s="466"/>
      <c r="G712" s="466"/>
      <c r="H712" s="466"/>
      <c r="I712" s="466"/>
      <c r="J712" s="466"/>
      <c r="K712" s="466"/>
      <c r="L712" s="466"/>
      <c r="M712" s="466"/>
      <c r="N712" s="466"/>
      <c r="O712" s="466"/>
      <c r="P712" s="466"/>
      <c r="Q712" s="466"/>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6"/>
      <c r="D713" s="466"/>
      <c r="E713" s="466"/>
      <c r="F713" s="466"/>
      <c r="G713" s="466"/>
      <c r="H713" s="466"/>
      <c r="I713" s="466"/>
      <c r="J713" s="466"/>
      <c r="K713" s="466"/>
      <c r="L713" s="466"/>
      <c r="M713" s="466"/>
      <c r="N713" s="466"/>
      <c r="O713" s="466"/>
      <c r="P713" s="466"/>
      <c r="Q713" s="466"/>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6"/>
      <c r="D714" s="466"/>
      <c r="E714" s="466"/>
      <c r="F714" s="466"/>
      <c r="G714" s="466"/>
      <c r="H714" s="466"/>
      <c r="I714" s="466"/>
      <c r="J714" s="466"/>
      <c r="K714" s="466"/>
      <c r="L714" s="466"/>
      <c r="M714" s="466"/>
      <c r="N714" s="466"/>
      <c r="O714" s="466"/>
      <c r="P714" s="466"/>
      <c r="Q714" s="466"/>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6"/>
      <c r="D715" s="466"/>
      <c r="E715" s="466"/>
      <c r="F715" s="466"/>
      <c r="G715" s="466"/>
      <c r="H715" s="466"/>
      <c r="I715" s="466"/>
      <c r="J715" s="466"/>
      <c r="K715" s="466"/>
      <c r="L715" s="466"/>
      <c r="M715" s="466"/>
      <c r="N715" s="466"/>
      <c r="O715" s="466"/>
      <c r="P715" s="466"/>
      <c r="Q715" s="466"/>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6"/>
      <c r="D716" s="466"/>
      <c r="E716" s="466"/>
      <c r="F716" s="466"/>
      <c r="G716" s="466"/>
      <c r="H716" s="466"/>
      <c r="I716" s="466"/>
      <c r="J716" s="466"/>
      <c r="K716" s="466"/>
      <c r="L716" s="466"/>
      <c r="M716" s="466"/>
      <c r="N716" s="466"/>
      <c r="O716" s="466"/>
      <c r="P716" s="466"/>
      <c r="Q716" s="466"/>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6"/>
      <c r="D717" s="466"/>
      <c r="E717" s="466"/>
      <c r="F717" s="466"/>
      <c r="G717" s="466"/>
      <c r="H717" s="466"/>
      <c r="I717" s="466"/>
      <c r="J717" s="466"/>
      <c r="K717" s="466"/>
      <c r="L717" s="466"/>
      <c r="M717" s="466"/>
      <c r="N717" s="466"/>
      <c r="O717" s="466"/>
      <c r="P717" s="466"/>
      <c r="Q717" s="466"/>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6"/>
      <c r="D718" s="466"/>
      <c r="E718" s="466"/>
      <c r="F718" s="466"/>
      <c r="G718" s="466"/>
      <c r="H718" s="466"/>
      <c r="I718" s="466"/>
      <c r="J718" s="466"/>
      <c r="K718" s="466"/>
      <c r="L718" s="466"/>
      <c r="M718" s="466"/>
      <c r="N718" s="466"/>
      <c r="O718" s="466"/>
      <c r="P718" s="466"/>
      <c r="Q718" s="466"/>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6"/>
      <c r="D719" s="466"/>
      <c r="E719" s="466"/>
      <c r="F719" s="466"/>
      <c r="G719" s="466"/>
      <c r="H719" s="466"/>
      <c r="I719" s="466"/>
      <c r="J719" s="466"/>
      <c r="K719" s="466"/>
      <c r="L719" s="466"/>
      <c r="M719" s="466"/>
      <c r="N719" s="466"/>
      <c r="O719" s="466"/>
      <c r="P719" s="466"/>
      <c r="Q719" s="466"/>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6"/>
      <c r="D720" s="466"/>
      <c r="E720" s="466"/>
      <c r="F720" s="466"/>
      <c r="G720" s="466"/>
      <c r="H720" s="466"/>
      <c r="I720" s="466"/>
      <c r="J720" s="466"/>
      <c r="K720" s="466"/>
      <c r="L720" s="466"/>
      <c r="M720" s="466"/>
      <c r="N720" s="466"/>
      <c r="O720" s="466"/>
      <c r="P720" s="466"/>
      <c r="Q720" s="466"/>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6"/>
      <c r="D721" s="466"/>
      <c r="E721" s="466"/>
      <c r="F721" s="466"/>
      <c r="G721" s="466"/>
      <c r="H721" s="466"/>
      <c r="I721" s="466"/>
      <c r="J721" s="466"/>
      <c r="K721" s="466"/>
      <c r="L721" s="466"/>
      <c r="M721" s="466"/>
      <c r="N721" s="466"/>
      <c r="O721" s="466"/>
      <c r="P721" s="466"/>
      <c r="Q721" s="466"/>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6"/>
      <c r="D722" s="466"/>
      <c r="E722" s="466"/>
      <c r="F722" s="466"/>
      <c r="G722" s="466"/>
      <c r="H722" s="466"/>
      <c r="I722" s="466"/>
      <c r="J722" s="466"/>
      <c r="K722" s="466"/>
      <c r="L722" s="466"/>
      <c r="M722" s="466"/>
      <c r="N722" s="466"/>
      <c r="O722" s="466"/>
      <c r="P722" s="466"/>
      <c r="Q722" s="466"/>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6"/>
      <c r="D723" s="466"/>
      <c r="E723" s="466"/>
      <c r="F723" s="466"/>
      <c r="G723" s="466"/>
      <c r="H723" s="466"/>
      <c r="I723" s="466"/>
      <c r="J723" s="466"/>
      <c r="K723" s="466"/>
      <c r="L723" s="466"/>
      <c r="M723" s="466"/>
      <c r="N723" s="466"/>
      <c r="O723" s="466"/>
      <c r="P723" s="466"/>
      <c r="Q723" s="466"/>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6"/>
      <c r="D724" s="466"/>
      <c r="E724" s="466"/>
      <c r="F724" s="466"/>
      <c r="G724" s="466"/>
      <c r="H724" s="466"/>
      <c r="I724" s="466"/>
      <c r="J724" s="466"/>
      <c r="K724" s="466"/>
      <c r="L724" s="466"/>
      <c r="M724" s="466"/>
      <c r="N724" s="466"/>
      <c r="O724" s="466"/>
      <c r="P724" s="466"/>
      <c r="Q724" s="466"/>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6"/>
      <c r="D725" s="466"/>
      <c r="E725" s="466"/>
      <c r="F725" s="466"/>
      <c r="G725" s="466"/>
      <c r="H725" s="466"/>
      <c r="I725" s="466"/>
      <c r="J725" s="466"/>
      <c r="K725" s="466"/>
      <c r="L725" s="466"/>
      <c r="M725" s="466"/>
      <c r="N725" s="466"/>
      <c r="O725" s="466"/>
      <c r="P725" s="466"/>
      <c r="Q725" s="466"/>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6"/>
      <c r="D726" s="466"/>
      <c r="E726" s="466"/>
      <c r="F726" s="466"/>
      <c r="G726" s="466"/>
      <c r="H726" s="466"/>
      <c r="I726" s="466"/>
      <c r="J726" s="466"/>
      <c r="K726" s="466"/>
      <c r="L726" s="466"/>
      <c r="M726" s="466"/>
      <c r="N726" s="466"/>
      <c r="O726" s="466"/>
      <c r="P726" s="466"/>
      <c r="Q726" s="466"/>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6"/>
      <c r="D727" s="466"/>
      <c r="E727" s="466"/>
      <c r="F727" s="466"/>
      <c r="G727" s="466"/>
      <c r="H727" s="466"/>
      <c r="I727" s="466"/>
      <c r="J727" s="466"/>
      <c r="K727" s="466"/>
      <c r="L727" s="466"/>
      <c r="M727" s="466"/>
      <c r="N727" s="466"/>
      <c r="O727" s="466"/>
      <c r="P727" s="466"/>
      <c r="Q727" s="466"/>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6"/>
      <c r="D728" s="466"/>
      <c r="E728" s="466"/>
      <c r="F728" s="466"/>
      <c r="G728" s="466"/>
      <c r="H728" s="466"/>
      <c r="I728" s="466"/>
      <c r="J728" s="466"/>
      <c r="K728" s="466"/>
      <c r="L728" s="466"/>
      <c r="M728" s="466"/>
      <c r="N728" s="466"/>
      <c r="O728" s="466"/>
      <c r="P728" s="466"/>
      <c r="Q728" s="466"/>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6"/>
      <c r="D729" s="466"/>
      <c r="E729" s="466"/>
      <c r="F729" s="466"/>
      <c r="G729" s="466"/>
      <c r="H729" s="466"/>
      <c r="I729" s="466"/>
      <c r="J729" s="466"/>
      <c r="K729" s="466"/>
      <c r="L729" s="466"/>
      <c r="M729" s="466"/>
      <c r="N729" s="466"/>
      <c r="O729" s="466"/>
      <c r="P729" s="466"/>
      <c r="Q729" s="466"/>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6"/>
      <c r="D730" s="466"/>
      <c r="E730" s="466"/>
      <c r="F730" s="466"/>
      <c r="G730" s="466"/>
      <c r="H730" s="466"/>
      <c r="I730" s="466"/>
      <c r="J730" s="466"/>
      <c r="K730" s="466"/>
      <c r="L730" s="466"/>
      <c r="M730" s="466"/>
      <c r="N730" s="466"/>
      <c r="O730" s="466"/>
      <c r="P730" s="466"/>
      <c r="Q730" s="466"/>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6"/>
      <c r="D731" s="466"/>
      <c r="E731" s="466"/>
      <c r="F731" s="466"/>
      <c r="G731" s="466"/>
      <c r="H731" s="466"/>
      <c r="I731" s="466"/>
      <c r="J731" s="466"/>
      <c r="K731" s="466"/>
      <c r="L731" s="466"/>
      <c r="M731" s="466"/>
      <c r="N731" s="466"/>
      <c r="O731" s="466"/>
      <c r="P731" s="466"/>
      <c r="Q731" s="466"/>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6"/>
      <c r="D732" s="466"/>
      <c r="E732" s="466"/>
      <c r="F732" s="466"/>
      <c r="G732" s="466"/>
      <c r="H732" s="466"/>
      <c r="I732" s="466"/>
      <c r="J732" s="466"/>
      <c r="K732" s="466"/>
      <c r="L732" s="466"/>
      <c r="M732" s="466"/>
      <c r="N732" s="466"/>
      <c r="O732" s="466"/>
      <c r="P732" s="466"/>
      <c r="Q732" s="466"/>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6"/>
      <c r="D733" s="466"/>
      <c r="E733" s="466"/>
      <c r="F733" s="466"/>
      <c r="G733" s="466"/>
      <c r="H733" s="466"/>
      <c r="I733" s="466"/>
      <c r="J733" s="466"/>
      <c r="K733" s="466"/>
      <c r="L733" s="466"/>
      <c r="M733" s="466"/>
      <c r="N733" s="466"/>
      <c r="O733" s="466"/>
      <c r="P733" s="466"/>
      <c r="Q733" s="466"/>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6"/>
      <c r="D734" s="466"/>
      <c r="E734" s="466"/>
      <c r="F734" s="466"/>
      <c r="G734" s="466"/>
      <c r="H734" s="466"/>
      <c r="I734" s="466"/>
      <c r="J734" s="466"/>
      <c r="K734" s="466"/>
      <c r="L734" s="466"/>
      <c r="M734" s="466"/>
      <c r="N734" s="466"/>
      <c r="O734" s="466"/>
      <c r="P734" s="466"/>
      <c r="Q734" s="466"/>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6"/>
      <c r="D735" s="466"/>
      <c r="E735" s="466"/>
      <c r="F735" s="466"/>
      <c r="G735" s="466"/>
      <c r="H735" s="466"/>
      <c r="I735" s="466"/>
      <c r="J735" s="466"/>
      <c r="K735" s="466"/>
      <c r="L735" s="466"/>
      <c r="M735" s="466"/>
      <c r="N735" s="466"/>
      <c r="O735" s="466"/>
      <c r="P735" s="466"/>
      <c r="Q735" s="466"/>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6"/>
      <c r="D736" s="466"/>
      <c r="E736" s="466"/>
      <c r="F736" s="466"/>
      <c r="G736" s="466"/>
      <c r="H736" s="466"/>
      <c r="I736" s="466"/>
      <c r="J736" s="466"/>
      <c r="K736" s="466"/>
      <c r="L736" s="466"/>
      <c r="M736" s="466"/>
      <c r="N736" s="466"/>
      <c r="O736" s="466"/>
      <c r="P736" s="466"/>
      <c r="Q736" s="466"/>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6"/>
      <c r="D737" s="466"/>
      <c r="E737" s="466"/>
      <c r="F737" s="466"/>
      <c r="G737" s="466"/>
      <c r="H737" s="466"/>
      <c r="I737" s="466"/>
      <c r="J737" s="466"/>
      <c r="K737" s="466"/>
      <c r="L737" s="466"/>
      <c r="M737" s="466"/>
      <c r="N737" s="466"/>
      <c r="O737" s="466"/>
      <c r="P737" s="466"/>
      <c r="Q737" s="466"/>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6"/>
      <c r="D738" s="466"/>
      <c r="E738" s="466"/>
      <c r="F738" s="466"/>
      <c r="G738" s="466"/>
      <c r="H738" s="466"/>
      <c r="I738" s="466"/>
      <c r="J738" s="466"/>
      <c r="K738" s="466"/>
      <c r="L738" s="466"/>
      <c r="M738" s="466"/>
      <c r="N738" s="466"/>
      <c r="O738" s="466"/>
      <c r="P738" s="466"/>
      <c r="Q738" s="466"/>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6"/>
      <c r="D739" s="466"/>
      <c r="E739" s="466"/>
      <c r="F739" s="466"/>
      <c r="G739" s="466"/>
      <c r="H739" s="466"/>
      <c r="I739" s="466"/>
      <c r="J739" s="466"/>
      <c r="K739" s="466"/>
      <c r="L739" s="466"/>
      <c r="M739" s="466"/>
      <c r="N739" s="466"/>
      <c r="O739" s="466"/>
      <c r="P739" s="466"/>
      <c r="Q739" s="466"/>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6"/>
      <c r="D740" s="466"/>
      <c r="E740" s="466"/>
      <c r="F740" s="466"/>
      <c r="G740" s="466"/>
      <c r="H740" s="466"/>
      <c r="I740" s="466"/>
      <c r="J740" s="466"/>
      <c r="K740" s="466"/>
      <c r="L740" s="466"/>
      <c r="M740" s="466"/>
      <c r="N740" s="466"/>
      <c r="O740" s="466"/>
      <c r="P740" s="466"/>
      <c r="Q740" s="466"/>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6"/>
      <c r="D741" s="466"/>
      <c r="E741" s="466"/>
      <c r="F741" s="466"/>
      <c r="G741" s="466"/>
      <c r="H741" s="466"/>
      <c r="I741" s="466"/>
      <c r="J741" s="466"/>
      <c r="K741" s="466"/>
      <c r="L741" s="466"/>
      <c r="M741" s="466"/>
      <c r="N741" s="466"/>
      <c r="O741" s="466"/>
      <c r="P741" s="466"/>
      <c r="Q741" s="466"/>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6"/>
      <c r="D742" s="466"/>
      <c r="E742" s="466"/>
      <c r="F742" s="466"/>
      <c r="G742" s="466"/>
      <c r="H742" s="466"/>
      <c r="I742" s="466"/>
      <c r="J742" s="466"/>
      <c r="K742" s="466"/>
      <c r="L742" s="466"/>
      <c r="M742" s="466"/>
      <c r="N742" s="466"/>
      <c r="O742" s="466"/>
      <c r="P742" s="466"/>
      <c r="Q742" s="466"/>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6"/>
      <c r="D743" s="466"/>
      <c r="E743" s="466"/>
      <c r="F743" s="466"/>
      <c r="G743" s="466"/>
      <c r="H743" s="466"/>
      <c r="I743" s="466"/>
      <c r="J743" s="466"/>
      <c r="K743" s="466"/>
      <c r="L743" s="466"/>
      <c r="M743" s="466"/>
      <c r="N743" s="466"/>
      <c r="O743" s="466"/>
      <c r="P743" s="466"/>
      <c r="Q743" s="466"/>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6"/>
      <c r="D744" s="466"/>
      <c r="E744" s="466"/>
      <c r="F744" s="466"/>
      <c r="G744" s="466"/>
      <c r="H744" s="466"/>
      <c r="I744" s="466"/>
      <c r="J744" s="466"/>
      <c r="K744" s="466"/>
      <c r="L744" s="466"/>
      <c r="M744" s="466"/>
      <c r="N744" s="466"/>
      <c r="O744" s="466"/>
      <c r="P744" s="466"/>
      <c r="Q744" s="466"/>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6"/>
      <c r="D745" s="466"/>
      <c r="E745" s="466"/>
      <c r="F745" s="466"/>
      <c r="G745" s="466"/>
      <c r="H745" s="466"/>
      <c r="I745" s="466"/>
      <c r="J745" s="466"/>
      <c r="K745" s="466"/>
      <c r="L745" s="466"/>
      <c r="M745" s="466"/>
      <c r="N745" s="466"/>
      <c r="O745" s="466"/>
      <c r="P745" s="466"/>
      <c r="Q745" s="466"/>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6"/>
      <c r="D746" s="466"/>
      <c r="E746" s="466"/>
      <c r="F746" s="466"/>
      <c r="G746" s="466"/>
      <c r="H746" s="466"/>
      <c r="I746" s="466"/>
      <c r="J746" s="466"/>
      <c r="K746" s="466"/>
      <c r="L746" s="466"/>
      <c r="M746" s="466"/>
      <c r="N746" s="466"/>
      <c r="O746" s="466"/>
      <c r="P746" s="466"/>
      <c r="Q746" s="466"/>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6"/>
      <c r="D747" s="466"/>
      <c r="E747" s="466"/>
      <c r="F747" s="466"/>
      <c r="G747" s="466"/>
      <c r="H747" s="466"/>
      <c r="I747" s="466"/>
      <c r="J747" s="466"/>
      <c r="K747" s="466"/>
      <c r="L747" s="466"/>
      <c r="M747" s="466"/>
      <c r="N747" s="466"/>
      <c r="O747" s="466"/>
      <c r="P747" s="466"/>
      <c r="Q747" s="466"/>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6"/>
      <c r="D748" s="466"/>
      <c r="E748" s="466"/>
      <c r="F748" s="466"/>
      <c r="G748" s="466"/>
      <c r="H748" s="466"/>
      <c r="I748" s="466"/>
      <c r="J748" s="466"/>
      <c r="K748" s="466"/>
      <c r="L748" s="466"/>
      <c r="M748" s="466"/>
      <c r="N748" s="466"/>
      <c r="O748" s="466"/>
      <c r="P748" s="466"/>
      <c r="Q748" s="466"/>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6"/>
      <c r="D749" s="466"/>
      <c r="E749" s="466"/>
      <c r="F749" s="466"/>
      <c r="G749" s="466"/>
      <c r="H749" s="466"/>
      <c r="I749" s="466"/>
      <c r="J749" s="466"/>
      <c r="K749" s="466"/>
      <c r="L749" s="466"/>
      <c r="M749" s="466"/>
      <c r="N749" s="466"/>
      <c r="O749" s="466"/>
      <c r="P749" s="466"/>
      <c r="Q749" s="466"/>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6"/>
      <c r="D750" s="466"/>
      <c r="E750" s="466"/>
      <c r="F750" s="466"/>
      <c r="G750" s="466"/>
      <c r="H750" s="466"/>
      <c r="I750" s="466"/>
      <c r="J750" s="466"/>
      <c r="K750" s="466"/>
      <c r="L750" s="466"/>
      <c r="M750" s="466"/>
      <c r="N750" s="466"/>
      <c r="O750" s="466"/>
      <c r="P750" s="466"/>
      <c r="Q750" s="466"/>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6"/>
      <c r="D751" s="466"/>
      <c r="E751" s="466"/>
      <c r="F751" s="466"/>
      <c r="G751" s="466"/>
      <c r="H751" s="466"/>
      <c r="I751" s="466"/>
      <c r="J751" s="466"/>
      <c r="K751" s="466"/>
      <c r="L751" s="466"/>
      <c r="M751" s="466"/>
      <c r="N751" s="466"/>
      <c r="O751" s="466"/>
      <c r="P751" s="466"/>
      <c r="Q751" s="466"/>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6"/>
      <c r="D752" s="466"/>
      <c r="E752" s="466"/>
      <c r="F752" s="466"/>
      <c r="G752" s="466"/>
      <c r="H752" s="466"/>
      <c r="I752" s="466"/>
      <c r="J752" s="466"/>
      <c r="K752" s="466"/>
      <c r="L752" s="466"/>
      <c r="M752" s="466"/>
      <c r="N752" s="466"/>
      <c r="O752" s="466"/>
      <c r="P752" s="466"/>
      <c r="Q752" s="466"/>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6"/>
      <c r="D753" s="466"/>
      <c r="E753" s="466"/>
      <c r="F753" s="466"/>
      <c r="G753" s="466"/>
      <c r="H753" s="466"/>
      <c r="I753" s="466"/>
      <c r="J753" s="466"/>
      <c r="K753" s="466"/>
      <c r="L753" s="466"/>
      <c r="M753" s="466"/>
      <c r="N753" s="466"/>
      <c r="O753" s="466"/>
      <c r="P753" s="466"/>
      <c r="Q753" s="466"/>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6"/>
      <c r="D754" s="466"/>
      <c r="E754" s="466"/>
      <c r="F754" s="466"/>
      <c r="G754" s="466"/>
      <c r="H754" s="466"/>
      <c r="I754" s="466"/>
      <c r="J754" s="466"/>
      <c r="K754" s="466"/>
      <c r="L754" s="466"/>
      <c r="M754" s="466"/>
      <c r="N754" s="466"/>
      <c r="O754" s="466"/>
      <c r="P754" s="466"/>
      <c r="Q754" s="466"/>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6"/>
      <c r="D755" s="466"/>
      <c r="E755" s="466"/>
      <c r="F755" s="466"/>
      <c r="G755" s="466"/>
      <c r="H755" s="466"/>
      <c r="I755" s="466"/>
      <c r="J755" s="466"/>
      <c r="K755" s="466"/>
      <c r="L755" s="466"/>
      <c r="M755" s="466"/>
      <c r="N755" s="466"/>
      <c r="O755" s="466"/>
      <c r="P755" s="466"/>
      <c r="Q755" s="466"/>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6"/>
      <c r="D756" s="466"/>
      <c r="E756" s="466"/>
      <c r="F756" s="466"/>
      <c r="G756" s="466"/>
      <c r="H756" s="466"/>
      <c r="I756" s="466"/>
      <c r="J756" s="466"/>
      <c r="K756" s="466"/>
      <c r="L756" s="466"/>
      <c r="M756" s="466"/>
      <c r="N756" s="466"/>
      <c r="O756" s="466"/>
      <c r="P756" s="466"/>
      <c r="Q756" s="466"/>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6"/>
      <c r="D757" s="466"/>
      <c r="E757" s="466"/>
      <c r="F757" s="466"/>
      <c r="G757" s="466"/>
      <c r="H757" s="466"/>
      <c r="I757" s="466"/>
      <c r="J757" s="466"/>
      <c r="K757" s="466"/>
      <c r="L757" s="466"/>
      <c r="M757" s="466"/>
      <c r="N757" s="466"/>
      <c r="O757" s="466"/>
      <c r="P757" s="466"/>
      <c r="Q757" s="466"/>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6"/>
      <c r="D758" s="466"/>
      <c r="E758" s="466"/>
      <c r="F758" s="466"/>
      <c r="G758" s="466"/>
      <c r="H758" s="466"/>
      <c r="I758" s="466"/>
      <c r="J758" s="466"/>
      <c r="K758" s="466"/>
      <c r="L758" s="466"/>
      <c r="M758" s="466"/>
      <c r="N758" s="466"/>
      <c r="O758" s="466"/>
      <c r="P758" s="466"/>
      <c r="Q758" s="466"/>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6"/>
      <c r="D759" s="466"/>
      <c r="E759" s="466"/>
      <c r="F759" s="466"/>
      <c r="G759" s="466"/>
      <c r="H759" s="466"/>
      <c r="I759" s="466"/>
      <c r="J759" s="466"/>
      <c r="K759" s="466"/>
      <c r="L759" s="466"/>
      <c r="M759" s="466"/>
      <c r="N759" s="466"/>
      <c r="O759" s="466"/>
      <c r="P759" s="466"/>
      <c r="Q759" s="466"/>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6"/>
      <c r="D760" s="466"/>
      <c r="E760" s="466"/>
      <c r="F760" s="466"/>
      <c r="G760" s="466"/>
      <c r="H760" s="466"/>
      <c r="I760" s="466"/>
      <c r="J760" s="466"/>
      <c r="K760" s="466"/>
      <c r="L760" s="466"/>
      <c r="M760" s="466"/>
      <c r="N760" s="466"/>
      <c r="O760" s="466"/>
      <c r="P760" s="466"/>
      <c r="Q760" s="466"/>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6"/>
      <c r="D761" s="466"/>
      <c r="E761" s="466"/>
      <c r="F761" s="466"/>
      <c r="G761" s="466"/>
      <c r="H761" s="466"/>
      <c r="I761" s="466"/>
      <c r="J761" s="466"/>
      <c r="K761" s="466"/>
      <c r="L761" s="466"/>
      <c r="M761" s="466"/>
      <c r="N761" s="466"/>
      <c r="O761" s="466"/>
      <c r="P761" s="466"/>
      <c r="Q761" s="466"/>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6"/>
      <c r="D762" s="466"/>
      <c r="E762" s="466"/>
      <c r="F762" s="466"/>
      <c r="G762" s="466"/>
      <c r="H762" s="466"/>
      <c r="I762" s="466"/>
      <c r="J762" s="466"/>
      <c r="K762" s="466"/>
      <c r="L762" s="466"/>
      <c r="M762" s="466"/>
      <c r="N762" s="466"/>
      <c r="O762" s="466"/>
      <c r="P762" s="466"/>
      <c r="Q762" s="466"/>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6"/>
      <c r="D763" s="466"/>
      <c r="E763" s="466"/>
      <c r="F763" s="466"/>
      <c r="G763" s="466"/>
      <c r="H763" s="466"/>
      <c r="I763" s="466"/>
      <c r="J763" s="466"/>
      <c r="K763" s="466"/>
      <c r="L763" s="466"/>
      <c r="M763" s="466"/>
      <c r="N763" s="466"/>
      <c r="O763" s="466"/>
      <c r="P763" s="466"/>
      <c r="Q763" s="466"/>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6"/>
      <c r="D764" s="466"/>
      <c r="E764" s="466"/>
      <c r="F764" s="466"/>
      <c r="G764" s="466"/>
      <c r="H764" s="466"/>
      <c r="I764" s="466"/>
      <c r="J764" s="466"/>
      <c r="K764" s="466"/>
      <c r="L764" s="466"/>
      <c r="M764" s="466"/>
      <c r="N764" s="466"/>
      <c r="O764" s="466"/>
      <c r="P764" s="466"/>
      <c r="Q764" s="466"/>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6"/>
      <c r="D765" s="466"/>
      <c r="E765" s="466"/>
      <c r="F765" s="466"/>
      <c r="G765" s="466"/>
      <c r="H765" s="466"/>
      <c r="I765" s="466"/>
      <c r="J765" s="466"/>
      <c r="K765" s="466"/>
      <c r="L765" s="466"/>
      <c r="M765" s="466"/>
      <c r="N765" s="466"/>
      <c r="O765" s="466"/>
      <c r="P765" s="466"/>
      <c r="Q765" s="466"/>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6"/>
      <c r="D766" s="466"/>
      <c r="E766" s="466"/>
      <c r="F766" s="466"/>
      <c r="G766" s="466"/>
      <c r="H766" s="466"/>
      <c r="I766" s="466"/>
      <c r="J766" s="466"/>
      <c r="K766" s="466"/>
      <c r="L766" s="466"/>
      <c r="M766" s="466"/>
      <c r="N766" s="466"/>
      <c r="O766" s="466"/>
      <c r="P766" s="466"/>
      <c r="Q766" s="466"/>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6"/>
      <c r="D767" s="466"/>
      <c r="E767" s="466"/>
      <c r="F767" s="466"/>
      <c r="G767" s="466"/>
      <c r="H767" s="466"/>
      <c r="I767" s="466"/>
      <c r="J767" s="466"/>
      <c r="K767" s="466"/>
      <c r="L767" s="466"/>
      <c r="M767" s="466"/>
      <c r="N767" s="466"/>
      <c r="O767" s="466"/>
      <c r="P767" s="466"/>
      <c r="Q767" s="466"/>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6"/>
      <c r="D768" s="466"/>
      <c r="E768" s="466"/>
      <c r="F768" s="466"/>
      <c r="G768" s="466"/>
      <c r="H768" s="466"/>
      <c r="I768" s="466"/>
      <c r="J768" s="466"/>
      <c r="K768" s="466"/>
      <c r="L768" s="466"/>
      <c r="M768" s="466"/>
      <c r="N768" s="466"/>
      <c r="O768" s="466"/>
      <c r="P768" s="466"/>
      <c r="Q768" s="466"/>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6"/>
      <c r="D769" s="466"/>
      <c r="E769" s="466"/>
      <c r="F769" s="466"/>
      <c r="G769" s="466"/>
      <c r="H769" s="466"/>
      <c r="I769" s="466"/>
      <c r="J769" s="466"/>
      <c r="K769" s="466"/>
      <c r="L769" s="466"/>
      <c r="M769" s="466"/>
      <c r="N769" s="466"/>
      <c r="O769" s="466"/>
      <c r="P769" s="466"/>
      <c r="Q769" s="466"/>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6"/>
      <c r="D770" s="466"/>
      <c r="E770" s="466"/>
      <c r="F770" s="466"/>
      <c r="G770" s="466"/>
      <c r="H770" s="466"/>
      <c r="I770" s="466"/>
      <c r="J770" s="466"/>
      <c r="K770" s="466"/>
      <c r="L770" s="466"/>
      <c r="M770" s="466"/>
      <c r="N770" s="466"/>
      <c r="O770" s="466"/>
      <c r="P770" s="466"/>
      <c r="Q770" s="466"/>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6"/>
      <c r="D771" s="466"/>
      <c r="E771" s="466"/>
      <c r="F771" s="466"/>
      <c r="G771" s="466"/>
      <c r="H771" s="466"/>
      <c r="I771" s="466"/>
      <c r="J771" s="466"/>
      <c r="K771" s="466"/>
      <c r="L771" s="466"/>
      <c r="M771" s="466"/>
      <c r="N771" s="466"/>
      <c r="O771" s="466"/>
      <c r="P771" s="466"/>
      <c r="Q771" s="466"/>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6"/>
      <c r="D772" s="466"/>
      <c r="E772" s="466"/>
      <c r="F772" s="466"/>
      <c r="G772" s="466"/>
      <c r="H772" s="466"/>
      <c r="I772" s="466"/>
      <c r="J772" s="466"/>
      <c r="K772" s="466"/>
      <c r="L772" s="466"/>
      <c r="M772" s="466"/>
      <c r="N772" s="466"/>
      <c r="O772" s="466"/>
      <c r="P772" s="466"/>
      <c r="Q772" s="466"/>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6"/>
      <c r="D773" s="466"/>
      <c r="E773" s="466"/>
      <c r="F773" s="466"/>
      <c r="G773" s="466"/>
      <c r="H773" s="466"/>
      <c r="I773" s="466"/>
      <c r="J773" s="466"/>
      <c r="K773" s="466"/>
      <c r="L773" s="466"/>
      <c r="M773" s="466"/>
      <c r="N773" s="466"/>
      <c r="O773" s="466"/>
      <c r="P773" s="466"/>
      <c r="Q773" s="466"/>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6"/>
      <c r="D774" s="466"/>
      <c r="E774" s="466"/>
      <c r="F774" s="466"/>
      <c r="G774" s="466"/>
      <c r="H774" s="466"/>
      <c r="I774" s="466"/>
      <c r="J774" s="466"/>
      <c r="K774" s="466"/>
      <c r="L774" s="466"/>
      <c r="M774" s="466"/>
      <c r="N774" s="466"/>
      <c r="O774" s="466"/>
      <c r="P774" s="466"/>
      <c r="Q774" s="466"/>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6"/>
      <c r="D775" s="466"/>
      <c r="E775" s="466"/>
      <c r="F775" s="466"/>
      <c r="G775" s="466"/>
      <c r="H775" s="466"/>
      <c r="I775" s="466"/>
      <c r="J775" s="466"/>
      <c r="K775" s="466"/>
      <c r="L775" s="466"/>
      <c r="M775" s="466"/>
      <c r="N775" s="466"/>
      <c r="O775" s="466"/>
      <c r="P775" s="466"/>
      <c r="Q775" s="466"/>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6"/>
      <c r="D776" s="466"/>
      <c r="E776" s="466"/>
      <c r="F776" s="466"/>
      <c r="G776" s="466"/>
      <c r="H776" s="466"/>
      <c r="I776" s="466"/>
      <c r="J776" s="466"/>
      <c r="K776" s="466"/>
      <c r="L776" s="466"/>
      <c r="M776" s="466"/>
      <c r="N776" s="466"/>
      <c r="O776" s="466"/>
      <c r="P776" s="466"/>
      <c r="Q776" s="466"/>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6"/>
      <c r="D777" s="466"/>
      <c r="E777" s="466"/>
      <c r="F777" s="466"/>
      <c r="G777" s="466"/>
      <c r="H777" s="466"/>
      <c r="I777" s="466"/>
      <c r="J777" s="466"/>
      <c r="K777" s="466"/>
      <c r="L777" s="466"/>
      <c r="M777" s="466"/>
      <c r="N777" s="466"/>
      <c r="O777" s="466"/>
      <c r="P777" s="466"/>
      <c r="Q777" s="466"/>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6"/>
      <c r="D778" s="466"/>
      <c r="E778" s="466"/>
      <c r="F778" s="466"/>
      <c r="G778" s="466"/>
      <c r="H778" s="466"/>
      <c r="I778" s="466"/>
      <c r="J778" s="466"/>
      <c r="K778" s="466"/>
      <c r="L778" s="466"/>
      <c r="M778" s="466"/>
      <c r="N778" s="466"/>
      <c r="O778" s="466"/>
      <c r="P778" s="466"/>
      <c r="Q778" s="466"/>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6"/>
      <c r="D779" s="466"/>
      <c r="E779" s="466"/>
      <c r="F779" s="466"/>
      <c r="G779" s="466"/>
      <c r="H779" s="466"/>
      <c r="I779" s="466"/>
      <c r="J779" s="466"/>
      <c r="K779" s="466"/>
      <c r="L779" s="466"/>
      <c r="M779" s="466"/>
      <c r="N779" s="466"/>
      <c r="O779" s="466"/>
      <c r="P779" s="466"/>
      <c r="Q779" s="466"/>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6"/>
      <c r="D780" s="466"/>
      <c r="E780" s="466"/>
      <c r="F780" s="466"/>
      <c r="G780" s="466"/>
      <c r="H780" s="466"/>
      <c r="I780" s="466"/>
      <c r="J780" s="466"/>
      <c r="K780" s="466"/>
      <c r="L780" s="466"/>
      <c r="M780" s="466"/>
      <c r="N780" s="466"/>
      <c r="O780" s="466"/>
      <c r="P780" s="466"/>
      <c r="Q780" s="466"/>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6"/>
      <c r="D781" s="466"/>
      <c r="E781" s="466"/>
      <c r="F781" s="466"/>
      <c r="G781" s="466"/>
      <c r="H781" s="466"/>
      <c r="I781" s="466"/>
      <c r="J781" s="466"/>
      <c r="K781" s="466"/>
      <c r="L781" s="466"/>
      <c r="M781" s="466"/>
      <c r="N781" s="466"/>
      <c r="O781" s="466"/>
      <c r="P781" s="466"/>
      <c r="Q781" s="466"/>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6"/>
      <c r="D782" s="466"/>
      <c r="E782" s="466"/>
      <c r="F782" s="466"/>
      <c r="G782" s="466"/>
      <c r="H782" s="466"/>
      <c r="I782" s="466"/>
      <c r="J782" s="466"/>
      <c r="K782" s="466"/>
      <c r="L782" s="466"/>
      <c r="M782" s="466"/>
      <c r="N782" s="466"/>
      <c r="O782" s="466"/>
      <c r="P782" s="466"/>
      <c r="Q782" s="466"/>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6"/>
      <c r="D783" s="466"/>
      <c r="E783" s="466"/>
      <c r="F783" s="466"/>
      <c r="G783" s="466"/>
      <c r="H783" s="466"/>
      <c r="I783" s="466"/>
      <c r="J783" s="466"/>
      <c r="K783" s="466"/>
      <c r="L783" s="466"/>
      <c r="M783" s="466"/>
      <c r="N783" s="466"/>
      <c r="O783" s="466"/>
      <c r="P783" s="466"/>
      <c r="Q783" s="466"/>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6"/>
      <c r="D784" s="466"/>
      <c r="E784" s="466"/>
      <c r="F784" s="466"/>
      <c r="G784" s="466"/>
      <c r="H784" s="466"/>
      <c r="I784" s="466"/>
      <c r="J784" s="466"/>
      <c r="K784" s="466"/>
      <c r="L784" s="466"/>
      <c r="M784" s="466"/>
      <c r="N784" s="466"/>
      <c r="O784" s="466"/>
      <c r="P784" s="466"/>
      <c r="Q784" s="466"/>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6"/>
      <c r="D785" s="466"/>
      <c r="E785" s="466"/>
      <c r="F785" s="466"/>
      <c r="G785" s="466"/>
      <c r="H785" s="466"/>
      <c r="I785" s="466"/>
      <c r="J785" s="466"/>
      <c r="K785" s="466"/>
      <c r="L785" s="466"/>
      <c r="M785" s="466"/>
      <c r="N785" s="466"/>
      <c r="O785" s="466"/>
      <c r="P785" s="466"/>
      <c r="Q785" s="466"/>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6"/>
      <c r="D786" s="466"/>
      <c r="E786" s="466"/>
      <c r="F786" s="466"/>
      <c r="G786" s="466"/>
      <c r="H786" s="466"/>
      <c r="I786" s="466"/>
      <c r="J786" s="466"/>
      <c r="K786" s="466"/>
      <c r="L786" s="466"/>
      <c r="M786" s="466"/>
      <c r="N786" s="466"/>
      <c r="O786" s="466"/>
      <c r="P786" s="466"/>
      <c r="Q786" s="466"/>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6"/>
      <c r="D787" s="466"/>
      <c r="E787" s="466"/>
      <c r="F787" s="466"/>
      <c r="G787" s="466"/>
      <c r="H787" s="466"/>
      <c r="I787" s="466"/>
      <c r="J787" s="466"/>
      <c r="K787" s="466"/>
      <c r="L787" s="466"/>
      <c r="M787" s="466"/>
      <c r="N787" s="466"/>
      <c r="O787" s="466"/>
      <c r="P787" s="466"/>
      <c r="Q787" s="466"/>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6"/>
      <c r="D788" s="466"/>
      <c r="E788" s="466"/>
      <c r="F788" s="466"/>
      <c r="G788" s="466"/>
      <c r="H788" s="466"/>
      <c r="I788" s="466"/>
      <c r="J788" s="466"/>
      <c r="K788" s="466"/>
      <c r="L788" s="466"/>
      <c r="M788" s="466"/>
      <c r="N788" s="466"/>
      <c r="O788" s="466"/>
      <c r="P788" s="466"/>
      <c r="Q788" s="466"/>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6"/>
      <c r="D789" s="466"/>
      <c r="E789" s="466"/>
      <c r="F789" s="466"/>
      <c r="G789" s="466"/>
      <c r="H789" s="466"/>
      <c r="I789" s="466"/>
      <c r="J789" s="466"/>
      <c r="K789" s="466"/>
      <c r="L789" s="466"/>
      <c r="M789" s="466"/>
      <c r="N789" s="466"/>
      <c r="O789" s="466"/>
      <c r="P789" s="466"/>
      <c r="Q789" s="466"/>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6"/>
      <c r="D790" s="466"/>
      <c r="E790" s="466"/>
      <c r="F790" s="466"/>
      <c r="G790" s="466"/>
      <c r="H790" s="466"/>
      <c r="I790" s="466"/>
      <c r="J790" s="466"/>
      <c r="K790" s="466"/>
      <c r="L790" s="466"/>
      <c r="M790" s="466"/>
      <c r="N790" s="466"/>
      <c r="O790" s="466"/>
      <c r="P790" s="466"/>
      <c r="Q790" s="466"/>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6"/>
      <c r="D791" s="466"/>
      <c r="E791" s="466"/>
      <c r="F791" s="466"/>
      <c r="G791" s="466"/>
      <c r="H791" s="466"/>
      <c r="I791" s="466"/>
      <c r="J791" s="466"/>
      <c r="K791" s="466"/>
      <c r="L791" s="466"/>
      <c r="M791" s="466"/>
      <c r="N791" s="466"/>
      <c r="O791" s="466"/>
      <c r="P791" s="466"/>
      <c r="Q791" s="466"/>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6"/>
      <c r="D792" s="466"/>
      <c r="E792" s="466"/>
      <c r="F792" s="466"/>
      <c r="G792" s="466"/>
      <c r="H792" s="466"/>
      <c r="I792" s="466"/>
      <c r="J792" s="466"/>
      <c r="K792" s="466"/>
      <c r="L792" s="466"/>
      <c r="M792" s="466"/>
      <c r="N792" s="466"/>
      <c r="O792" s="466"/>
      <c r="P792" s="466"/>
      <c r="Q792" s="466"/>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6"/>
      <c r="D793" s="466"/>
      <c r="E793" s="466"/>
      <c r="F793" s="466"/>
      <c r="G793" s="466"/>
      <c r="H793" s="466"/>
      <c r="I793" s="466"/>
      <c r="J793" s="466"/>
      <c r="K793" s="466"/>
      <c r="L793" s="466"/>
      <c r="M793" s="466"/>
      <c r="N793" s="466"/>
      <c r="O793" s="466"/>
      <c r="P793" s="466"/>
      <c r="Q793" s="466"/>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6"/>
      <c r="D794" s="466"/>
      <c r="E794" s="466"/>
      <c r="F794" s="466"/>
      <c r="G794" s="466"/>
      <c r="H794" s="466"/>
      <c r="I794" s="466"/>
      <c r="J794" s="466"/>
      <c r="K794" s="466"/>
      <c r="L794" s="466"/>
      <c r="M794" s="466"/>
      <c r="N794" s="466"/>
      <c r="O794" s="466"/>
      <c r="P794" s="466"/>
      <c r="Q794" s="466"/>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6"/>
      <c r="D795" s="466"/>
      <c r="E795" s="466"/>
      <c r="F795" s="466"/>
      <c r="G795" s="466"/>
      <c r="H795" s="466"/>
      <c r="I795" s="466"/>
      <c r="J795" s="466"/>
      <c r="K795" s="466"/>
      <c r="L795" s="466"/>
      <c r="M795" s="466"/>
      <c r="N795" s="466"/>
      <c r="O795" s="466"/>
      <c r="P795" s="466"/>
      <c r="Q795" s="466"/>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6"/>
      <c r="D796" s="466"/>
      <c r="E796" s="466"/>
      <c r="F796" s="466"/>
      <c r="G796" s="466"/>
      <c r="H796" s="466"/>
      <c r="I796" s="466"/>
      <c r="J796" s="466"/>
      <c r="K796" s="466"/>
      <c r="L796" s="466"/>
      <c r="M796" s="466"/>
      <c r="N796" s="466"/>
      <c r="O796" s="466"/>
      <c r="P796" s="466"/>
      <c r="Q796" s="466"/>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6"/>
      <c r="D797" s="466"/>
      <c r="E797" s="466"/>
      <c r="F797" s="466"/>
      <c r="G797" s="466"/>
      <c r="H797" s="466"/>
      <c r="I797" s="466"/>
      <c r="J797" s="466"/>
      <c r="K797" s="466"/>
      <c r="L797" s="466"/>
      <c r="M797" s="466"/>
      <c r="N797" s="466"/>
      <c r="O797" s="466"/>
      <c r="P797" s="466"/>
      <c r="Q797" s="466"/>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6"/>
      <c r="D798" s="466"/>
      <c r="E798" s="466"/>
      <c r="F798" s="466"/>
      <c r="G798" s="466"/>
      <c r="H798" s="466"/>
      <c r="I798" s="466"/>
      <c r="J798" s="466"/>
      <c r="K798" s="466"/>
      <c r="L798" s="466"/>
      <c r="M798" s="466"/>
      <c r="N798" s="466"/>
      <c r="O798" s="466"/>
      <c r="P798" s="466"/>
      <c r="Q798" s="466"/>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6"/>
      <c r="D799" s="466"/>
      <c r="E799" s="466"/>
      <c r="F799" s="466"/>
      <c r="G799" s="466"/>
      <c r="H799" s="466"/>
      <c r="I799" s="466"/>
      <c r="J799" s="466"/>
      <c r="K799" s="466"/>
      <c r="L799" s="466"/>
      <c r="M799" s="466"/>
      <c r="N799" s="466"/>
      <c r="O799" s="466"/>
      <c r="P799" s="466"/>
      <c r="Q799" s="466"/>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6"/>
      <c r="D800" s="466"/>
      <c r="E800" s="466"/>
      <c r="F800" s="466"/>
      <c r="G800" s="466"/>
      <c r="H800" s="466"/>
      <c r="I800" s="466"/>
      <c r="J800" s="466"/>
      <c r="K800" s="466"/>
      <c r="L800" s="466"/>
      <c r="M800" s="466"/>
      <c r="N800" s="466"/>
      <c r="O800" s="466"/>
      <c r="P800" s="466"/>
      <c r="Q800" s="466"/>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6"/>
      <c r="D801" s="466"/>
      <c r="E801" s="466"/>
      <c r="F801" s="466"/>
      <c r="G801" s="466"/>
      <c r="H801" s="466"/>
      <c r="I801" s="466"/>
      <c r="J801" s="466"/>
      <c r="K801" s="466"/>
      <c r="L801" s="466"/>
      <c r="M801" s="466"/>
      <c r="N801" s="466"/>
      <c r="O801" s="466"/>
      <c r="P801" s="466"/>
      <c r="Q801" s="466"/>
    </row>
    <row r="802" ht="25.15" customHeight="true" x14ac:dyDescent="0.2">
      <c r="C802" s="466"/>
      <c r="D802" s="466"/>
      <c r="E802" s="466"/>
      <c r="F802" s="466"/>
      <c r="G802" s="466"/>
      <c r="H802" s="466"/>
      <c r="I802" s="466"/>
      <c r="J802" s="466"/>
      <c r="K802" s="466"/>
      <c r="L802" s="466"/>
      <c r="M802" s="466"/>
      <c r="N802" s="466"/>
      <c r="O802" s="466"/>
      <c r="P802" s="466"/>
      <c r="Q802" s="466"/>
    </row>
    <row r="803" ht="25.15" customHeight="true" x14ac:dyDescent="0.2">
      <c r="C803" s="466"/>
      <c r="D803" s="466"/>
      <c r="E803" s="466"/>
      <c r="F803" s="466"/>
      <c r="G803" s="466"/>
      <c r="H803" s="466"/>
      <c r="I803" s="466"/>
      <c r="J803" s="466"/>
      <c r="K803" s="466"/>
      <c r="L803" s="466"/>
      <c r="M803" s="466"/>
      <c r="N803" s="466"/>
      <c r="O803" s="466"/>
      <c r="P803" s="466"/>
      <c r="Q803" s="466"/>
    </row>
    <row r="804" ht="25.15" customHeight="true" x14ac:dyDescent="0.2">
      <c r="C804" s="466"/>
      <c r="D804" s="466"/>
      <c r="E804" s="466"/>
      <c r="F804" s="466"/>
      <c r="G804" s="466"/>
      <c r="H804" s="466"/>
      <c r="I804" s="466"/>
      <c r="J804" s="466"/>
      <c r="K804" s="466"/>
      <c r="L804" s="466"/>
      <c r="M804" s="466"/>
      <c r="N804" s="466"/>
      <c r="O804" s="466"/>
      <c r="P804" s="466"/>
      <c r="Q804" s="466"/>
    </row>
    <row r="805" ht="25.15" customHeight="true" x14ac:dyDescent="0.2">
      <c r="C805" s="466"/>
      <c r="D805" s="466"/>
      <c r="E805" s="466"/>
      <c r="F805" s="466"/>
      <c r="G805" s="466"/>
      <c r="H805" s="466"/>
      <c r="I805" s="466"/>
      <c r="J805" s="466"/>
      <c r="K805" s="466"/>
      <c r="L805" s="466"/>
      <c r="M805" s="466"/>
      <c r="N805" s="466"/>
      <c r="O805" s="466"/>
      <c r="P805" s="466"/>
      <c r="Q805" s="466"/>
    </row>
    <row r="806" ht="25.15" customHeight="true" x14ac:dyDescent="0.2">
      <c r="C806" s="466"/>
      <c r="D806" s="466"/>
      <c r="E806" s="466"/>
      <c r="F806" s="466"/>
      <c r="G806" s="466"/>
      <c r="H806" s="466"/>
      <c r="I806" s="466"/>
      <c r="J806" s="466"/>
      <c r="K806" s="466"/>
      <c r="L806" s="466"/>
      <c r="M806" s="466"/>
      <c r="N806" s="466"/>
      <c r="O806" s="466"/>
      <c r="P806" s="466"/>
      <c r="Q806" s="466"/>
    </row>
    <row r="807" ht="25.15" customHeight="true" x14ac:dyDescent="0.2">
      <c r="C807" s="466"/>
      <c r="D807" s="466"/>
      <c r="E807" s="466"/>
      <c r="F807" s="466"/>
      <c r="G807" s="466"/>
      <c r="H807" s="466"/>
      <c r="I807" s="466"/>
      <c r="J807" s="466"/>
      <c r="K807" s="466"/>
      <c r="L807" s="466"/>
      <c r="M807" s="466"/>
      <c r="N807" s="466"/>
      <c r="O807" s="466"/>
      <c r="P807" s="466"/>
      <c r="Q807" s="466"/>
    </row>
    <row r="808" ht="25.15" customHeight="true" x14ac:dyDescent="0.2">
      <c r="C808" s="466"/>
      <c r="D808" s="466"/>
      <c r="E808" s="466"/>
      <c r="F808" s="466"/>
      <c r="G808" s="466"/>
      <c r="H808" s="466"/>
      <c r="I808" s="466"/>
      <c r="J808" s="466"/>
      <c r="K808" s="466"/>
      <c r="L808" s="466"/>
      <c r="M808" s="466"/>
      <c r="N808" s="466"/>
      <c r="O808" s="466"/>
      <c r="P808" s="466"/>
      <c r="Q808" s="466"/>
    </row>
    <row r="809" ht="25.15" customHeight="true" x14ac:dyDescent="0.2">
      <c r="C809" s="466"/>
      <c r="D809" s="466"/>
      <c r="E809" s="466"/>
      <c r="F809" s="466"/>
      <c r="G809" s="466"/>
      <c r="H809" s="466"/>
      <c r="I809" s="466"/>
      <c r="J809" s="466"/>
      <c r="K809" s="466"/>
      <c r="L809" s="466"/>
      <c r="M809" s="466"/>
      <c r="N809" s="466"/>
      <c r="O809" s="466"/>
      <c r="P809" s="466"/>
      <c r="Q809" s="466"/>
    </row>
    <row r="810" ht="25.15" customHeight="true" x14ac:dyDescent="0.2">
      <c r="C810" s="466"/>
      <c r="D810" s="466"/>
      <c r="E810" s="466"/>
      <c r="F810" s="466"/>
      <c r="G810" s="466"/>
      <c r="H810" s="466"/>
      <c r="I810" s="466"/>
      <c r="J810" s="466"/>
      <c r="K810" s="466"/>
      <c r="L810" s="466"/>
      <c r="M810" s="466"/>
      <c r="N810" s="466"/>
      <c r="O810" s="466"/>
      <c r="P810" s="466"/>
      <c r="Q810" s="466"/>
    </row>
    <row r="811" ht="25.15" customHeight="true" x14ac:dyDescent="0.2">
      <c r="C811" s="466"/>
      <c r="D811" s="466"/>
      <c r="E811" s="466"/>
      <c r="F811" s="466"/>
      <c r="G811" s="466"/>
      <c r="H811" s="466"/>
      <c r="I811" s="466"/>
      <c r="J811" s="466"/>
      <c r="K811" s="466"/>
      <c r="L811" s="466"/>
      <c r="M811" s="466"/>
      <c r="N811" s="466"/>
      <c r="O811" s="466"/>
      <c r="P811" s="466"/>
      <c r="Q811" s="466"/>
    </row>
    <row r="812" ht="25.15" customHeight="true" x14ac:dyDescent="0.2">
      <c r="C812" s="466"/>
      <c r="D812" s="466"/>
      <c r="E812" s="466"/>
      <c r="F812" s="466"/>
      <c r="G812" s="466"/>
      <c r="H812" s="466"/>
      <c r="I812" s="466"/>
      <c r="J812" s="466"/>
      <c r="K812" s="466"/>
      <c r="L812" s="466"/>
      <c r="M812" s="466"/>
      <c r="N812" s="466"/>
      <c r="O812" s="466"/>
      <c r="P812" s="466"/>
      <c r="Q812" s="466"/>
    </row>
    <row r="813" ht="25.15" customHeight="true" x14ac:dyDescent="0.2">
      <c r="C813" s="466"/>
      <c r="D813" s="466"/>
      <c r="E813" s="466"/>
      <c r="F813" s="466"/>
      <c r="G813" s="466"/>
      <c r="H813" s="466"/>
      <c r="I813" s="466"/>
      <c r="J813" s="466"/>
      <c r="K813" s="466"/>
      <c r="L813" s="466"/>
      <c r="M813" s="466"/>
      <c r="N813" s="466"/>
      <c r="O813" s="466"/>
      <c r="P813" s="466"/>
      <c r="Q813" s="466"/>
    </row>
    <row r="814" ht="25.15" customHeight="true" x14ac:dyDescent="0.2">
      <c r="C814" s="466"/>
      <c r="D814" s="466"/>
      <c r="E814" s="466"/>
      <c r="F814" s="466"/>
      <c r="G814" s="466"/>
      <c r="H814" s="466"/>
      <c r="I814" s="466"/>
      <c r="J814" s="466"/>
      <c r="K814" s="466"/>
      <c r="L814" s="466"/>
      <c r="M814" s="466"/>
      <c r="N814" s="466"/>
      <c r="O814" s="466"/>
      <c r="P814" s="466"/>
      <c r="Q814" s="466"/>
    </row>
    <row r="815" ht="25.15" customHeight="true" x14ac:dyDescent="0.2">
      <c r="C815" s="466"/>
      <c r="D815" s="466"/>
      <c r="E815" s="466"/>
      <c r="F815" s="466"/>
      <c r="G815" s="466"/>
      <c r="H815" s="466"/>
      <c r="I815" s="466"/>
      <c r="J815" s="466"/>
      <c r="K815" s="466"/>
      <c r="L815" s="466"/>
      <c r="M815" s="466"/>
      <c r="N815" s="466"/>
      <c r="O815" s="466"/>
      <c r="P815" s="466"/>
      <c r="Q815" s="466"/>
    </row>
    <row r="816" ht="25.15" customHeight="true" x14ac:dyDescent="0.2">
      <c r="C816" s="466"/>
      <c r="D816" s="466"/>
      <c r="E816" s="466"/>
      <c r="F816" s="466"/>
      <c r="G816" s="466"/>
      <c r="H816" s="466"/>
      <c r="I816" s="466"/>
      <c r="J816" s="466"/>
      <c r="K816" s="466"/>
      <c r="L816" s="466"/>
      <c r="M816" s="466"/>
      <c r="N816" s="466"/>
      <c r="O816" s="466"/>
      <c r="P816" s="466"/>
      <c r="Q816" s="466"/>
    </row>
    <row r="817" ht="25.15" customHeight="true" x14ac:dyDescent="0.2">
      <c r="C817" s="466"/>
      <c r="D817" s="466"/>
      <c r="E817" s="466"/>
      <c r="F817" s="466"/>
      <c r="G817" s="466"/>
      <c r="H817" s="466"/>
      <c r="I817" s="466"/>
      <c r="J817" s="466"/>
      <c r="K817" s="466"/>
      <c r="L817" s="466"/>
      <c r="M817" s="466"/>
      <c r="N817" s="466"/>
      <c r="O817" s="466"/>
      <c r="P817" s="466"/>
      <c r="Q817" s="466"/>
    </row>
    <row r="818" ht="25.15" customHeight="true" x14ac:dyDescent="0.2">
      <c r="C818" s="466"/>
      <c r="D818" s="466"/>
      <c r="E818" s="466"/>
      <c r="F818" s="466"/>
      <c r="G818" s="466"/>
      <c r="H818" s="466"/>
      <c r="I818" s="466"/>
      <c r="J818" s="466"/>
      <c r="K818" s="466"/>
      <c r="L818" s="466"/>
      <c r="M818" s="466"/>
      <c r="N818" s="466"/>
      <c r="O818" s="466"/>
      <c r="P818" s="466"/>
      <c r="Q818" s="466"/>
    </row>
    <row r="819" ht="25.15" customHeight="true" x14ac:dyDescent="0.2">
      <c r="C819" s="466"/>
      <c r="D819" s="466"/>
      <c r="E819" s="466"/>
      <c r="F819" s="466"/>
      <c r="G819" s="466"/>
      <c r="H819" s="466"/>
      <c r="I819" s="466"/>
      <c r="J819" s="466"/>
      <c r="K819" s="466"/>
      <c r="L819" s="466"/>
      <c r="M819" s="466"/>
      <c r="N819" s="466"/>
      <c r="O819" s="466"/>
      <c r="P819" s="466"/>
      <c r="Q819" s="466"/>
    </row>
    <row r="820" ht="25.15" customHeight="true" x14ac:dyDescent="0.2">
      <c r="C820" s="466"/>
      <c r="D820" s="466"/>
      <c r="E820" s="466"/>
      <c r="F820" s="466"/>
      <c r="G820" s="466"/>
      <c r="H820" s="466"/>
      <c r="I820" s="466"/>
      <c r="J820" s="466"/>
      <c r="K820" s="466"/>
      <c r="L820" s="466"/>
      <c r="M820" s="466"/>
      <c r="N820" s="466"/>
      <c r="O820" s="466"/>
      <c r="P820" s="466"/>
      <c r="Q820" s="466"/>
    </row>
    <row r="821" ht="25.15" customHeight="true" x14ac:dyDescent="0.2">
      <c r="C821" s="466"/>
      <c r="D821" s="466"/>
      <c r="E821" s="466"/>
      <c r="F821" s="466"/>
      <c r="G821" s="466"/>
      <c r="H821" s="466"/>
      <c r="I821" s="466"/>
      <c r="J821" s="466"/>
      <c r="K821" s="466"/>
      <c r="L821" s="466"/>
      <c r="M821" s="466"/>
      <c r="N821" s="466"/>
      <c r="O821" s="466"/>
      <c r="P821" s="466"/>
      <c r="Q821" s="466"/>
    </row>
    <row r="822" ht="25.15" customHeight="true" x14ac:dyDescent="0.2">
      <c r="C822" s="466"/>
      <c r="D822" s="466"/>
      <c r="E822" s="466"/>
      <c r="F822" s="466"/>
      <c r="G822" s="466"/>
      <c r="H822" s="466"/>
      <c r="I822" s="466"/>
      <c r="J822" s="466"/>
      <c r="K822" s="466"/>
      <c r="L822" s="466"/>
      <c r="M822" s="466"/>
      <c r="N822" s="466"/>
      <c r="O822" s="466"/>
      <c r="P822" s="466"/>
      <c r="Q822" s="466"/>
    </row>
    <row r="823" ht="25.15" customHeight="true" x14ac:dyDescent="0.2">
      <c r="C823" s="466"/>
      <c r="D823" s="466"/>
      <c r="E823" s="466"/>
      <c r="F823" s="466"/>
      <c r="G823" s="466"/>
      <c r="H823" s="466"/>
      <c r="I823" s="466"/>
      <c r="J823" s="466"/>
      <c r="K823" s="466"/>
      <c r="L823" s="466"/>
      <c r="M823" s="466"/>
      <c r="N823" s="466"/>
      <c r="O823" s="466"/>
      <c r="P823" s="466"/>
      <c r="Q823" s="466"/>
    </row>
    <row r="824" ht="25.15" customHeight="true" x14ac:dyDescent="0.2">
      <c r="C824" s="466"/>
      <c r="D824" s="466"/>
      <c r="E824" s="466"/>
      <c r="F824" s="466"/>
      <c r="G824" s="466"/>
      <c r="H824" s="466"/>
      <c r="I824" s="466"/>
      <c r="J824" s="466"/>
      <c r="K824" s="466"/>
      <c r="L824" s="466"/>
      <c r="M824" s="466"/>
      <c r="N824" s="466"/>
      <c r="O824" s="466"/>
      <c r="P824" s="466"/>
      <c r="Q824" s="466"/>
    </row>
    <row r="825" ht="25.15" customHeight="true" x14ac:dyDescent="0.2">
      <c r="C825" s="466"/>
      <c r="D825" s="466"/>
      <c r="E825" s="466"/>
      <c r="F825" s="466"/>
      <c r="G825" s="466"/>
      <c r="H825" s="466"/>
      <c r="I825" s="466"/>
      <c r="J825" s="466"/>
      <c r="K825" s="466"/>
      <c r="L825" s="466"/>
      <c r="M825" s="466"/>
      <c r="N825" s="466"/>
      <c r="O825" s="466"/>
      <c r="P825" s="466"/>
      <c r="Q825" s="466"/>
    </row>
    <row r="826" ht="25.15" customHeight="true" x14ac:dyDescent="0.2">
      <c r="C826" s="466"/>
      <c r="D826" s="466"/>
      <c r="E826" s="466"/>
      <c r="F826" s="466"/>
      <c r="G826" s="466"/>
      <c r="H826" s="466"/>
      <c r="I826" s="466"/>
      <c r="J826" s="466"/>
      <c r="K826" s="466"/>
      <c r="L826" s="466"/>
      <c r="M826" s="466"/>
      <c r="N826" s="466"/>
      <c r="O826" s="466"/>
      <c r="P826" s="466"/>
      <c r="Q826" s="466"/>
    </row>
    <row r="827" ht="25.15" customHeight="true" x14ac:dyDescent="0.2">
      <c r="C827" s="466"/>
      <c r="D827" s="466"/>
      <c r="E827" s="466"/>
      <c r="F827" s="466"/>
      <c r="G827" s="466"/>
      <c r="H827" s="466"/>
      <c r="I827" s="466"/>
      <c r="J827" s="466"/>
      <c r="K827" s="466"/>
      <c r="L827" s="466"/>
      <c r="M827" s="466"/>
      <c r="N827" s="466"/>
      <c r="O827" s="466"/>
      <c r="P827" s="466"/>
      <c r="Q827" s="466"/>
    </row>
    <row r="828" ht="25.15" customHeight="true" x14ac:dyDescent="0.2">
      <c r="C828" s="466"/>
      <c r="D828" s="466"/>
      <c r="E828" s="466"/>
      <c r="F828" s="466"/>
      <c r="G828" s="466"/>
      <c r="H828" s="466"/>
      <c r="I828" s="466"/>
      <c r="J828" s="466"/>
      <c r="K828" s="466"/>
      <c r="L828" s="466"/>
      <c r="M828" s="466"/>
      <c r="N828" s="466"/>
      <c r="O828" s="466"/>
      <c r="P828" s="466"/>
      <c r="Q828" s="466"/>
    </row>
    <row r="829" ht="25.15" customHeight="true" x14ac:dyDescent="0.2">
      <c r="C829" s="466"/>
      <c r="D829" s="466"/>
      <c r="E829" s="466"/>
      <c r="F829" s="466"/>
      <c r="G829" s="466"/>
      <c r="H829" s="466"/>
      <c r="I829" s="466"/>
      <c r="J829" s="466"/>
      <c r="K829" s="466"/>
      <c r="L829" s="466"/>
      <c r="M829" s="466"/>
      <c r="N829" s="466"/>
      <c r="O829" s="466"/>
      <c r="P829" s="466"/>
      <c r="Q829" s="466"/>
    </row>
    <row r="830" ht="25.15" customHeight="true" x14ac:dyDescent="0.2">
      <c r="C830" s="466"/>
      <c r="D830" s="466"/>
      <c r="E830" s="466"/>
      <c r="F830" s="466"/>
      <c r="G830" s="466"/>
      <c r="H830" s="466"/>
      <c r="I830" s="466"/>
      <c r="J830" s="466"/>
      <c r="K830" s="466"/>
      <c r="L830" s="466"/>
      <c r="M830" s="466"/>
      <c r="N830" s="466"/>
      <c r="O830" s="466"/>
      <c r="P830" s="466"/>
      <c r="Q830" s="466"/>
    </row>
    <row r="831" ht="25.15" customHeight="true" x14ac:dyDescent="0.2">
      <c r="C831" s="466"/>
      <c r="D831" s="466"/>
      <c r="E831" s="466"/>
      <c r="F831" s="466"/>
      <c r="G831" s="466"/>
      <c r="H831" s="466"/>
      <c r="I831" s="466"/>
      <c r="J831" s="466"/>
      <c r="K831" s="466"/>
      <c r="L831" s="466"/>
      <c r="M831" s="466"/>
      <c r="N831" s="466"/>
      <c r="O831" s="466"/>
      <c r="P831" s="466"/>
      <c r="Q831" s="466"/>
    </row>
    <row r="832" ht="25.15" customHeight="true" x14ac:dyDescent="0.2">
      <c r="C832" s="466"/>
      <c r="D832" s="466"/>
      <c r="E832" s="466"/>
      <c r="F832" s="466"/>
      <c r="G832" s="466"/>
      <c r="H832" s="466"/>
      <c r="I832" s="466"/>
      <c r="J832" s="466"/>
      <c r="K832" s="466"/>
      <c r="L832" s="466"/>
      <c r="M832" s="466"/>
      <c r="N832" s="466"/>
      <c r="O832" s="466"/>
      <c r="P832" s="466"/>
      <c r="Q832" s="466"/>
    </row>
    <row r="833" ht="25.15" customHeight="true" x14ac:dyDescent="0.2">
      <c r="C833" s="466"/>
      <c r="D833" s="466"/>
      <c r="E833" s="466"/>
      <c r="F833" s="466"/>
      <c r="G833" s="466"/>
      <c r="H833" s="466"/>
      <c r="I833" s="466"/>
      <c r="J833" s="466"/>
      <c r="K833" s="466"/>
      <c r="L833" s="466"/>
      <c r="M833" s="466"/>
      <c r="N833" s="466"/>
      <c r="O833" s="466"/>
      <c r="P833" s="466"/>
      <c r="Q833" s="466"/>
    </row>
    <row r="834" ht="25.15" customHeight="true" x14ac:dyDescent="0.2">
      <c r="C834" s="466"/>
      <c r="D834" s="466"/>
      <c r="E834" s="466"/>
      <c r="F834" s="466"/>
      <c r="G834" s="466"/>
      <c r="H834" s="466"/>
      <c r="I834" s="466"/>
      <c r="J834" s="466"/>
      <c r="K834" s="466"/>
      <c r="L834" s="466"/>
      <c r="M834" s="466"/>
      <c r="N834" s="466"/>
      <c r="O834" s="466"/>
      <c r="P834" s="466"/>
      <c r="Q834" s="466"/>
    </row>
    <row r="835" ht="25.15" customHeight="true" x14ac:dyDescent="0.2">
      <c r="C835" s="466"/>
      <c r="D835" s="466"/>
      <c r="E835" s="466"/>
      <c r="F835" s="466"/>
      <c r="G835" s="466"/>
      <c r="H835" s="466"/>
      <c r="I835" s="466"/>
      <c r="J835" s="466"/>
      <c r="K835" s="466"/>
      <c r="L835" s="466"/>
      <c r="M835" s="466"/>
      <c r="N835" s="466"/>
      <c r="O835" s="466"/>
      <c r="P835" s="466"/>
      <c r="Q835" s="466"/>
    </row>
    <row r="836" ht="25.15" customHeight="true" x14ac:dyDescent="0.2">
      <c r="C836" s="466"/>
      <c r="D836" s="466"/>
      <c r="E836" s="466"/>
      <c r="F836" s="466"/>
      <c r="G836" s="466"/>
      <c r="H836" s="466"/>
      <c r="I836" s="466"/>
      <c r="J836" s="466"/>
      <c r="K836" s="466"/>
      <c r="L836" s="466"/>
      <c r="M836" s="466"/>
      <c r="N836" s="466"/>
      <c r="O836" s="466"/>
      <c r="P836" s="466"/>
      <c r="Q836" s="466"/>
    </row>
    <row r="837" ht="25.15" customHeight="true" x14ac:dyDescent="0.2">
      <c r="C837" s="466"/>
      <c r="D837" s="466"/>
      <c r="E837" s="466"/>
      <c r="F837" s="466"/>
      <c r="G837" s="466"/>
      <c r="H837" s="466"/>
      <c r="I837" s="466"/>
      <c r="J837" s="466"/>
      <c r="K837" s="466"/>
      <c r="L837" s="466"/>
      <c r="M837" s="466"/>
      <c r="N837" s="466"/>
      <c r="O837" s="466"/>
      <c r="P837" s="466"/>
      <c r="Q837" s="466"/>
    </row>
    <row r="838" ht="25.15" customHeight="true" x14ac:dyDescent="0.2">
      <c r="C838" s="466"/>
      <c r="D838" s="466"/>
      <c r="E838" s="466"/>
      <c r="F838" s="466"/>
      <c r="G838" s="466"/>
      <c r="H838" s="466"/>
      <c r="I838" s="466"/>
      <c r="J838" s="466"/>
      <c r="K838" s="466"/>
      <c r="L838" s="466"/>
      <c r="M838" s="466"/>
      <c r="N838" s="466"/>
      <c r="O838" s="466"/>
      <c r="P838" s="466"/>
      <c r="Q838" s="466"/>
    </row>
    <row r="839" ht="25.15" customHeight="true" x14ac:dyDescent="0.2">
      <c r="C839" s="466"/>
      <c r="D839" s="466"/>
      <c r="E839" s="466"/>
      <c r="F839" s="466"/>
      <c r="G839" s="466"/>
      <c r="H839" s="466"/>
      <c r="I839" s="466"/>
      <c r="J839" s="466"/>
      <c r="K839" s="466"/>
      <c r="L839" s="466"/>
      <c r="M839" s="466"/>
      <c r="N839" s="466"/>
      <c r="O839" s="466"/>
      <c r="P839" s="466"/>
      <c r="Q839" s="466"/>
    </row>
    <row r="840" ht="25.15" customHeight="true" x14ac:dyDescent="0.2">
      <c r="C840" s="466"/>
      <c r="D840" s="466"/>
      <c r="E840" s="466"/>
      <c r="F840" s="466"/>
      <c r="G840" s="466"/>
      <c r="H840" s="466"/>
      <c r="I840" s="466"/>
      <c r="J840" s="466"/>
      <c r="K840" s="466"/>
      <c r="L840" s="466"/>
      <c r="M840" s="466"/>
      <c r="N840" s="466"/>
      <c r="O840" s="466"/>
      <c r="P840" s="466"/>
      <c r="Q840" s="466"/>
    </row>
    <row r="841" ht="25.15" customHeight="true" x14ac:dyDescent="0.2">
      <c r="C841" s="466"/>
      <c r="D841" s="466"/>
      <c r="E841" s="466"/>
      <c r="F841" s="466"/>
      <c r="G841" s="466"/>
      <c r="H841" s="466"/>
      <c r="I841" s="466"/>
      <c r="J841" s="466"/>
      <c r="K841" s="466"/>
      <c r="L841" s="466"/>
      <c r="M841" s="466"/>
      <c r="N841" s="466"/>
      <c r="O841" s="466"/>
      <c r="P841" s="466"/>
      <c r="Q841" s="466"/>
    </row>
    <row r="842" ht="25.15" customHeight="true" x14ac:dyDescent="0.2">
      <c r="C842" s="466"/>
      <c r="D842" s="466"/>
      <c r="E842" s="466"/>
      <c r="F842" s="466"/>
      <c r="G842" s="466"/>
      <c r="H842" s="466"/>
      <c r="I842" s="466"/>
      <c r="J842" s="466"/>
      <c r="K842" s="466"/>
      <c r="L842" s="466"/>
      <c r="M842" s="466"/>
      <c r="N842" s="466"/>
      <c r="O842" s="466"/>
      <c r="P842" s="466"/>
      <c r="Q842" s="466"/>
    </row>
    <row r="843" ht="25.15" customHeight="true" x14ac:dyDescent="0.2">
      <c r="C843" s="466"/>
      <c r="D843" s="466"/>
      <c r="E843" s="466"/>
      <c r="F843" s="466"/>
      <c r="G843" s="466"/>
      <c r="H843" s="466"/>
      <c r="I843" s="466"/>
      <c r="J843" s="466"/>
      <c r="K843" s="466"/>
      <c r="L843" s="466"/>
      <c r="M843" s="466"/>
      <c r="N843" s="466"/>
      <c r="O843" s="466"/>
      <c r="P843" s="466"/>
      <c r="Q843" s="466"/>
    </row>
    <row r="844" ht="25.15" customHeight="true" x14ac:dyDescent="0.2">
      <c r="C844" s="466"/>
      <c r="D844" s="466"/>
      <c r="E844" s="466"/>
      <c r="F844" s="466"/>
      <c r="G844" s="466"/>
      <c r="H844" s="466"/>
      <c r="I844" s="466"/>
      <c r="J844" s="466"/>
      <c r="K844" s="466"/>
      <c r="L844" s="466"/>
      <c r="M844" s="466"/>
      <c r="N844" s="466"/>
      <c r="O844" s="466"/>
      <c r="P844" s="466"/>
      <c r="Q844" s="466"/>
    </row>
    <row r="845" ht="25.15" customHeight="true" x14ac:dyDescent="0.2">
      <c r="C845" s="466"/>
      <c r="D845" s="466"/>
      <c r="E845" s="466"/>
      <c r="F845" s="466"/>
      <c r="G845" s="466"/>
      <c r="H845" s="466"/>
      <c r="I845" s="466"/>
      <c r="J845" s="466"/>
      <c r="K845" s="466"/>
      <c r="L845" s="466"/>
      <c r="M845" s="466"/>
      <c r="N845" s="466"/>
      <c r="O845" s="466"/>
      <c r="P845" s="466"/>
      <c r="Q845" s="466"/>
    </row>
    <row r="846" ht="25.15" customHeight="true" x14ac:dyDescent="0.2">
      <c r="C846" s="466"/>
      <c r="D846" s="466"/>
      <c r="E846" s="466"/>
      <c r="F846" s="466"/>
      <c r="G846" s="466"/>
      <c r="H846" s="466"/>
      <c r="I846" s="466"/>
      <c r="J846" s="466"/>
      <c r="K846" s="466"/>
      <c r="L846" s="466"/>
      <c r="M846" s="466"/>
      <c r="N846" s="466"/>
      <c r="O846" s="466"/>
      <c r="P846" s="466"/>
      <c r="Q846" s="466"/>
    </row>
    <row r="847" ht="25.15" customHeight="true" x14ac:dyDescent="0.2">
      <c r="C847" s="466"/>
      <c r="D847" s="466"/>
      <c r="E847" s="466"/>
      <c r="F847" s="466"/>
      <c r="G847" s="466"/>
      <c r="H847" s="466"/>
      <c r="I847" s="466"/>
      <c r="J847" s="466"/>
      <c r="K847" s="466"/>
      <c r="L847" s="466"/>
      <c r="M847" s="466"/>
      <c r="N847" s="466"/>
      <c r="O847" s="466"/>
      <c r="P847" s="466"/>
      <c r="Q847" s="466"/>
    </row>
    <row r="848" ht="25.15" customHeight="true" x14ac:dyDescent="0.2">
      <c r="C848" s="466"/>
      <c r="D848" s="466"/>
      <c r="E848" s="466"/>
      <c r="F848" s="466"/>
      <c r="G848" s="466"/>
      <c r="H848" s="466"/>
      <c r="I848" s="466"/>
      <c r="J848" s="466"/>
      <c r="K848" s="466"/>
      <c r="L848" s="466"/>
      <c r="M848" s="466"/>
      <c r="N848" s="466"/>
      <c r="O848" s="466"/>
      <c r="P848" s="466"/>
      <c r="Q848" s="466"/>
    </row>
    <row r="849" ht="25.15" customHeight="true" x14ac:dyDescent="0.2">
      <c r="C849" s="466"/>
      <c r="D849" s="466"/>
      <c r="E849" s="466"/>
      <c r="F849" s="466"/>
      <c r="G849" s="466"/>
      <c r="H849" s="466"/>
      <c r="I849" s="466"/>
      <c r="J849" s="466"/>
      <c r="K849" s="466"/>
      <c r="L849" s="466"/>
      <c r="M849" s="466"/>
      <c r="N849" s="466"/>
      <c r="O849" s="466"/>
      <c r="P849" s="466"/>
      <c r="Q849" s="466"/>
    </row>
    <row r="850" ht="25.15" customHeight="true" x14ac:dyDescent="0.2">
      <c r="C850" s="466"/>
      <c r="D850" s="466"/>
      <c r="E850" s="466"/>
      <c r="F850" s="466"/>
      <c r="G850" s="466"/>
      <c r="H850" s="466"/>
      <c r="I850" s="466"/>
      <c r="J850" s="466"/>
      <c r="K850" s="466"/>
      <c r="L850" s="466"/>
      <c r="M850" s="466"/>
      <c r="N850" s="466"/>
      <c r="O850" s="466"/>
      <c r="P850" s="466"/>
      <c r="Q850" s="466"/>
    </row>
    <row r="851" ht="25.15" customHeight="true" x14ac:dyDescent="0.2">
      <c r="C851" s="466"/>
      <c r="D851" s="466"/>
      <c r="E851" s="466"/>
      <c r="F851" s="466"/>
      <c r="G851" s="466"/>
      <c r="H851" s="466"/>
      <c r="I851" s="466"/>
      <c r="J851" s="466"/>
      <c r="K851" s="466"/>
      <c r="L851" s="466"/>
      <c r="M851" s="466"/>
      <c r="N851" s="466"/>
      <c r="O851" s="466"/>
      <c r="P851" s="466"/>
      <c r="Q851" s="466"/>
    </row>
    <row r="852" ht="25.15" customHeight="true" x14ac:dyDescent="0.2">
      <c r="C852" s="466"/>
      <c r="D852" s="466"/>
      <c r="E852" s="466"/>
      <c r="F852" s="466"/>
      <c r="G852" s="466"/>
      <c r="H852" s="466"/>
      <c r="I852" s="466"/>
      <c r="J852" s="466"/>
      <c r="K852" s="466"/>
      <c r="L852" s="466"/>
      <c r="M852" s="466"/>
      <c r="N852" s="466"/>
      <c r="O852" s="466"/>
      <c r="P852" s="466"/>
      <c r="Q852" s="466"/>
    </row>
    <row r="853" ht="25.15" customHeight="true" x14ac:dyDescent="0.2">
      <c r="C853" s="466"/>
      <c r="D853" s="466"/>
      <c r="E853" s="466"/>
      <c r="F853" s="466"/>
      <c r="G853" s="466"/>
      <c r="H853" s="466"/>
      <c r="I853" s="466"/>
      <c r="J853" s="466"/>
      <c r="K853" s="466"/>
      <c r="L853" s="466"/>
      <c r="M853" s="466"/>
      <c r="N853" s="466"/>
      <c r="O853" s="466"/>
      <c r="P853" s="466"/>
      <c r="Q853" s="466"/>
    </row>
    <row r="854" ht="25.15" customHeight="true" x14ac:dyDescent="0.2">
      <c r="C854" s="466"/>
      <c r="D854" s="466"/>
      <c r="E854" s="466"/>
      <c r="F854" s="466"/>
      <c r="G854" s="466"/>
      <c r="H854" s="466"/>
      <c r="I854" s="466"/>
      <c r="J854" s="466"/>
      <c r="K854" s="466"/>
      <c r="L854" s="466"/>
      <c r="M854" s="466"/>
      <c r="N854" s="466"/>
      <c r="O854" s="466"/>
      <c r="P854" s="466"/>
      <c r="Q854" s="466"/>
    </row>
    <row r="855" ht="25.15" customHeight="true" x14ac:dyDescent="0.2">
      <c r="C855" s="466"/>
      <c r="D855" s="466"/>
      <c r="E855" s="466"/>
      <c r="F855" s="466"/>
      <c r="G855" s="466"/>
      <c r="H855" s="466"/>
      <c r="I855" s="466"/>
      <c r="J855" s="466"/>
      <c r="K855" s="466"/>
      <c r="L855" s="466"/>
      <c r="M855" s="466"/>
      <c r="N855" s="466"/>
      <c r="O855" s="466"/>
      <c r="P855" s="466"/>
      <c r="Q855" s="466"/>
    </row>
    <row r="856" ht="25.15" customHeight="true" x14ac:dyDescent="0.2">
      <c r="C856" s="466"/>
      <c r="D856" s="466"/>
      <c r="E856" s="466"/>
      <c r="F856" s="466"/>
      <c r="G856" s="466"/>
      <c r="H856" s="466"/>
      <c r="I856" s="466"/>
      <c r="J856" s="466"/>
      <c r="K856" s="466"/>
      <c r="L856" s="466"/>
      <c r="M856" s="466"/>
      <c r="N856" s="466"/>
      <c r="O856" s="466"/>
      <c r="P856" s="466"/>
      <c r="Q856" s="466"/>
    </row>
    <row r="857" ht="25.15" customHeight="true" x14ac:dyDescent="0.2">
      <c r="C857" s="466"/>
      <c r="D857" s="466"/>
      <c r="E857" s="466"/>
      <c r="F857" s="466"/>
      <c r="G857" s="466"/>
      <c r="H857" s="466"/>
      <c r="I857" s="466"/>
      <c r="J857" s="466"/>
      <c r="K857" s="466"/>
      <c r="L857" s="466"/>
      <c r="M857" s="466"/>
      <c r="N857" s="466"/>
      <c r="O857" s="466"/>
      <c r="P857" s="466"/>
      <c r="Q857" s="466"/>
    </row>
    <row r="858" ht="25.15" customHeight="true" x14ac:dyDescent="0.2">
      <c r="C858" s="466"/>
      <c r="D858" s="466"/>
      <c r="E858" s="466"/>
      <c r="F858" s="466"/>
      <c r="G858" s="466"/>
      <c r="H858" s="466"/>
      <c r="I858" s="466"/>
      <c r="J858" s="466"/>
      <c r="K858" s="466"/>
      <c r="L858" s="466"/>
      <c r="M858" s="466"/>
      <c r="N858" s="466"/>
      <c r="O858" s="466"/>
      <c r="P858" s="466"/>
      <c r="Q858" s="466"/>
    </row>
    <row r="859" ht="25.15" customHeight="true" x14ac:dyDescent="0.2">
      <c r="C859" s="466"/>
      <c r="D859" s="466"/>
      <c r="E859" s="466"/>
      <c r="F859" s="466"/>
      <c r="G859" s="466"/>
      <c r="H859" s="466"/>
      <c r="I859" s="466"/>
      <c r="J859" s="466"/>
      <c r="K859" s="466"/>
      <c r="L859" s="466"/>
      <c r="M859" s="466"/>
      <c r="N859" s="466"/>
      <c r="O859" s="466"/>
      <c r="P859" s="466"/>
      <c r="Q859" s="466"/>
    </row>
    <row r="860" ht="25.15" customHeight="true" x14ac:dyDescent="0.2">
      <c r="C860" s="466"/>
      <c r="D860" s="466"/>
      <c r="E860" s="466"/>
      <c r="F860" s="466"/>
      <c r="G860" s="466"/>
      <c r="H860" s="466"/>
      <c r="I860" s="466"/>
      <c r="J860" s="466"/>
      <c r="K860" s="466"/>
      <c r="L860" s="466"/>
      <c r="M860" s="466"/>
      <c r="N860" s="466"/>
      <c r="O860" s="466"/>
      <c r="P860" s="466"/>
      <c r="Q860" s="466"/>
    </row>
    <row r="861" ht="25.15" customHeight="true" x14ac:dyDescent="0.2">
      <c r="C861" s="466"/>
      <c r="D861" s="466"/>
      <c r="E861" s="466"/>
      <c r="F861" s="466"/>
      <c r="G861" s="466"/>
      <c r="H861" s="466"/>
      <c r="I861" s="466"/>
      <c r="J861" s="466"/>
      <c r="K861" s="466"/>
      <c r="L861" s="466"/>
      <c r="M861" s="466"/>
      <c r="N861" s="466"/>
      <c r="O861" s="466"/>
      <c r="P861" s="466"/>
      <c r="Q861" s="466"/>
    </row>
    <row r="862" ht="25.15" customHeight="true" x14ac:dyDescent="0.2">
      <c r="C862" s="466"/>
      <c r="D862" s="466"/>
      <c r="E862" s="466"/>
      <c r="F862" s="466"/>
      <c r="G862" s="466"/>
      <c r="H862" s="466"/>
      <c r="I862" s="466"/>
      <c r="J862" s="466"/>
      <c r="K862" s="466"/>
      <c r="L862" s="466"/>
      <c r="M862" s="466"/>
      <c r="N862" s="466"/>
      <c r="O862" s="466"/>
      <c r="P862" s="466"/>
      <c r="Q862" s="466"/>
    </row>
    <row r="863" ht="25.15" customHeight="true" x14ac:dyDescent="0.2">
      <c r="C863" s="466"/>
      <c r="D863" s="466"/>
      <c r="E863" s="466"/>
      <c r="F863" s="466"/>
      <c r="G863" s="466"/>
      <c r="H863" s="466"/>
      <c r="I863" s="466"/>
      <c r="J863" s="466"/>
      <c r="K863" s="466"/>
      <c r="L863" s="466"/>
      <c r="M863" s="466"/>
      <c r="N863" s="466"/>
      <c r="O863" s="466"/>
      <c r="P863" s="466"/>
      <c r="Q863" s="466"/>
    </row>
    <row r="864" ht="25.15" customHeight="true" x14ac:dyDescent="0.2">
      <c r="C864" s="466"/>
      <c r="D864" s="466"/>
      <c r="E864" s="466"/>
      <c r="F864" s="466"/>
      <c r="G864" s="466"/>
      <c r="H864" s="466"/>
      <c r="I864" s="466"/>
      <c r="J864" s="466"/>
      <c r="K864" s="466"/>
      <c r="L864" s="466"/>
      <c r="M864" s="466"/>
      <c r="N864" s="466"/>
      <c r="O864" s="466"/>
      <c r="P864" s="466"/>
      <c r="Q864" s="466"/>
    </row>
    <row r="865" ht="25.15" customHeight="true" x14ac:dyDescent="0.2">
      <c r="C865" s="466"/>
      <c r="D865" s="466"/>
      <c r="E865" s="466"/>
      <c r="F865" s="466"/>
      <c r="G865" s="466"/>
      <c r="H865" s="466"/>
      <c r="I865" s="466"/>
      <c r="J865" s="466"/>
      <c r="K865" s="466"/>
      <c r="L865" s="466"/>
      <c r="M865" s="466"/>
      <c r="N865" s="466"/>
      <c r="O865" s="466"/>
      <c r="P865" s="466"/>
      <c r="Q865" s="466"/>
    </row>
    <row r="866" ht="25.15" customHeight="true" x14ac:dyDescent="0.2">
      <c r="C866" s="466"/>
      <c r="D866" s="466"/>
      <c r="E866" s="466"/>
      <c r="F866" s="466"/>
      <c r="G866" s="466"/>
      <c r="H866" s="466"/>
      <c r="I866" s="466"/>
      <c r="J866" s="466"/>
      <c r="K866" s="466"/>
      <c r="L866" s="466"/>
      <c r="M866" s="466"/>
      <c r="N866" s="466"/>
      <c r="O866" s="466"/>
      <c r="P866" s="466"/>
      <c r="Q866" s="466"/>
    </row>
    <row r="867" ht="25.15" customHeight="true" x14ac:dyDescent="0.2">
      <c r="C867" s="466"/>
      <c r="D867" s="466"/>
      <c r="E867" s="466"/>
      <c r="F867" s="466"/>
      <c r="G867" s="466"/>
      <c r="H867" s="466"/>
      <c r="I867" s="466"/>
      <c r="J867" s="466"/>
      <c r="K867" s="466"/>
      <c r="L867" s="466"/>
      <c r="M867" s="466"/>
      <c r="N867" s="466"/>
      <c r="O867" s="466"/>
      <c r="P867" s="466"/>
      <c r="Q867" s="466"/>
    </row>
    <row r="868" ht="25.15" customHeight="true" x14ac:dyDescent="0.2">
      <c r="C868" s="466"/>
      <c r="D868" s="466"/>
      <c r="E868" s="466"/>
      <c r="F868" s="466"/>
      <c r="G868" s="466"/>
      <c r="H868" s="466"/>
      <c r="I868" s="466"/>
      <c r="J868" s="466"/>
      <c r="K868" s="466"/>
      <c r="L868" s="466"/>
      <c r="M868" s="466"/>
      <c r="N868" s="466"/>
      <c r="O868" s="466"/>
      <c r="P868" s="466"/>
      <c r="Q868" s="466"/>
    </row>
    <row r="869" ht="25.15" customHeight="true" x14ac:dyDescent="0.2">
      <c r="C869" s="466"/>
      <c r="D869" s="466"/>
      <c r="E869" s="466"/>
      <c r="F869" s="466"/>
      <c r="G869" s="466"/>
      <c r="H869" s="466"/>
      <c r="I869" s="466"/>
      <c r="J869" s="466"/>
      <c r="K869" s="466"/>
      <c r="L869" s="466"/>
      <c r="M869" s="466"/>
      <c r="N869" s="466"/>
      <c r="O869" s="466"/>
      <c r="P869" s="466"/>
      <c r="Q869" s="466"/>
    </row>
    <row r="870" ht="25.15" customHeight="true" x14ac:dyDescent="0.2">
      <c r="C870" s="466"/>
      <c r="D870" s="466"/>
      <c r="E870" s="466"/>
      <c r="F870" s="466"/>
      <c r="G870" s="466"/>
      <c r="H870" s="466"/>
      <c r="I870" s="466"/>
      <c r="J870" s="466"/>
      <c r="K870" s="466"/>
      <c r="L870" s="466"/>
      <c r="M870" s="466"/>
      <c r="N870" s="466"/>
      <c r="O870" s="466"/>
      <c r="P870" s="466"/>
      <c r="Q870" s="466"/>
    </row>
    <row r="871" ht="25.15" customHeight="true" x14ac:dyDescent="0.2">
      <c r="C871" s="466"/>
      <c r="D871" s="466"/>
      <c r="E871" s="466"/>
      <c r="F871" s="466"/>
      <c r="G871" s="466"/>
      <c r="H871" s="466"/>
      <c r="I871" s="466"/>
      <c r="J871" s="466"/>
      <c r="K871" s="466"/>
      <c r="L871" s="466"/>
      <c r="M871" s="466"/>
      <c r="N871" s="466"/>
      <c r="O871" s="466"/>
      <c r="P871" s="466"/>
      <c r="Q871" s="466"/>
    </row>
    <row r="872" ht="25.15" customHeight="true" x14ac:dyDescent="0.2">
      <c r="C872" s="466"/>
      <c r="D872" s="466"/>
      <c r="E872" s="466"/>
      <c r="F872" s="466"/>
      <c r="G872" s="466"/>
      <c r="H872" s="466"/>
      <c r="I872" s="466"/>
      <c r="J872" s="466"/>
      <c r="K872" s="466"/>
      <c r="L872" s="466"/>
      <c r="M872" s="466"/>
      <c r="N872" s="466"/>
      <c r="O872" s="466"/>
      <c r="P872" s="466"/>
      <c r="Q872" s="466"/>
    </row>
    <row r="873" ht="25.15" customHeight="true" x14ac:dyDescent="0.2">
      <c r="C873" s="466"/>
      <c r="D873" s="466"/>
      <c r="E873" s="466"/>
      <c r="F873" s="466"/>
      <c r="G873" s="466"/>
      <c r="H873" s="466"/>
      <c r="I873" s="466"/>
      <c r="J873" s="466"/>
      <c r="K873" s="466"/>
      <c r="L873" s="466"/>
      <c r="M873" s="466"/>
      <c r="N873" s="466"/>
      <c r="O873" s="466"/>
      <c r="P873" s="466"/>
      <c r="Q873" s="466"/>
    </row>
    <row r="874" ht="25.15" customHeight="true" x14ac:dyDescent="0.2">
      <c r="C874" s="466"/>
      <c r="D874" s="466"/>
      <c r="E874" s="466"/>
      <c r="F874" s="466"/>
      <c r="G874" s="466"/>
      <c r="H874" s="466"/>
      <c r="I874" s="466"/>
      <c r="J874" s="466"/>
      <c r="K874" s="466"/>
      <c r="L874" s="466"/>
      <c r="M874" s="466"/>
      <c r="N874" s="466"/>
      <c r="O874" s="466"/>
      <c r="P874" s="466"/>
      <c r="Q874" s="466"/>
    </row>
    <row r="875" ht="25.15" customHeight="true" x14ac:dyDescent="0.2">
      <c r="C875" s="466"/>
      <c r="D875" s="466"/>
      <c r="E875" s="466"/>
      <c r="F875" s="466"/>
      <c r="G875" s="466"/>
      <c r="H875" s="466"/>
      <c r="I875" s="466"/>
      <c r="J875" s="466"/>
      <c r="K875" s="466"/>
      <c r="L875" s="466"/>
      <c r="M875" s="466"/>
      <c r="N875" s="466"/>
      <c r="O875" s="466"/>
      <c r="P875" s="466"/>
      <c r="Q875" s="466"/>
    </row>
    <row r="876" ht="25.15" customHeight="true" x14ac:dyDescent="0.2">
      <c r="C876" s="466"/>
      <c r="D876" s="466"/>
      <c r="E876" s="466"/>
      <c r="F876" s="466"/>
      <c r="G876" s="466"/>
      <c r="H876" s="466"/>
      <c r="I876" s="466"/>
      <c r="J876" s="466"/>
      <c r="K876" s="466"/>
      <c r="L876" s="466"/>
      <c r="M876" s="466"/>
      <c r="N876" s="466"/>
      <c r="O876" s="466"/>
      <c r="P876" s="466"/>
      <c r="Q876" s="466"/>
    </row>
    <row r="877" ht="25.15" customHeight="true" x14ac:dyDescent="0.2">
      <c r="C877" s="466"/>
      <c r="D877" s="466"/>
      <c r="E877" s="466"/>
      <c r="F877" s="466"/>
      <c r="G877" s="466"/>
      <c r="H877" s="466"/>
      <c r="I877" s="466"/>
      <c r="J877" s="466"/>
      <c r="K877" s="466"/>
      <c r="L877" s="466"/>
      <c r="M877" s="466"/>
      <c r="N877" s="466"/>
      <c r="O877" s="466"/>
      <c r="P877" s="466"/>
      <c r="Q877" s="466"/>
    </row>
    <row r="878" ht="25.15" customHeight="true" x14ac:dyDescent="0.2">
      <c r="C878" s="466"/>
      <c r="D878" s="466"/>
      <c r="E878" s="466"/>
      <c r="F878" s="466"/>
      <c r="G878" s="466"/>
      <c r="H878" s="466"/>
      <c r="I878" s="466"/>
      <c r="J878" s="466"/>
      <c r="K878" s="466"/>
      <c r="L878" s="466"/>
      <c r="M878" s="466"/>
      <c r="N878" s="466"/>
      <c r="O878" s="466"/>
      <c r="P878" s="466"/>
      <c r="Q878" s="466"/>
    </row>
    <row r="879" ht="25.15" customHeight="true" x14ac:dyDescent="0.2">
      <c r="C879" s="466"/>
      <c r="D879" s="466"/>
      <c r="E879" s="466"/>
      <c r="F879" s="466"/>
      <c r="G879" s="466"/>
      <c r="H879" s="466"/>
      <c r="I879" s="466"/>
      <c r="J879" s="466"/>
      <c r="K879" s="466"/>
      <c r="L879" s="466"/>
      <c r="M879" s="466"/>
      <c r="N879" s="466"/>
      <c r="O879" s="466"/>
      <c r="P879" s="466"/>
      <c r="Q879" s="466"/>
    </row>
    <row r="880" ht="25.15" customHeight="true" x14ac:dyDescent="0.2">
      <c r="C880" s="466"/>
      <c r="D880" s="466"/>
      <c r="E880" s="466"/>
      <c r="F880" s="466"/>
      <c r="G880" s="466"/>
      <c r="H880" s="466"/>
      <c r="I880" s="466"/>
      <c r="J880" s="466"/>
      <c r="K880" s="466"/>
      <c r="L880" s="466"/>
      <c r="M880" s="466"/>
      <c r="N880" s="466"/>
      <c r="O880" s="466"/>
      <c r="P880" s="466"/>
      <c r="Q880" s="466"/>
    </row>
    <row r="881" ht="25.15" customHeight="true" x14ac:dyDescent="0.2">
      <c r="C881" s="466"/>
      <c r="D881" s="466"/>
      <c r="E881" s="466"/>
      <c r="F881" s="466"/>
      <c r="G881" s="466"/>
      <c r="H881" s="466"/>
      <c r="I881" s="466"/>
      <c r="J881" s="466"/>
      <c r="K881" s="466"/>
      <c r="L881" s="466"/>
      <c r="M881" s="466"/>
      <c r="N881" s="466"/>
      <c r="O881" s="466"/>
      <c r="P881" s="466"/>
      <c r="Q881" s="466"/>
    </row>
    <row r="882" ht="25.15" customHeight="true" x14ac:dyDescent="0.2">
      <c r="C882" s="466"/>
      <c r="D882" s="466"/>
      <c r="E882" s="466"/>
      <c r="F882" s="466"/>
      <c r="G882" s="466"/>
      <c r="H882" s="466"/>
      <c r="I882" s="466"/>
      <c r="J882" s="466"/>
      <c r="K882" s="466"/>
      <c r="L882" s="466"/>
      <c r="M882" s="466"/>
      <c r="N882" s="466"/>
      <c r="O882" s="466"/>
      <c r="P882" s="466"/>
      <c r="Q882" s="466"/>
    </row>
    <row r="883" ht="25.15" customHeight="true" x14ac:dyDescent="0.2">
      <c r="C883" s="466"/>
      <c r="D883" s="466"/>
      <c r="E883" s="466"/>
      <c r="F883" s="466"/>
      <c r="G883" s="466"/>
      <c r="H883" s="466"/>
      <c r="I883" s="466"/>
      <c r="J883" s="466"/>
      <c r="K883" s="466"/>
      <c r="L883" s="466"/>
      <c r="M883" s="466"/>
      <c r="N883" s="466"/>
      <c r="O883" s="466"/>
      <c r="P883" s="466"/>
      <c r="Q883" s="466"/>
    </row>
    <row r="884" ht="25.15" customHeight="true" x14ac:dyDescent="0.2">
      <c r="C884" s="466"/>
      <c r="D884" s="466"/>
      <c r="E884" s="466"/>
      <c r="F884" s="466"/>
      <c r="G884" s="466"/>
      <c r="H884" s="466"/>
      <c r="I884" s="466"/>
      <c r="J884" s="466"/>
      <c r="K884" s="466"/>
      <c r="L884" s="466"/>
      <c r="M884" s="466"/>
      <c r="N884" s="466"/>
      <c r="O884" s="466"/>
      <c r="P884" s="466"/>
      <c r="Q884" s="466"/>
    </row>
    <row r="885" ht="25.15" customHeight="true" x14ac:dyDescent="0.2">
      <c r="C885" s="466"/>
      <c r="D885" s="466"/>
      <c r="E885" s="466"/>
      <c r="F885" s="466"/>
      <c r="G885" s="466"/>
      <c r="H885" s="466"/>
      <c r="I885" s="466"/>
      <c r="J885" s="466"/>
      <c r="K885" s="466"/>
      <c r="L885" s="466"/>
      <c r="M885" s="466"/>
      <c r="N885" s="466"/>
      <c r="O885" s="466"/>
      <c r="P885" s="466"/>
      <c r="Q885" s="466"/>
    </row>
    <row r="886" ht="25.15" customHeight="true" x14ac:dyDescent="0.2">
      <c r="C886" s="466"/>
      <c r="D886" s="466"/>
      <c r="E886" s="466"/>
      <c r="F886" s="466"/>
      <c r="G886" s="466"/>
      <c r="H886" s="466"/>
      <c r="I886" s="466"/>
      <c r="J886" s="466"/>
      <c r="K886" s="466"/>
      <c r="L886" s="466"/>
      <c r="M886" s="466"/>
      <c r="N886" s="466"/>
      <c r="O886" s="466"/>
      <c r="P886" s="466"/>
      <c r="Q886" s="466"/>
    </row>
    <row r="887" ht="25.15" customHeight="true" x14ac:dyDescent="0.2">
      <c r="C887" s="466"/>
      <c r="D887" s="466"/>
      <c r="E887" s="466"/>
      <c r="F887" s="466"/>
      <c r="G887" s="466"/>
      <c r="H887" s="466"/>
      <c r="I887" s="466"/>
      <c r="J887" s="466"/>
      <c r="K887" s="466"/>
      <c r="L887" s="466"/>
      <c r="M887" s="466"/>
      <c r="N887" s="466"/>
      <c r="O887" s="466"/>
      <c r="P887" s="466"/>
      <c r="Q887" s="466"/>
    </row>
    <row r="888" ht="25.15" customHeight="true" x14ac:dyDescent="0.2">
      <c r="C888" s="466"/>
      <c r="D888" s="466"/>
      <c r="E888" s="466"/>
      <c r="F888" s="466"/>
      <c r="G888" s="466"/>
      <c r="H888" s="466"/>
      <c r="I888" s="466"/>
      <c r="J888" s="466"/>
      <c r="K888" s="466"/>
      <c r="L888" s="466"/>
      <c r="M888" s="466"/>
      <c r="N888" s="466"/>
      <c r="O888" s="466"/>
      <c r="P888" s="466"/>
      <c r="Q888" s="466"/>
    </row>
    <row r="889" ht="25.15" customHeight="true" x14ac:dyDescent="0.2">
      <c r="C889" s="466"/>
      <c r="D889" s="466"/>
      <c r="E889" s="466"/>
      <c r="F889" s="466"/>
      <c r="G889" s="466"/>
      <c r="H889" s="466"/>
      <c r="I889" s="466"/>
      <c r="J889" s="466"/>
      <c r="K889" s="466"/>
      <c r="L889" s="466"/>
      <c r="M889" s="466"/>
      <c r="N889" s="466"/>
      <c r="O889" s="466"/>
      <c r="P889" s="466"/>
      <c r="Q889" s="466"/>
    </row>
    <row r="890" ht="25.15" customHeight="true" x14ac:dyDescent="0.2">
      <c r="C890" s="466"/>
      <c r="D890" s="466"/>
      <c r="E890" s="466"/>
      <c r="F890" s="466"/>
      <c r="G890" s="466"/>
      <c r="H890" s="466"/>
      <c r="I890" s="466"/>
      <c r="J890" s="466"/>
      <c r="K890" s="466"/>
      <c r="L890" s="466"/>
      <c r="M890" s="466"/>
      <c r="N890" s="466"/>
      <c r="O890" s="466"/>
      <c r="P890" s="466"/>
      <c r="Q890" s="466"/>
    </row>
    <row r="891" ht="25.15" customHeight="true" x14ac:dyDescent="0.2">
      <c r="C891" s="466"/>
      <c r="D891" s="466"/>
      <c r="E891" s="466"/>
      <c r="F891" s="466"/>
      <c r="G891" s="466"/>
      <c r="H891" s="466"/>
      <c r="I891" s="466"/>
      <c r="J891" s="466"/>
      <c r="K891" s="466"/>
      <c r="L891" s="466"/>
      <c r="M891" s="466"/>
      <c r="N891" s="466"/>
      <c r="O891" s="466"/>
      <c r="P891" s="466"/>
      <c r="Q891" s="466"/>
    </row>
    <row r="892" ht="25.15" customHeight="true" x14ac:dyDescent="0.2">
      <c r="C892" s="466"/>
      <c r="D892" s="466"/>
      <c r="E892" s="466"/>
      <c r="F892" s="466"/>
      <c r="G892" s="466"/>
      <c r="H892" s="466"/>
      <c r="I892" s="466"/>
      <c r="J892" s="466"/>
      <c r="K892" s="466"/>
      <c r="L892" s="466"/>
      <c r="M892" s="466"/>
      <c r="N892" s="466"/>
      <c r="O892" s="466"/>
      <c r="P892" s="466"/>
      <c r="Q892" s="466"/>
    </row>
    <row r="893" ht="25.15" customHeight="true" x14ac:dyDescent="0.2">
      <c r="C893" s="466"/>
      <c r="D893" s="466"/>
      <c r="E893" s="466"/>
      <c r="F893" s="466"/>
      <c r="G893" s="466"/>
      <c r="H893" s="466"/>
      <c r="I893" s="466"/>
      <c r="J893" s="466"/>
      <c r="K893" s="466"/>
      <c r="L893" s="466"/>
      <c r="M893" s="466"/>
      <c r="N893" s="466"/>
      <c r="O893" s="466"/>
      <c r="P893" s="466"/>
      <c r="Q893" s="466"/>
    </row>
    <row r="894" ht="25.15" customHeight="true" x14ac:dyDescent="0.2">
      <c r="C894" s="466"/>
      <c r="D894" s="466"/>
      <c r="E894" s="466"/>
      <c r="F894" s="466"/>
      <c r="G894" s="466"/>
      <c r="H894" s="466"/>
      <c r="I894" s="466"/>
      <c r="J894" s="466"/>
      <c r="K894" s="466"/>
      <c r="L894" s="466"/>
      <c r="M894" s="466"/>
      <c r="N894" s="466"/>
      <c r="O894" s="466"/>
      <c r="P894" s="466"/>
      <c r="Q894" s="466"/>
    </row>
    <row r="895" ht="25.15" customHeight="true" x14ac:dyDescent="0.2">
      <c r="C895" s="466"/>
      <c r="D895" s="466"/>
      <c r="E895" s="466"/>
      <c r="F895" s="466"/>
      <c r="G895" s="466"/>
      <c r="H895" s="466"/>
      <c r="I895" s="466"/>
      <c r="J895" s="466"/>
      <c r="K895" s="466"/>
      <c r="L895" s="466"/>
      <c r="M895" s="466"/>
      <c r="N895" s="466"/>
      <c r="O895" s="466"/>
      <c r="P895" s="466"/>
      <c r="Q895" s="466"/>
    </row>
    <row r="896" ht="25.15" customHeight="true" x14ac:dyDescent="0.2">
      <c r="C896" s="466"/>
      <c r="D896" s="466"/>
      <c r="E896" s="466"/>
      <c r="F896" s="466"/>
      <c r="G896" s="466"/>
      <c r="H896" s="466"/>
      <c r="I896" s="466"/>
      <c r="J896" s="466"/>
      <c r="K896" s="466"/>
      <c r="L896" s="466"/>
      <c r="M896" s="466"/>
      <c r="N896" s="466"/>
      <c r="O896" s="466"/>
      <c r="P896" s="466"/>
      <c r="Q896" s="466"/>
    </row>
    <row r="897" ht="25.15" customHeight="true" x14ac:dyDescent="0.2">
      <c r="C897" s="466"/>
      <c r="D897" s="466"/>
      <c r="E897" s="466"/>
      <c r="F897" s="466"/>
      <c r="G897" s="466"/>
      <c r="H897" s="466"/>
      <c r="I897" s="466"/>
      <c r="J897" s="466"/>
      <c r="K897" s="466"/>
      <c r="L897" s="466"/>
      <c r="M897" s="466"/>
      <c r="N897" s="466"/>
      <c r="O897" s="466"/>
      <c r="P897" s="466"/>
      <c r="Q897" s="466"/>
    </row>
    <row r="898" ht="25.15" customHeight="true" x14ac:dyDescent="0.2">
      <c r="C898" s="466"/>
      <c r="D898" s="466"/>
      <c r="E898" s="466"/>
      <c r="F898" s="466"/>
      <c r="G898" s="466"/>
      <c r="H898" s="466"/>
      <c r="I898" s="466"/>
      <c r="J898" s="466"/>
      <c r="K898" s="466"/>
      <c r="L898" s="466"/>
      <c r="M898" s="466"/>
      <c r="N898" s="466"/>
      <c r="O898" s="466"/>
      <c r="P898" s="466"/>
      <c r="Q898" s="466"/>
    </row>
    <row r="899" ht="25.15" customHeight="true" x14ac:dyDescent="0.2">
      <c r="C899" s="466"/>
      <c r="D899" s="466"/>
      <c r="E899" s="466"/>
      <c r="F899" s="466"/>
      <c r="G899" s="466"/>
      <c r="H899" s="466"/>
      <c r="I899" s="466"/>
      <c r="J899" s="466"/>
      <c r="K899" s="466"/>
      <c r="L899" s="466"/>
      <c r="M899" s="466"/>
      <c r="N899" s="466"/>
      <c r="O899" s="466"/>
      <c r="P899" s="466"/>
      <c r="Q899" s="466"/>
    </row>
    <row r="900" ht="25.15" customHeight="true" x14ac:dyDescent="0.2">
      <c r="C900" s="466"/>
      <c r="D900" s="466"/>
      <c r="E900" s="466"/>
      <c r="F900" s="466"/>
      <c r="G900" s="466"/>
      <c r="H900" s="466"/>
      <c r="I900" s="466"/>
      <c r="J900" s="466"/>
      <c r="K900" s="466"/>
      <c r="L900" s="466"/>
      <c r="M900" s="466"/>
      <c r="N900" s="466"/>
      <c r="O900" s="466"/>
      <c r="P900" s="466"/>
      <c r="Q900" s="466"/>
    </row>
    <row r="901" ht="25.15" customHeight="true" x14ac:dyDescent="0.2">
      <c r="C901" s="466"/>
      <c r="D901" s="466"/>
      <c r="E901" s="466"/>
      <c r="F901" s="466"/>
      <c r="G901" s="466"/>
      <c r="H901" s="466"/>
      <c r="I901" s="466"/>
      <c r="J901" s="466"/>
      <c r="K901" s="466"/>
      <c r="L901" s="466"/>
      <c r="M901" s="466"/>
      <c r="N901" s="466"/>
      <c r="O901" s="466"/>
      <c r="P901" s="466"/>
      <c r="Q901" s="466"/>
    </row>
    <row r="902" ht="25.15" customHeight="true" x14ac:dyDescent="0.2">
      <c r="C902" s="466"/>
      <c r="D902" s="466"/>
      <c r="E902" s="466"/>
      <c r="F902" s="466"/>
      <c r="G902" s="466"/>
      <c r="H902" s="466"/>
      <c r="I902" s="466"/>
      <c r="J902" s="466"/>
      <c r="K902" s="466"/>
      <c r="L902" s="466"/>
      <c r="M902" s="466"/>
      <c r="N902" s="466"/>
      <c r="O902" s="466"/>
      <c r="P902" s="466"/>
      <c r="Q902" s="466"/>
    </row>
    <row r="903" ht="25.15" customHeight="true" x14ac:dyDescent="0.2">
      <c r="C903" s="466"/>
      <c r="D903" s="466"/>
      <c r="E903" s="466"/>
      <c r="F903" s="466"/>
      <c r="G903" s="466"/>
      <c r="H903" s="466"/>
      <c r="I903" s="466"/>
      <c r="J903" s="466"/>
      <c r="K903" s="466"/>
      <c r="L903" s="466"/>
      <c r="M903" s="466"/>
      <c r="N903" s="466"/>
      <c r="O903" s="466"/>
      <c r="P903" s="466"/>
      <c r="Q903" s="466"/>
    </row>
    <row r="904" ht="25.15" customHeight="true" x14ac:dyDescent="0.2">
      <c r="C904" s="466"/>
      <c r="D904" s="466"/>
      <c r="E904" s="466"/>
      <c r="F904" s="466"/>
      <c r="G904" s="466"/>
      <c r="H904" s="466"/>
      <c r="I904" s="466"/>
      <c r="J904" s="466"/>
      <c r="K904" s="466"/>
      <c r="L904" s="466"/>
      <c r="M904" s="466"/>
      <c r="N904" s="466"/>
      <c r="O904" s="466"/>
      <c r="P904" s="466"/>
      <c r="Q904" s="466"/>
    </row>
    <row r="905" ht="25.15" customHeight="true" x14ac:dyDescent="0.2">
      <c r="C905" s="466"/>
      <c r="D905" s="466"/>
      <c r="E905" s="466"/>
      <c r="F905" s="466"/>
      <c r="G905" s="466"/>
      <c r="H905" s="466"/>
      <c r="I905" s="466"/>
      <c r="J905" s="466"/>
      <c r="K905" s="466"/>
      <c r="L905" s="466"/>
      <c r="M905" s="466"/>
      <c r="N905" s="466"/>
      <c r="O905" s="466"/>
      <c r="P905" s="466"/>
      <c r="Q905" s="466"/>
    </row>
    <row r="906" ht="25.15" customHeight="true" x14ac:dyDescent="0.2">
      <c r="C906" s="466"/>
      <c r="D906" s="466"/>
      <c r="E906" s="466"/>
      <c r="F906" s="466"/>
      <c r="G906" s="466"/>
      <c r="H906" s="466"/>
      <c r="I906" s="466"/>
      <c r="J906" s="466"/>
      <c r="K906" s="466"/>
      <c r="L906" s="466"/>
      <c r="M906" s="466"/>
      <c r="N906" s="466"/>
      <c r="O906" s="466"/>
      <c r="P906" s="466"/>
      <c r="Q906" s="466"/>
    </row>
    <row r="907" ht="25.15" customHeight="true" x14ac:dyDescent="0.2">
      <c r="C907" s="466"/>
      <c r="D907" s="466"/>
      <c r="E907" s="466"/>
      <c r="F907" s="466"/>
      <c r="G907" s="466"/>
      <c r="H907" s="466"/>
      <c r="I907" s="466"/>
      <c r="J907" s="466"/>
      <c r="K907" s="466"/>
      <c r="L907" s="466"/>
      <c r="M907" s="466"/>
      <c r="N907" s="466"/>
      <c r="O907" s="466"/>
      <c r="P907" s="466"/>
      <c r="Q907" s="466"/>
    </row>
    <row r="908" ht="25.15" customHeight="true" x14ac:dyDescent="0.2">
      <c r="C908" s="466"/>
      <c r="D908" s="466"/>
      <c r="E908" s="466"/>
      <c r="F908" s="466"/>
      <c r="G908" s="466"/>
      <c r="H908" s="466"/>
      <c r="I908" s="466"/>
      <c r="J908" s="466"/>
      <c r="K908" s="466"/>
      <c r="L908" s="466"/>
      <c r="M908" s="466"/>
      <c r="N908" s="466"/>
      <c r="O908" s="466"/>
      <c r="P908" s="466"/>
      <c r="Q908" s="466"/>
    </row>
    <row r="909" ht="25.15" customHeight="true" x14ac:dyDescent="0.2">
      <c r="C909" s="466"/>
      <c r="D909" s="466"/>
      <c r="E909" s="466"/>
      <c r="F909" s="466"/>
      <c r="G909" s="466"/>
      <c r="H909" s="466"/>
      <c r="I909" s="466"/>
      <c r="J909" s="466"/>
      <c r="K909" s="466"/>
      <c r="L909" s="466"/>
      <c r="M909" s="466"/>
      <c r="N909" s="466"/>
      <c r="O909" s="466"/>
      <c r="P909" s="466"/>
      <c r="Q909" s="466"/>
    </row>
    <row r="910" ht="25.15" customHeight="true" x14ac:dyDescent="0.2">
      <c r="C910" s="466"/>
      <c r="D910" s="466"/>
      <c r="E910" s="466"/>
      <c r="F910" s="466"/>
      <c r="G910" s="466"/>
      <c r="H910" s="466"/>
      <c r="I910" s="466"/>
      <c r="J910" s="466"/>
      <c r="K910" s="466"/>
      <c r="L910" s="466"/>
      <c r="M910" s="466"/>
      <c r="N910" s="466"/>
      <c r="O910" s="466"/>
      <c r="P910" s="466"/>
      <c r="Q910" s="466"/>
    </row>
    <row r="911" ht="25.15" customHeight="true" x14ac:dyDescent="0.2">
      <c r="C911" s="466"/>
      <c r="D911" s="466"/>
      <c r="E911" s="466"/>
      <c r="F911" s="466"/>
      <c r="G911" s="466"/>
      <c r="H911" s="466"/>
      <c r="I911" s="466"/>
      <c r="J911" s="466"/>
      <c r="K911" s="466"/>
      <c r="L911" s="466"/>
      <c r="M911" s="466"/>
      <c r="N911" s="466"/>
      <c r="O911" s="466"/>
      <c r="P911" s="466"/>
      <c r="Q911" s="466"/>
    </row>
    <row r="912" ht="25.15" customHeight="true" x14ac:dyDescent="0.2">
      <c r="C912" s="466"/>
      <c r="D912" s="466"/>
      <c r="E912" s="466"/>
      <c r="F912" s="466"/>
      <c r="G912" s="466"/>
      <c r="H912" s="466"/>
      <c r="I912" s="466"/>
      <c r="J912" s="466"/>
      <c r="K912" s="466"/>
      <c r="L912" s="466"/>
      <c r="M912" s="466"/>
      <c r="N912" s="466"/>
      <c r="O912" s="466"/>
      <c r="P912" s="466"/>
      <c r="Q912" s="466"/>
    </row>
    <row r="913" ht="25.15" customHeight="true" x14ac:dyDescent="0.2">
      <c r="C913" s="466"/>
      <c r="D913" s="466"/>
      <c r="E913" s="466"/>
      <c r="F913" s="466"/>
      <c r="G913" s="466"/>
      <c r="H913" s="466"/>
      <c r="I913" s="466"/>
      <c r="J913" s="466"/>
      <c r="K913" s="466"/>
      <c r="L913" s="466"/>
      <c r="M913" s="466"/>
      <c r="N913" s="466"/>
      <c r="O913" s="466"/>
      <c r="P913" s="466"/>
      <c r="Q913" s="466"/>
    </row>
    <row r="914" ht="25.15" customHeight="true" x14ac:dyDescent="0.2">
      <c r="C914" s="466"/>
      <c r="D914" s="466"/>
      <c r="E914" s="466"/>
      <c r="F914" s="466"/>
      <c r="G914" s="466"/>
      <c r="H914" s="466"/>
      <c r="I914" s="466"/>
      <c r="J914" s="466"/>
      <c r="K914" s="466"/>
      <c r="L914" s="466"/>
      <c r="M914" s="466"/>
      <c r="N914" s="466"/>
      <c r="O914" s="466"/>
      <c r="P914" s="466"/>
      <c r="Q914" s="466"/>
    </row>
    <row r="915" ht="25.15" customHeight="true" x14ac:dyDescent="0.2">
      <c r="C915" s="466"/>
      <c r="D915" s="466"/>
      <c r="E915" s="466"/>
      <c r="F915" s="466"/>
      <c r="G915" s="466"/>
      <c r="H915" s="466"/>
      <c r="I915" s="466"/>
      <c r="J915" s="466"/>
      <c r="K915" s="466"/>
      <c r="L915" s="466"/>
      <c r="M915" s="466"/>
      <c r="N915" s="466"/>
      <c r="O915" s="466"/>
      <c r="P915" s="466"/>
      <c r="Q915" s="466"/>
    </row>
    <row r="916" ht="25.15" customHeight="true" x14ac:dyDescent="0.2">
      <c r="C916" s="466"/>
      <c r="D916" s="466"/>
      <c r="E916" s="466"/>
      <c r="F916" s="466"/>
      <c r="G916" s="466"/>
      <c r="H916" s="466"/>
      <c r="I916" s="466"/>
      <c r="J916" s="466"/>
      <c r="K916" s="466"/>
      <c r="L916" s="466"/>
      <c r="M916" s="466"/>
      <c r="N916" s="466"/>
      <c r="O916" s="466"/>
      <c r="P916" s="466"/>
      <c r="Q916" s="466"/>
    </row>
    <row r="917" ht="25.15" customHeight="true" x14ac:dyDescent="0.2">
      <c r="C917" s="466"/>
      <c r="D917" s="466"/>
      <c r="E917" s="466"/>
      <c r="F917" s="466"/>
      <c r="G917" s="466"/>
      <c r="H917" s="466"/>
      <c r="I917" s="466"/>
      <c r="J917" s="466"/>
      <c r="K917" s="466"/>
      <c r="L917" s="466"/>
      <c r="M917" s="466"/>
      <c r="N917" s="466"/>
      <c r="O917" s="466"/>
      <c r="P917" s="466"/>
      <c r="Q917" s="466"/>
    </row>
    <row r="918" ht="25.15" customHeight="true" x14ac:dyDescent="0.2">
      <c r="C918" s="466"/>
      <c r="D918" s="466"/>
      <c r="E918" s="466"/>
      <c r="F918" s="466"/>
      <c r="G918" s="466"/>
      <c r="H918" s="466"/>
      <c r="I918" s="466"/>
      <c r="J918" s="466"/>
      <c r="K918" s="466"/>
      <c r="L918" s="466"/>
      <c r="M918" s="466"/>
      <c r="N918" s="466"/>
      <c r="O918" s="466"/>
      <c r="P918" s="466"/>
      <c r="Q918" s="466"/>
    </row>
    <row r="919" ht="25.15" customHeight="true" x14ac:dyDescent="0.2">
      <c r="C919" s="466"/>
      <c r="D919" s="466"/>
      <c r="E919" s="466"/>
      <c r="F919" s="466"/>
      <c r="G919" s="466"/>
      <c r="H919" s="466"/>
      <c r="I919" s="466"/>
      <c r="J919" s="466"/>
      <c r="K919" s="466"/>
      <c r="L919" s="466"/>
      <c r="M919" s="466"/>
      <c r="N919" s="466"/>
      <c r="O919" s="466"/>
      <c r="P919" s="466"/>
      <c r="Q919" s="466"/>
    </row>
    <row r="920" ht="25.15" customHeight="true" x14ac:dyDescent="0.2">
      <c r="C920" s="466"/>
      <c r="D920" s="466"/>
      <c r="E920" s="466"/>
      <c r="F920" s="466"/>
      <c r="G920" s="466"/>
      <c r="H920" s="466"/>
      <c r="I920" s="466"/>
      <c r="J920" s="466"/>
      <c r="K920" s="466"/>
      <c r="L920" s="466"/>
      <c r="M920" s="466"/>
      <c r="N920" s="466"/>
      <c r="O920" s="466"/>
      <c r="P920" s="466"/>
      <c r="Q920" s="466"/>
    </row>
    <row r="921" ht="25.15" customHeight="true" x14ac:dyDescent="0.2">
      <c r="C921" s="466"/>
      <c r="D921" s="466"/>
      <c r="E921" s="466"/>
      <c r="F921" s="466"/>
      <c r="G921" s="466"/>
      <c r="H921" s="466"/>
      <c r="I921" s="466"/>
      <c r="J921" s="466"/>
      <c r="K921" s="466"/>
      <c r="L921" s="466"/>
      <c r="M921" s="466"/>
      <c r="N921" s="466"/>
      <c r="O921" s="466"/>
      <c r="P921" s="466"/>
      <c r="Q921" s="466"/>
    </row>
    <row r="922" ht="25.15" customHeight="true" x14ac:dyDescent="0.2">
      <c r="C922" s="466"/>
      <c r="D922" s="466"/>
      <c r="E922" s="466"/>
      <c r="F922" s="466"/>
      <c r="G922" s="466"/>
      <c r="H922" s="466"/>
      <c r="I922" s="466"/>
      <c r="J922" s="466"/>
      <c r="K922" s="466"/>
      <c r="L922" s="466"/>
      <c r="M922" s="466"/>
      <c r="N922" s="466"/>
      <c r="O922" s="466"/>
      <c r="P922" s="466"/>
      <c r="Q922" s="466"/>
    </row>
    <row r="923" ht="25.15" customHeight="true" x14ac:dyDescent="0.2">
      <c r="C923" s="466"/>
      <c r="D923" s="466"/>
      <c r="E923" s="466"/>
      <c r="F923" s="466"/>
      <c r="G923" s="466"/>
      <c r="H923" s="466"/>
      <c r="I923" s="466"/>
      <c r="J923" s="466"/>
      <c r="K923" s="466"/>
      <c r="L923" s="466"/>
      <c r="M923" s="466"/>
      <c r="N923" s="466"/>
      <c r="O923" s="466"/>
      <c r="P923" s="466"/>
      <c r="Q923" s="466"/>
    </row>
    <row r="924" ht="25.15" customHeight="true" x14ac:dyDescent="0.2">
      <c r="C924" s="466"/>
      <c r="D924" s="466"/>
      <c r="E924" s="466"/>
      <c r="F924" s="466"/>
      <c r="G924" s="466"/>
      <c r="H924" s="466"/>
      <c r="I924" s="466"/>
      <c r="J924" s="466"/>
      <c r="K924" s="466"/>
      <c r="L924" s="466"/>
      <c r="M924" s="466"/>
      <c r="N924" s="466"/>
      <c r="O924" s="466"/>
      <c r="P924" s="466"/>
      <c r="Q924" s="466"/>
    </row>
    <row r="925" ht="25.15" customHeight="true" x14ac:dyDescent="0.2">
      <c r="C925" s="466"/>
      <c r="D925" s="466"/>
      <c r="E925" s="466"/>
      <c r="F925" s="466"/>
      <c r="G925" s="466"/>
      <c r="H925" s="466"/>
      <c r="I925" s="466"/>
      <c r="J925" s="466"/>
      <c r="K925" s="466"/>
      <c r="L925" s="466"/>
      <c r="M925" s="466"/>
      <c r="N925" s="466"/>
      <c r="O925" s="466"/>
      <c r="P925" s="466"/>
      <c r="Q925" s="466"/>
    </row>
    <row r="926" ht="25.15" customHeight="true" x14ac:dyDescent="0.2">
      <c r="C926" s="466"/>
      <c r="D926" s="466"/>
      <c r="E926" s="466"/>
      <c r="F926" s="466"/>
      <c r="G926" s="466"/>
      <c r="H926" s="466"/>
      <c r="I926" s="466"/>
      <c r="J926" s="466"/>
      <c r="K926" s="466"/>
      <c r="L926" s="466"/>
      <c r="M926" s="466"/>
      <c r="N926" s="466"/>
      <c r="O926" s="466"/>
      <c r="P926" s="466"/>
      <c r="Q926" s="466"/>
    </row>
    <row r="927" ht="25.15" customHeight="true" x14ac:dyDescent="0.2">
      <c r="C927" s="466"/>
      <c r="D927" s="466"/>
      <c r="E927" s="466"/>
      <c r="F927" s="466"/>
      <c r="G927" s="466"/>
      <c r="H927" s="466"/>
      <c r="I927" s="466"/>
      <c r="J927" s="466"/>
      <c r="K927" s="466"/>
      <c r="L927" s="466"/>
      <c r="M927" s="466"/>
      <c r="N927" s="466"/>
      <c r="O927" s="466"/>
      <c r="P927" s="466"/>
      <c r="Q927" s="466"/>
    </row>
    <row r="928" ht="25.15" customHeight="true" x14ac:dyDescent="0.2">
      <c r="C928" s="466"/>
      <c r="D928" s="466"/>
      <c r="E928" s="466"/>
      <c r="F928" s="466"/>
      <c r="G928" s="466"/>
      <c r="H928" s="466"/>
      <c r="I928" s="466"/>
      <c r="J928" s="466"/>
      <c r="K928" s="466"/>
      <c r="L928" s="466"/>
      <c r="M928" s="466"/>
      <c r="N928" s="466"/>
      <c r="O928" s="466"/>
      <c r="P928" s="466"/>
      <c r="Q928" s="466"/>
    </row>
    <row r="929" ht="25.15" customHeight="true" x14ac:dyDescent="0.2">
      <c r="C929" s="466"/>
      <c r="D929" s="466"/>
      <c r="E929" s="466"/>
      <c r="F929" s="466"/>
      <c r="G929" s="466"/>
      <c r="H929" s="466"/>
      <c r="I929" s="466"/>
      <c r="J929" s="466"/>
      <c r="K929" s="466"/>
      <c r="L929" s="466"/>
      <c r="M929" s="466"/>
      <c r="N929" s="466"/>
      <c r="O929" s="466"/>
      <c r="P929" s="466"/>
      <c r="Q929" s="466"/>
    </row>
    <row r="930" ht="25.15" customHeight="true" x14ac:dyDescent="0.2">
      <c r="C930" s="466"/>
      <c r="D930" s="466"/>
      <c r="E930" s="466"/>
      <c r="F930" s="466"/>
      <c r="G930" s="466"/>
      <c r="H930" s="466"/>
      <c r="I930" s="466"/>
      <c r="J930" s="466"/>
      <c r="K930" s="466"/>
      <c r="L930" s="466"/>
      <c r="M930" s="466"/>
      <c r="N930" s="466"/>
      <c r="O930" s="466"/>
      <c r="P930" s="466"/>
      <c r="Q930" s="466"/>
    </row>
    <row r="931" ht="25.15" customHeight="true" x14ac:dyDescent="0.2">
      <c r="C931" s="466"/>
      <c r="D931" s="466"/>
      <c r="E931" s="466"/>
      <c r="F931" s="466"/>
      <c r="G931" s="466"/>
      <c r="H931" s="466"/>
      <c r="I931" s="466"/>
      <c r="J931" s="466"/>
      <c r="K931" s="466"/>
      <c r="L931" s="466"/>
      <c r="M931" s="466"/>
      <c r="N931" s="466"/>
      <c r="O931" s="466"/>
      <c r="P931" s="466"/>
      <c r="Q931" s="466"/>
    </row>
    <row r="932" ht="25.15" customHeight="true" x14ac:dyDescent="0.2">
      <c r="C932" s="466"/>
      <c r="D932" s="466"/>
      <c r="E932" s="466"/>
      <c r="F932" s="466"/>
      <c r="G932" s="466"/>
      <c r="H932" s="466"/>
      <c r="I932" s="466"/>
      <c r="J932" s="466"/>
      <c r="K932" s="466"/>
      <c r="L932" s="466"/>
      <c r="M932" s="466"/>
      <c r="N932" s="466"/>
      <c r="O932" s="466"/>
      <c r="P932" s="466"/>
      <c r="Q932" s="466"/>
    </row>
    <row r="933" ht="25.15" customHeight="true" x14ac:dyDescent="0.2">
      <c r="C933" s="466"/>
      <c r="D933" s="466"/>
      <c r="E933" s="466"/>
      <c r="F933" s="466"/>
      <c r="G933" s="466"/>
      <c r="H933" s="466"/>
      <c r="I933" s="466"/>
      <c r="J933" s="466"/>
      <c r="K933" s="466"/>
      <c r="L933" s="466"/>
      <c r="M933" s="466"/>
      <c r="N933" s="466"/>
      <c r="O933" s="466"/>
      <c r="P933" s="466"/>
      <c r="Q933" s="466"/>
    </row>
    <row r="934" ht="25.15" customHeight="true" x14ac:dyDescent="0.2">
      <c r="C934" s="466"/>
      <c r="D934" s="466"/>
      <c r="E934" s="466"/>
      <c r="F934" s="466"/>
      <c r="G934" s="466"/>
      <c r="H934" s="466"/>
      <c r="I934" s="466"/>
      <c r="J934" s="466"/>
      <c r="K934" s="466"/>
      <c r="L934" s="466"/>
      <c r="M934" s="466"/>
      <c r="N934" s="466"/>
      <c r="O934" s="466"/>
      <c r="P934" s="466"/>
      <c r="Q934" s="466"/>
    </row>
    <row r="935" ht="25.15" customHeight="true" x14ac:dyDescent="0.2">
      <c r="C935" s="466"/>
      <c r="D935" s="466"/>
      <c r="E935" s="466"/>
      <c r="F935" s="466"/>
      <c r="G935" s="466"/>
      <c r="H935" s="466"/>
      <c r="I935" s="466"/>
      <c r="J935" s="466"/>
      <c r="K935" s="466"/>
      <c r="L935" s="466"/>
      <c r="M935" s="466"/>
      <c r="N935" s="466"/>
      <c r="O935" s="466"/>
      <c r="P935" s="466"/>
      <c r="Q935" s="466"/>
    </row>
    <row r="936" ht="25.15" customHeight="true" x14ac:dyDescent="0.2">
      <c r="C936" s="466"/>
      <c r="D936" s="466"/>
      <c r="E936" s="466"/>
      <c r="F936" s="466"/>
      <c r="G936" s="466"/>
      <c r="H936" s="466"/>
      <c r="I936" s="466"/>
      <c r="J936" s="466"/>
      <c r="K936" s="466"/>
      <c r="L936" s="466"/>
      <c r="M936" s="466"/>
      <c r="N936" s="466"/>
      <c r="O936" s="466"/>
      <c r="P936" s="466"/>
      <c r="Q936" s="466"/>
    </row>
    <row r="937" ht="25.15" customHeight="true" x14ac:dyDescent="0.2">
      <c r="C937" s="466"/>
      <c r="D937" s="466"/>
      <c r="E937" s="466"/>
      <c r="F937" s="466"/>
      <c r="G937" s="466"/>
      <c r="H937" s="466"/>
      <c r="I937" s="466"/>
      <c r="J937" s="466"/>
      <c r="K937" s="466"/>
      <c r="L937" s="466"/>
      <c r="M937" s="466"/>
      <c r="N937" s="466"/>
      <c r="O937" s="466"/>
      <c r="P937" s="466"/>
      <c r="Q937" s="466"/>
    </row>
    <row r="938" ht="25.15" customHeight="true" x14ac:dyDescent="0.2">
      <c r="C938" s="466"/>
      <c r="D938" s="466"/>
      <c r="E938" s="466"/>
      <c r="F938" s="466"/>
      <c r="G938" s="466"/>
      <c r="H938" s="466"/>
      <c r="I938" s="466"/>
      <c r="J938" s="466"/>
      <c r="K938" s="466"/>
      <c r="L938" s="466"/>
      <c r="M938" s="466"/>
      <c r="N938" s="466"/>
      <c r="O938" s="466"/>
      <c r="P938" s="466"/>
      <c r="Q938" s="466"/>
    </row>
    <row r="939" ht="25.15" customHeight="true" x14ac:dyDescent="0.2">
      <c r="C939" s="466"/>
      <c r="D939" s="466"/>
      <c r="E939" s="466"/>
      <c r="F939" s="466"/>
      <c r="G939" s="466"/>
      <c r="H939" s="466"/>
      <c r="I939" s="466"/>
      <c r="J939" s="466"/>
      <c r="K939" s="466"/>
      <c r="L939" s="466"/>
      <c r="M939" s="466"/>
      <c r="N939" s="466"/>
      <c r="O939" s="466"/>
      <c r="P939" s="466"/>
      <c r="Q939" s="466"/>
    </row>
    <row r="940" ht="25.15" customHeight="true" x14ac:dyDescent="0.2">
      <c r="C940" s="466"/>
      <c r="D940" s="466"/>
      <c r="E940" s="466"/>
      <c r="F940" s="466"/>
      <c r="G940" s="466"/>
      <c r="H940" s="466"/>
      <c r="I940" s="466"/>
      <c r="J940" s="466"/>
      <c r="K940" s="466"/>
      <c r="L940" s="466"/>
      <c r="M940" s="466"/>
      <c r="N940" s="466"/>
      <c r="O940" s="466"/>
      <c r="P940" s="466"/>
      <c r="Q940" s="466"/>
    </row>
    <row r="941" ht="25.15" customHeight="true" x14ac:dyDescent="0.2">
      <c r="C941" s="466"/>
      <c r="D941" s="466"/>
      <c r="E941" s="466"/>
      <c r="F941" s="466"/>
      <c r="G941" s="466"/>
      <c r="H941" s="466"/>
      <c r="I941" s="466"/>
      <c r="J941" s="466"/>
      <c r="K941" s="466"/>
      <c r="L941" s="466"/>
      <c r="M941" s="466"/>
      <c r="N941" s="466"/>
      <c r="O941" s="466"/>
      <c r="P941" s="466"/>
      <c r="Q941" s="466"/>
    </row>
    <row r="942" ht="25.15" customHeight="true" x14ac:dyDescent="0.2">
      <c r="C942" s="466"/>
      <c r="D942" s="466"/>
      <c r="E942" s="466"/>
      <c r="F942" s="466"/>
      <c r="G942" s="466"/>
      <c r="H942" s="466"/>
      <c r="I942" s="466"/>
      <c r="J942" s="466"/>
      <c r="K942" s="466"/>
      <c r="L942" s="466"/>
      <c r="M942" s="466"/>
      <c r="N942" s="466"/>
      <c r="O942" s="466"/>
      <c r="P942" s="466"/>
      <c r="Q942" s="466"/>
    </row>
    <row r="943" ht="25.15" customHeight="true" x14ac:dyDescent="0.2">
      <c r="C943" s="466"/>
      <c r="D943" s="466"/>
      <c r="E943" s="466"/>
      <c r="F943" s="466"/>
      <c r="G943" s="466"/>
      <c r="H943" s="466"/>
      <c r="I943" s="466"/>
      <c r="J943" s="466"/>
      <c r="K943" s="466"/>
      <c r="L943" s="466"/>
      <c r="M943" s="466"/>
      <c r="N943" s="466"/>
      <c r="O943" s="466"/>
      <c r="P943" s="466"/>
      <c r="Q943" s="466"/>
    </row>
    <row r="944" ht="25.15" customHeight="true" x14ac:dyDescent="0.2">
      <c r="C944" s="466"/>
      <c r="D944" s="466"/>
      <c r="E944" s="466"/>
      <c r="F944" s="466"/>
      <c r="G944" s="466"/>
      <c r="H944" s="466"/>
      <c r="I944" s="466"/>
      <c r="J944" s="466"/>
      <c r="K944" s="466"/>
      <c r="L944" s="466"/>
      <c r="M944" s="466"/>
      <c r="N944" s="466"/>
      <c r="O944" s="466"/>
      <c r="P944" s="466"/>
      <c r="Q944" s="466"/>
    </row>
    <row r="945" ht="25.15" customHeight="true" x14ac:dyDescent="0.2">
      <c r="C945" s="466"/>
      <c r="D945" s="466"/>
      <c r="E945" s="466"/>
      <c r="F945" s="466"/>
      <c r="G945" s="466"/>
      <c r="H945" s="466"/>
      <c r="I945" s="466"/>
      <c r="J945" s="466"/>
      <c r="K945" s="466"/>
      <c r="L945" s="466"/>
      <c r="M945" s="466"/>
      <c r="N945" s="466"/>
      <c r="O945" s="466"/>
      <c r="P945" s="466"/>
      <c r="Q945" s="466"/>
    </row>
    <row r="946" ht="25.15" customHeight="true" x14ac:dyDescent="0.2">
      <c r="C946" s="466"/>
      <c r="D946" s="466"/>
      <c r="E946" s="466"/>
      <c r="F946" s="466"/>
      <c r="G946" s="466"/>
      <c r="H946" s="466"/>
      <c r="I946" s="466"/>
      <c r="J946" s="466"/>
      <c r="K946" s="466"/>
      <c r="L946" s="466"/>
      <c r="M946" s="466"/>
      <c r="N946" s="466"/>
      <c r="O946" s="466"/>
      <c r="P946" s="466"/>
      <c r="Q946" s="466"/>
    </row>
    <row r="947" ht="25.15" customHeight="true" x14ac:dyDescent="0.2">
      <c r="C947" s="466"/>
      <c r="D947" s="466"/>
      <c r="E947" s="466"/>
      <c r="F947" s="466"/>
      <c r="G947" s="466"/>
      <c r="H947" s="466"/>
      <c r="I947" s="466"/>
      <c r="J947" s="466"/>
      <c r="K947" s="466"/>
      <c r="L947" s="466"/>
      <c r="M947" s="466"/>
      <c r="N947" s="466"/>
      <c r="O947" s="466"/>
      <c r="P947" s="466"/>
      <c r="Q947" s="466"/>
    </row>
    <row r="948" ht="25.15" customHeight="true" x14ac:dyDescent="0.2">
      <c r="C948" s="466"/>
      <c r="D948" s="466"/>
      <c r="E948" s="466"/>
      <c r="F948" s="466"/>
      <c r="G948" s="466"/>
      <c r="H948" s="466"/>
      <c r="I948" s="466"/>
      <c r="J948" s="466"/>
      <c r="K948" s="466"/>
      <c r="L948" s="466"/>
      <c r="M948" s="466"/>
      <c r="N948" s="466"/>
      <c r="O948" s="466"/>
      <c r="P948" s="466"/>
      <c r="Q948" s="466"/>
    </row>
    <row r="949" ht="25.15" customHeight="true" x14ac:dyDescent="0.2">
      <c r="C949" s="466"/>
      <c r="D949" s="466"/>
      <c r="E949" s="466"/>
      <c r="F949" s="466"/>
      <c r="G949" s="466"/>
      <c r="H949" s="466"/>
      <c r="I949" s="466"/>
      <c r="J949" s="466"/>
      <c r="K949" s="466"/>
      <c r="L949" s="466"/>
      <c r="M949" s="466"/>
      <c r="N949" s="466"/>
      <c r="O949" s="466"/>
      <c r="P949" s="466"/>
      <c r="Q949" s="466"/>
    </row>
    <row r="950" ht="25.15" customHeight="true" x14ac:dyDescent="0.2">
      <c r="C950" s="466"/>
      <c r="D950" s="466"/>
      <c r="E950" s="466"/>
      <c r="F950" s="466"/>
      <c r="G950" s="466"/>
      <c r="H950" s="466"/>
      <c r="I950" s="466"/>
      <c r="J950" s="466"/>
      <c r="K950" s="466"/>
      <c r="L950" s="466"/>
      <c r="M950" s="466"/>
      <c r="N950" s="466"/>
      <c r="O950" s="466"/>
      <c r="P950" s="466"/>
      <c r="Q950" s="466"/>
    </row>
    <row r="951" ht="25.15" customHeight="true" x14ac:dyDescent="0.2">
      <c r="C951" s="466"/>
      <c r="D951" s="466"/>
      <c r="E951" s="466"/>
      <c r="F951" s="466"/>
      <c r="G951" s="466"/>
      <c r="H951" s="466"/>
      <c r="I951" s="466"/>
      <c r="J951" s="466"/>
      <c r="K951" s="466"/>
      <c r="L951" s="466"/>
      <c r="M951" s="466"/>
      <c r="N951" s="466"/>
      <c r="O951" s="466"/>
      <c r="P951" s="466"/>
      <c r="Q951" s="466"/>
    </row>
    <row r="952" ht="25.15" customHeight="true" x14ac:dyDescent="0.2">
      <c r="C952" s="466"/>
      <c r="D952" s="466"/>
      <c r="E952" s="466"/>
      <c r="F952" s="466"/>
      <c r="G952" s="466"/>
      <c r="H952" s="466"/>
      <c r="I952" s="466"/>
      <c r="J952" s="466"/>
      <c r="K952" s="466"/>
      <c r="L952" s="466"/>
      <c r="M952" s="466"/>
      <c r="N952" s="466"/>
      <c r="O952" s="466"/>
      <c r="P952" s="466"/>
      <c r="Q952" s="466"/>
    </row>
    <row r="953" ht="25.15" customHeight="true" x14ac:dyDescent="0.2">
      <c r="C953" s="466"/>
      <c r="D953" s="466"/>
      <c r="E953" s="466"/>
      <c r="F953" s="466"/>
      <c r="G953" s="466"/>
      <c r="H953" s="466"/>
      <c r="I953" s="466"/>
      <c r="J953" s="466"/>
      <c r="K953" s="466"/>
      <c r="L953" s="466"/>
      <c r="M953" s="466"/>
      <c r="N953" s="466"/>
      <c r="O953" s="466"/>
      <c r="P953" s="466"/>
      <c r="Q953" s="466"/>
    </row>
    <row r="954" ht="25.15" customHeight="true" x14ac:dyDescent="0.2">
      <c r="C954" s="466"/>
      <c r="D954" s="466"/>
      <c r="E954" s="466"/>
      <c r="F954" s="466"/>
      <c r="G954" s="466"/>
      <c r="H954" s="466"/>
      <c r="I954" s="466"/>
      <c r="J954" s="466"/>
      <c r="K954" s="466"/>
      <c r="L954" s="466"/>
      <c r="M954" s="466"/>
      <c r="N954" s="466"/>
      <c r="O954" s="466"/>
      <c r="P954" s="466"/>
      <c r="Q954" s="466"/>
    </row>
    <row r="955" ht="25.15" customHeight="true" x14ac:dyDescent="0.2">
      <c r="C955" s="466"/>
      <c r="D955" s="466"/>
      <c r="E955" s="466"/>
      <c r="F955" s="466"/>
      <c r="G955" s="466"/>
      <c r="H955" s="466"/>
      <c r="I955" s="466"/>
      <c r="J955" s="466"/>
      <c r="K955" s="466"/>
      <c r="L955" s="466"/>
      <c r="M955" s="466"/>
      <c r="N955" s="466"/>
      <c r="O955" s="466"/>
      <c r="P955" s="466"/>
      <c r="Q955" s="466"/>
    </row>
    <row r="956" ht="25.15" customHeight="true" x14ac:dyDescent="0.2">
      <c r="C956" s="466"/>
      <c r="D956" s="466"/>
      <c r="E956" s="466"/>
      <c r="F956" s="466"/>
      <c r="G956" s="466"/>
      <c r="H956" s="466"/>
      <c r="I956" s="466"/>
      <c r="J956" s="466"/>
      <c r="K956" s="466"/>
      <c r="L956" s="466"/>
      <c r="M956" s="466"/>
      <c r="N956" s="466"/>
      <c r="O956" s="466"/>
      <c r="P956" s="466"/>
      <c r="Q956" s="466"/>
    </row>
    <row r="957" ht="25.15" customHeight="true" x14ac:dyDescent="0.2">
      <c r="C957" s="466"/>
      <c r="D957" s="466"/>
      <c r="E957" s="466"/>
      <c r="F957" s="466"/>
      <c r="G957" s="466"/>
      <c r="H957" s="466"/>
      <c r="I957" s="466"/>
      <c r="J957" s="466"/>
      <c r="K957" s="466"/>
      <c r="L957" s="466"/>
      <c r="M957" s="466"/>
      <c r="N957" s="466"/>
      <c r="O957" s="466"/>
      <c r="P957" s="466"/>
      <c r="Q957" s="466"/>
    </row>
    <row r="958" ht="25.15" customHeight="true" x14ac:dyDescent="0.2">
      <c r="C958" s="466"/>
      <c r="D958" s="466"/>
      <c r="E958" s="466"/>
      <c r="F958" s="466"/>
      <c r="G958" s="466"/>
      <c r="H958" s="466"/>
      <c r="I958" s="466"/>
      <c r="J958" s="466"/>
      <c r="K958" s="466"/>
      <c r="L958" s="466"/>
      <c r="M958" s="466"/>
      <c r="N958" s="466"/>
      <c r="O958" s="466"/>
      <c r="P958" s="466"/>
      <c r="Q958" s="466"/>
    </row>
    <row r="959" ht="25.15" customHeight="true" x14ac:dyDescent="0.2">
      <c r="C959" s="466"/>
      <c r="D959" s="466"/>
      <c r="E959" s="466"/>
      <c r="F959" s="466"/>
      <c r="G959" s="466"/>
      <c r="H959" s="466"/>
      <c r="I959" s="466"/>
      <c r="J959" s="466"/>
      <c r="K959" s="466"/>
      <c r="L959" s="466"/>
      <c r="M959" s="466"/>
      <c r="N959" s="466"/>
      <c r="O959" s="466"/>
      <c r="P959" s="466"/>
      <c r="Q959" s="466"/>
    </row>
    <row r="960" ht="25.15" customHeight="true" x14ac:dyDescent="0.2">
      <c r="C960" s="466"/>
      <c r="D960" s="466"/>
      <c r="E960" s="466"/>
      <c r="F960" s="466"/>
      <c r="G960" s="466"/>
      <c r="H960" s="466"/>
      <c r="I960" s="466"/>
      <c r="J960" s="466"/>
      <c r="K960" s="466"/>
      <c r="L960" s="466"/>
      <c r="M960" s="466"/>
      <c r="N960" s="466"/>
      <c r="O960" s="466"/>
      <c r="P960" s="466"/>
      <c r="Q960" s="466"/>
    </row>
    <row r="961" ht="25.15" customHeight="true" x14ac:dyDescent="0.2">
      <c r="C961" s="466"/>
      <c r="D961" s="466"/>
      <c r="E961" s="466"/>
      <c r="F961" s="466"/>
      <c r="G961" s="466"/>
      <c r="H961" s="466"/>
      <c r="I961" s="466"/>
      <c r="J961" s="466"/>
      <c r="K961" s="466"/>
      <c r="L961" s="466"/>
      <c r="M961" s="466"/>
      <c r="N961" s="466"/>
      <c r="O961" s="466"/>
      <c r="P961" s="466"/>
      <c r="Q961" s="466"/>
    </row>
    <row r="962" ht="25.15" customHeight="true" x14ac:dyDescent="0.2">
      <c r="C962" s="466"/>
      <c r="D962" s="466"/>
      <c r="E962" s="466"/>
      <c r="F962" s="466"/>
      <c r="G962" s="466"/>
      <c r="H962" s="466"/>
      <c r="I962" s="466"/>
      <c r="J962" s="466"/>
      <c r="K962" s="466"/>
      <c r="L962" s="466"/>
      <c r="M962" s="466"/>
      <c r="N962" s="466"/>
      <c r="O962" s="466"/>
      <c r="P962" s="466"/>
      <c r="Q962" s="466"/>
    </row>
    <row r="963" ht="25.15" customHeight="true" x14ac:dyDescent="0.2">
      <c r="C963" s="466"/>
      <c r="D963" s="466"/>
      <c r="E963" s="466"/>
      <c r="F963" s="466"/>
      <c r="G963" s="466"/>
      <c r="H963" s="466"/>
      <c r="I963" s="466"/>
      <c r="J963" s="466"/>
      <c r="K963" s="466"/>
      <c r="L963" s="466"/>
      <c r="M963" s="466"/>
      <c r="N963" s="466"/>
      <c r="O963" s="466"/>
      <c r="P963" s="466"/>
      <c r="Q963" s="466"/>
    </row>
    <row r="964" ht="25.15" customHeight="true" x14ac:dyDescent="0.2">
      <c r="C964" s="466"/>
      <c r="D964" s="466"/>
      <c r="E964" s="466"/>
      <c r="F964" s="466"/>
      <c r="G964" s="466"/>
      <c r="H964" s="466"/>
      <c r="I964" s="466"/>
      <c r="J964" s="466"/>
      <c r="K964" s="466"/>
      <c r="L964" s="466"/>
      <c r="M964" s="466"/>
      <c r="N964" s="466"/>
      <c r="O964" s="466"/>
      <c r="P964" s="466"/>
      <c r="Q964" s="466"/>
    </row>
    <row r="965" ht="25.15" customHeight="true" x14ac:dyDescent="0.2">
      <c r="C965" s="466"/>
      <c r="D965" s="466"/>
      <c r="E965" s="466"/>
      <c r="F965" s="466"/>
      <c r="G965" s="466"/>
      <c r="H965" s="466"/>
      <c r="I965" s="466"/>
      <c r="J965" s="466"/>
      <c r="K965" s="466"/>
      <c r="L965" s="466"/>
      <c r="M965" s="466"/>
      <c r="N965" s="466"/>
      <c r="O965" s="466"/>
      <c r="P965" s="466"/>
      <c r="Q965" s="466"/>
    </row>
    <row r="966" ht="25.15" customHeight="true" x14ac:dyDescent="0.2">
      <c r="C966" s="466"/>
      <c r="D966" s="466"/>
      <c r="E966" s="466"/>
      <c r="F966" s="466"/>
      <c r="G966" s="466"/>
      <c r="H966" s="466"/>
      <c r="I966" s="466"/>
      <c r="J966" s="466"/>
      <c r="K966" s="466"/>
      <c r="L966" s="466"/>
      <c r="M966" s="466"/>
      <c r="N966" s="466"/>
      <c r="O966" s="466"/>
      <c r="P966" s="466"/>
      <c r="Q966" s="466"/>
    </row>
    <row r="967" ht="25.15" customHeight="true" x14ac:dyDescent="0.2">
      <c r="C967" s="466"/>
      <c r="D967" s="466"/>
      <c r="E967" s="466"/>
      <c r="F967" s="466"/>
      <c r="G967" s="466"/>
      <c r="H967" s="466"/>
      <c r="I967" s="466"/>
      <c r="J967" s="466"/>
      <c r="K967" s="466"/>
      <c r="L967" s="466"/>
      <c r="M967" s="466"/>
      <c r="N967" s="466"/>
      <c r="O967" s="466"/>
      <c r="P967" s="466"/>
      <c r="Q967" s="466"/>
    </row>
    <row r="968" ht="25.15" customHeight="true" x14ac:dyDescent="0.2">
      <c r="C968" s="466"/>
      <c r="D968" s="466"/>
      <c r="E968" s="466"/>
      <c r="F968" s="466"/>
      <c r="G968" s="466"/>
      <c r="H968" s="466"/>
      <c r="I968" s="466"/>
      <c r="J968" s="466"/>
      <c r="K968" s="466"/>
      <c r="L968" s="466"/>
      <c r="M968" s="466"/>
      <c r="N968" s="466"/>
      <c r="O968" s="466"/>
      <c r="P968" s="466"/>
      <c r="Q968" s="466"/>
    </row>
    <row r="969" ht="25.15" customHeight="true" x14ac:dyDescent="0.2">
      <c r="C969" s="466"/>
      <c r="D969" s="466"/>
      <c r="E969" s="466"/>
      <c r="F969" s="466"/>
      <c r="G969" s="466"/>
      <c r="H969" s="466"/>
      <c r="I969" s="466"/>
      <c r="J969" s="466"/>
      <c r="K969" s="466"/>
      <c r="L969" s="466"/>
      <c r="M969" s="466"/>
      <c r="N969" s="466"/>
      <c r="O969" s="466"/>
      <c r="P969" s="466"/>
      <c r="Q969" s="466"/>
    </row>
    <row r="970" ht="25.15" customHeight="true" x14ac:dyDescent="0.2">
      <c r="C970" s="466"/>
      <c r="D970" s="466"/>
      <c r="E970" s="466"/>
      <c r="F970" s="466"/>
      <c r="G970" s="466"/>
      <c r="H970" s="466"/>
      <c r="I970" s="466"/>
      <c r="J970" s="466"/>
      <c r="K970" s="466"/>
      <c r="L970" s="466"/>
      <c r="M970" s="466"/>
      <c r="N970" s="466"/>
      <c r="O970" s="466"/>
      <c r="P970" s="466"/>
      <c r="Q970" s="466"/>
    </row>
    <row r="971" ht="25.15" customHeight="true" x14ac:dyDescent="0.2">
      <c r="C971" s="466"/>
      <c r="D971" s="466"/>
      <c r="E971" s="466"/>
      <c r="F971" s="466"/>
      <c r="G971" s="466"/>
      <c r="H971" s="466"/>
      <c r="I971" s="466"/>
      <c r="J971" s="466"/>
      <c r="K971" s="466"/>
      <c r="L971" s="466"/>
      <c r="M971" s="466"/>
      <c r="N971" s="466"/>
      <c r="O971" s="466"/>
      <c r="P971" s="466"/>
      <c r="Q971" s="466"/>
    </row>
    <row r="972" ht="25.15" customHeight="true" x14ac:dyDescent="0.2">
      <c r="C972" s="466"/>
      <c r="D972" s="466"/>
      <c r="E972" s="466"/>
      <c r="F972" s="466"/>
      <c r="G972" s="466"/>
      <c r="H972" s="466"/>
      <c r="I972" s="466"/>
      <c r="J972" s="466"/>
      <c r="K972" s="466"/>
      <c r="L972" s="466"/>
      <c r="M972" s="466"/>
      <c r="N972" s="466"/>
      <c r="O972" s="466"/>
      <c r="P972" s="466"/>
      <c r="Q972" s="466"/>
    </row>
    <row r="973" ht="25.15" customHeight="true" x14ac:dyDescent="0.2">
      <c r="C973" s="466"/>
      <c r="D973" s="466"/>
      <c r="E973" s="466"/>
      <c r="F973" s="466"/>
      <c r="G973" s="466"/>
      <c r="H973" s="466"/>
      <c r="I973" s="466"/>
      <c r="J973" s="466"/>
      <c r="K973" s="466"/>
      <c r="L973" s="466"/>
      <c r="M973" s="466"/>
      <c r="N973" s="466"/>
      <c r="O973" s="466"/>
      <c r="P973" s="466"/>
      <c r="Q973" s="466"/>
    </row>
    <row r="974" ht="25.15" customHeight="true" x14ac:dyDescent="0.2">
      <c r="C974" s="466"/>
      <c r="D974" s="466"/>
      <c r="E974" s="466"/>
      <c r="F974" s="466"/>
      <c r="G974" s="466"/>
      <c r="H974" s="466"/>
      <c r="I974" s="466"/>
      <c r="J974" s="466"/>
      <c r="K974" s="466"/>
      <c r="L974" s="466"/>
      <c r="M974" s="466"/>
      <c r="N974" s="466"/>
      <c r="O974" s="466"/>
      <c r="P974" s="466"/>
      <c r="Q974" s="466"/>
    </row>
    <row r="975" ht="25.15" customHeight="true" x14ac:dyDescent="0.2">
      <c r="C975" s="466"/>
      <c r="D975" s="466"/>
      <c r="E975" s="466"/>
      <c r="F975" s="466"/>
      <c r="G975" s="466"/>
      <c r="H975" s="466"/>
      <c r="I975" s="466"/>
      <c r="J975" s="466"/>
      <c r="K975" s="466"/>
      <c r="L975" s="466"/>
      <c r="M975" s="466"/>
      <c r="N975" s="466"/>
      <c r="O975" s="466"/>
      <c r="P975" s="466"/>
      <c r="Q975" s="466"/>
    </row>
    <row r="976" ht="25.15" customHeight="true" x14ac:dyDescent="0.2">
      <c r="C976" s="466"/>
      <c r="D976" s="466"/>
      <c r="E976" s="466"/>
      <c r="F976" s="466"/>
      <c r="G976" s="466"/>
      <c r="H976" s="466"/>
      <c r="I976" s="466"/>
      <c r="J976" s="466"/>
      <c r="K976" s="466"/>
      <c r="L976" s="466"/>
      <c r="M976" s="466"/>
      <c r="N976" s="466"/>
      <c r="O976" s="466"/>
      <c r="P976" s="466"/>
      <c r="Q976" s="466"/>
    </row>
    <row r="977" ht="25.15" customHeight="true" x14ac:dyDescent="0.2">
      <c r="C977" s="466"/>
      <c r="D977" s="466"/>
      <c r="E977" s="466"/>
      <c r="F977" s="466"/>
      <c r="G977" s="466"/>
      <c r="H977" s="466"/>
      <c r="I977" s="466"/>
      <c r="J977" s="466"/>
      <c r="K977" s="466"/>
      <c r="L977" s="466"/>
      <c r="M977" s="466"/>
      <c r="N977" s="466"/>
      <c r="O977" s="466"/>
      <c r="P977" s="466"/>
      <c r="Q977" s="466"/>
    </row>
    <row r="978" ht="25.15" customHeight="true" x14ac:dyDescent="0.2">
      <c r="C978" s="466"/>
      <c r="D978" s="466"/>
      <c r="E978" s="466"/>
      <c r="F978" s="466"/>
      <c r="G978" s="466"/>
      <c r="H978" s="466"/>
      <c r="I978" s="466"/>
      <c r="J978" s="466"/>
      <c r="K978" s="466"/>
      <c r="L978" s="466"/>
      <c r="M978" s="466"/>
      <c r="N978" s="466"/>
      <c r="O978" s="466"/>
      <c r="P978" s="466"/>
      <c r="Q978" s="466"/>
    </row>
    <row r="979" ht="25.15" customHeight="true" x14ac:dyDescent="0.2">
      <c r="C979" s="466"/>
      <c r="D979" s="466"/>
      <c r="E979" s="466"/>
      <c r="F979" s="466"/>
      <c r="G979" s="466"/>
      <c r="H979" s="466"/>
      <c r="I979" s="466"/>
      <c r="J979" s="466"/>
      <c r="K979" s="466"/>
      <c r="L979" s="466"/>
      <c r="M979" s="466"/>
      <c r="N979" s="466"/>
      <c r="O979" s="466"/>
      <c r="P979" s="466"/>
      <c r="Q979" s="466"/>
    </row>
    <row r="980" ht="25.15" customHeight="true" x14ac:dyDescent="0.2">
      <c r="C980" s="466"/>
      <c r="D980" s="466"/>
      <c r="E980" s="466"/>
      <c r="F980" s="466"/>
      <c r="G980" s="466"/>
      <c r="H980" s="466"/>
      <c r="I980" s="466"/>
      <c r="J980" s="466"/>
      <c r="K980" s="466"/>
      <c r="L980" s="466"/>
      <c r="M980" s="466"/>
      <c r="N980" s="466"/>
      <c r="O980" s="466"/>
      <c r="P980" s="466"/>
      <c r="Q980" s="466"/>
    </row>
    <row r="981" ht="25.15" customHeight="true" x14ac:dyDescent="0.2">
      <c r="C981" s="466"/>
      <c r="D981" s="466"/>
      <c r="E981" s="466"/>
      <c r="F981" s="466"/>
      <c r="G981" s="466"/>
      <c r="H981" s="466"/>
      <c r="I981" s="466"/>
      <c r="J981" s="466"/>
      <c r="K981" s="466"/>
      <c r="L981" s="466"/>
      <c r="M981" s="466"/>
      <c r="N981" s="466"/>
      <c r="O981" s="466"/>
      <c r="P981" s="466"/>
      <c r="Q981" s="466"/>
    </row>
    <row r="982" ht="25.15" customHeight="true" x14ac:dyDescent="0.2">
      <c r="C982" s="466"/>
      <c r="D982" s="466"/>
      <c r="E982" s="466"/>
      <c r="F982" s="466"/>
      <c r="G982" s="466"/>
      <c r="H982" s="466"/>
      <c r="I982" s="466"/>
      <c r="J982" s="466"/>
      <c r="K982" s="466"/>
      <c r="L982" s="466"/>
      <c r="M982" s="466"/>
      <c r="N982" s="466"/>
      <c r="O982" s="466"/>
      <c r="P982" s="466"/>
      <c r="Q982" s="466"/>
    </row>
    <row r="983" ht="25.15" customHeight="true" x14ac:dyDescent="0.2">
      <c r="C983" s="466"/>
      <c r="D983" s="466"/>
      <c r="E983" s="466"/>
      <c r="F983" s="466"/>
      <c r="G983" s="466"/>
      <c r="H983" s="466"/>
      <c r="I983" s="466"/>
      <c r="J983" s="466"/>
      <c r="K983" s="466"/>
      <c r="L983" s="466"/>
      <c r="M983" s="466"/>
      <c r="N983" s="466"/>
      <c r="O983" s="466"/>
      <c r="P983" s="466"/>
      <c r="Q983" s="466"/>
    </row>
    <row r="984" ht="25.15" customHeight="true" x14ac:dyDescent="0.2">
      <c r="C984" s="466"/>
      <c r="D984" s="466"/>
      <c r="E984" s="466"/>
      <c r="F984" s="466"/>
      <c r="G984" s="466"/>
      <c r="H984" s="466"/>
      <c r="I984" s="466"/>
      <c r="J984" s="466"/>
      <c r="K984" s="466"/>
      <c r="L984" s="466"/>
      <c r="M984" s="466"/>
      <c r="N984" s="466"/>
      <c r="O984" s="466"/>
      <c r="P984" s="466"/>
      <c r="Q984" s="466"/>
    </row>
    <row r="985" ht="25.15" customHeight="true" x14ac:dyDescent="0.2">
      <c r="C985" s="466"/>
      <c r="D985" s="466"/>
      <c r="E985" s="466"/>
      <c r="F985" s="466"/>
      <c r="G985" s="466"/>
      <c r="H985" s="466"/>
      <c r="I985" s="466"/>
      <c r="J985" s="466"/>
      <c r="K985" s="466"/>
      <c r="L985" s="466"/>
      <c r="M985" s="466"/>
      <c r="N985" s="466"/>
      <c r="O985" s="466"/>
      <c r="P985" s="466"/>
      <c r="Q985" s="466"/>
    </row>
    <row r="986" ht="25.15" customHeight="true" x14ac:dyDescent="0.2">
      <c r="C986" s="466"/>
      <c r="D986" s="466"/>
      <c r="E986" s="466"/>
      <c r="F986" s="466"/>
      <c r="G986" s="466"/>
      <c r="H986" s="466"/>
      <c r="I986" s="466"/>
      <c r="J986" s="466"/>
      <c r="K986" s="466"/>
      <c r="L986" s="466"/>
      <c r="M986" s="466"/>
      <c r="N986" s="466"/>
      <c r="O986" s="466"/>
      <c r="P986" s="466"/>
      <c r="Q986" s="466"/>
    </row>
    <row r="987" ht="25.15" customHeight="true" x14ac:dyDescent="0.2">
      <c r="C987" s="466"/>
      <c r="D987" s="466"/>
      <c r="E987" s="466"/>
      <c r="F987" s="466"/>
      <c r="G987" s="466"/>
      <c r="H987" s="466"/>
      <c r="I987" s="466"/>
      <c r="J987" s="466"/>
      <c r="K987" s="466"/>
      <c r="L987" s="466"/>
      <c r="M987" s="466"/>
      <c r="N987" s="466"/>
      <c r="O987" s="466"/>
      <c r="P987" s="466"/>
      <c r="Q987" s="466"/>
    </row>
    <row r="988" ht="25.15" customHeight="true" x14ac:dyDescent="0.2">
      <c r="C988" s="466"/>
      <c r="D988" s="466"/>
      <c r="E988" s="466"/>
      <c r="F988" s="466"/>
      <c r="G988" s="466"/>
      <c r="H988" s="466"/>
      <c r="I988" s="466"/>
      <c r="J988" s="466"/>
      <c r="K988" s="466"/>
      <c r="L988" s="466"/>
      <c r="M988" s="466"/>
      <c r="N988" s="466"/>
      <c r="O988" s="466"/>
      <c r="P988" s="466"/>
      <c r="Q988" s="466"/>
    </row>
    <row r="989" ht="25.15" customHeight="true" x14ac:dyDescent="0.2">
      <c r="C989" s="466"/>
      <c r="D989" s="466"/>
      <c r="E989" s="466"/>
      <c r="F989" s="466"/>
      <c r="G989" s="466"/>
      <c r="H989" s="466"/>
      <c r="I989" s="466"/>
      <c r="J989" s="466"/>
      <c r="K989" s="466"/>
      <c r="L989" s="466"/>
      <c r="M989" s="466"/>
      <c r="N989" s="466"/>
      <c r="O989" s="466"/>
      <c r="P989" s="466"/>
      <c r="Q989" s="466"/>
    </row>
    <row r="990" ht="25.15" customHeight="true" x14ac:dyDescent="0.2">
      <c r="C990" s="466"/>
      <c r="D990" s="466"/>
      <c r="E990" s="466"/>
      <c r="F990" s="466"/>
      <c r="G990" s="466"/>
      <c r="H990" s="466"/>
      <c r="I990" s="466"/>
      <c r="J990" s="466"/>
      <c r="K990" s="466"/>
      <c r="L990" s="466"/>
      <c r="M990" s="466"/>
      <c r="N990" s="466"/>
      <c r="O990" s="466"/>
      <c r="P990" s="466"/>
      <c r="Q990" s="466"/>
    </row>
    <row r="991" ht="25.15" customHeight="true" x14ac:dyDescent="0.2">
      <c r="C991" s="466"/>
      <c r="D991" s="466"/>
      <c r="E991" s="466"/>
      <c r="F991" s="466"/>
      <c r="G991" s="466"/>
      <c r="H991" s="466"/>
      <c r="I991" s="466"/>
      <c r="J991" s="466"/>
      <c r="K991" s="466"/>
      <c r="L991" s="466"/>
      <c r="M991" s="466"/>
      <c r="N991" s="466"/>
      <c r="O991" s="466"/>
      <c r="P991" s="466"/>
      <c r="Q991" s="466"/>
    </row>
    <row r="992" ht="25.15" customHeight="true" x14ac:dyDescent="0.2">
      <c r="C992" s="466"/>
      <c r="D992" s="466"/>
      <c r="E992" s="466"/>
      <c r="F992" s="466"/>
      <c r="G992" s="466"/>
      <c r="H992" s="466"/>
      <c r="I992" s="466"/>
      <c r="J992" s="466"/>
      <c r="K992" s="466"/>
      <c r="L992" s="466"/>
      <c r="M992" s="466"/>
      <c r="N992" s="466"/>
      <c r="O992" s="466"/>
      <c r="P992" s="466"/>
      <c r="Q992" s="466"/>
    </row>
    <row r="993" ht="25.15" customHeight="true" x14ac:dyDescent="0.2">
      <c r="C993" s="466"/>
      <c r="D993" s="466"/>
      <c r="E993" s="466"/>
      <c r="F993" s="466"/>
      <c r="G993" s="466"/>
      <c r="H993" s="466"/>
      <c r="I993" s="466"/>
      <c r="J993" s="466"/>
      <c r="K993" s="466"/>
      <c r="L993" s="466"/>
      <c r="M993" s="466"/>
      <c r="N993" s="466"/>
      <c r="O993" s="466"/>
      <c r="P993" s="466"/>
      <c r="Q993" s="466"/>
    </row>
    <row r="994" ht="25.15" customHeight="true" x14ac:dyDescent="0.2">
      <c r="C994" s="466"/>
      <c r="D994" s="466"/>
      <c r="E994" s="466"/>
      <c r="F994" s="466"/>
      <c r="G994" s="466"/>
      <c r="H994" s="466"/>
      <c r="I994" s="466"/>
      <c r="J994" s="466"/>
      <c r="K994" s="466"/>
      <c r="L994" s="466"/>
      <c r="M994" s="466"/>
      <c r="N994" s="466"/>
      <c r="O994" s="466"/>
      <c r="P994" s="466"/>
      <c r="Q994" s="466"/>
    </row>
    <row r="995" ht="25.15" customHeight="true" x14ac:dyDescent="0.2">
      <c r="C995" s="466"/>
      <c r="D995" s="466"/>
      <c r="E995" s="466"/>
      <c r="F995" s="466"/>
      <c r="G995" s="466"/>
      <c r="H995" s="466"/>
      <c r="I995" s="466"/>
      <c r="J995" s="466"/>
      <c r="K995" s="466"/>
      <c r="L995" s="466"/>
      <c r="M995" s="466"/>
      <c r="N995" s="466"/>
      <c r="O995" s="466"/>
      <c r="P995" s="466"/>
      <c r="Q995" s="466"/>
    </row>
    <row r="996" ht="25.15" customHeight="true" x14ac:dyDescent="0.2">
      <c r="C996" s="466"/>
      <c r="D996" s="466"/>
      <c r="E996" s="466"/>
      <c r="F996" s="466"/>
      <c r="G996" s="466"/>
      <c r="H996" s="466"/>
      <c r="I996" s="466"/>
      <c r="J996" s="466"/>
      <c r="K996" s="466"/>
      <c r="L996" s="466"/>
      <c r="M996" s="466"/>
      <c r="N996" s="466"/>
      <c r="O996" s="466"/>
      <c r="P996" s="466"/>
      <c r="Q996" s="466"/>
    </row>
    <row r="997" ht="25.15" customHeight="true" x14ac:dyDescent="0.2">
      <c r="C997" s="466"/>
      <c r="D997" s="466"/>
      <c r="E997" s="466"/>
      <c r="F997" s="466"/>
      <c r="G997" s="466"/>
      <c r="H997" s="466"/>
      <c r="I997" s="466"/>
      <c r="J997" s="466"/>
      <c r="K997" s="466"/>
      <c r="L997" s="466"/>
      <c r="M997" s="466"/>
      <c r="N997" s="466"/>
      <c r="O997" s="466"/>
      <c r="P997" s="466"/>
      <c r="Q997" s="466"/>
    </row>
    <row r="998" ht="25.15" customHeight="true" x14ac:dyDescent="0.2">
      <c r="C998" s="466"/>
      <c r="D998" s="466"/>
      <c r="E998" s="466"/>
      <c r="F998" s="466"/>
      <c r="G998" s="466"/>
      <c r="H998" s="466"/>
      <c r="I998" s="466"/>
      <c r="J998" s="466"/>
      <c r="K998" s="466"/>
      <c r="L998" s="466"/>
      <c r="M998" s="466"/>
      <c r="N998" s="466"/>
      <c r="O998" s="466"/>
      <c r="P998" s="466"/>
      <c r="Q998" s="466"/>
    </row>
    <row r="999" ht="25.15" customHeight="true" x14ac:dyDescent="0.2">
      <c r="C999" s="466"/>
      <c r="D999" s="466"/>
      <c r="E999" s="466"/>
      <c r="F999" s="466"/>
      <c r="G999" s="466"/>
      <c r="H999" s="466"/>
      <c r="I999" s="466"/>
      <c r="J999" s="466"/>
      <c r="K999" s="466"/>
      <c r="L999" s="466"/>
      <c r="M999" s="466"/>
      <c r="N999" s="466"/>
      <c r="O999" s="466"/>
      <c r="P999" s="466"/>
      <c r="Q999" s="466"/>
    </row>
    <row r="1000" ht="25.15" customHeight="true" x14ac:dyDescent="0.2">
      <c r="C1000" s="466"/>
      <c r="D1000" s="466"/>
      <c r="E1000" s="466"/>
      <c r="F1000" s="466"/>
      <c r="G1000" s="466"/>
      <c r="H1000" s="466"/>
      <c r="I1000" s="466"/>
      <c r="J1000" s="466"/>
      <c r="K1000" s="466"/>
      <c r="L1000" s="466"/>
      <c r="M1000" s="466"/>
      <c r="N1000" s="466"/>
      <c r="O1000" s="466"/>
      <c r="P1000" s="466"/>
      <c r="Q1000" s="466"/>
    </row>
    <row r="1001" ht="25.15" customHeight="true" x14ac:dyDescent="0.2">
      <c r="C1001" s="466"/>
      <c r="D1001" s="466"/>
      <c r="E1001" s="466"/>
      <c r="F1001" s="466"/>
      <c r="G1001" s="466"/>
      <c r="H1001" s="466"/>
      <c r="I1001" s="466"/>
      <c r="J1001" s="466"/>
      <c r="K1001" s="466"/>
      <c r="L1001" s="466"/>
      <c r="M1001" s="466"/>
      <c r="N1001" s="466"/>
      <c r="O1001" s="466"/>
      <c r="P1001" s="466"/>
      <c r="Q1001" s="466"/>
    </row>
    <row r="1002" ht="25.15" customHeight="true" x14ac:dyDescent="0.2">
      <c r="C1002" s="466"/>
      <c r="D1002" s="466"/>
      <c r="E1002" s="466"/>
      <c r="F1002" s="466"/>
      <c r="G1002" s="466"/>
      <c r="H1002" s="466"/>
      <c r="I1002" s="466"/>
      <c r="J1002" s="466"/>
      <c r="K1002" s="466"/>
      <c r="L1002" s="466"/>
      <c r="M1002" s="466"/>
      <c r="N1002" s="466"/>
      <c r="O1002" s="466"/>
      <c r="P1002" s="466"/>
      <c r="Q1002" s="466"/>
    </row>
    <row r="1003" ht="25.15" customHeight="true" x14ac:dyDescent="0.2">
      <c r="C1003" s="466"/>
      <c r="D1003" s="466"/>
      <c r="E1003" s="466"/>
      <c r="F1003" s="466"/>
      <c r="G1003" s="466"/>
      <c r="H1003" s="466"/>
      <c r="I1003" s="466"/>
      <c r="J1003" s="466"/>
      <c r="K1003" s="466"/>
      <c r="L1003" s="466"/>
      <c r="M1003" s="466"/>
      <c r="N1003" s="466"/>
      <c r="O1003" s="466"/>
      <c r="P1003" s="466"/>
      <c r="Q1003" s="466"/>
    </row>
    <row r="1004" ht="25.15" customHeight="true" x14ac:dyDescent="0.2">
      <c r="C1004" s="466"/>
      <c r="D1004" s="466"/>
      <c r="E1004" s="466"/>
      <c r="F1004" s="466"/>
      <c r="G1004" s="466"/>
      <c r="H1004" s="466"/>
      <c r="I1004" s="466"/>
      <c r="J1004" s="466"/>
      <c r="K1004" s="466"/>
      <c r="L1004" s="466"/>
      <c r="M1004" s="466"/>
      <c r="N1004" s="466"/>
      <c r="O1004" s="466"/>
      <c r="P1004" s="466"/>
      <c r="Q1004" s="466"/>
    </row>
    <row r="1005" ht="25.15" customHeight="true" x14ac:dyDescent="0.2">
      <c r="C1005" s="466"/>
      <c r="D1005" s="466"/>
      <c r="E1005" s="466"/>
      <c r="F1005" s="466"/>
      <c r="G1005" s="466"/>
      <c r="H1005" s="466"/>
      <c r="I1005" s="466"/>
      <c r="J1005" s="466"/>
      <c r="K1005" s="466"/>
      <c r="L1005" s="466"/>
      <c r="M1005" s="466"/>
      <c r="N1005" s="466"/>
      <c r="O1005" s="466"/>
      <c r="P1005" s="466"/>
      <c r="Q1005" s="466"/>
    </row>
    <row r="1006" ht="25.15" customHeight="true" x14ac:dyDescent="0.2">
      <c r="C1006" s="466"/>
      <c r="D1006" s="466"/>
      <c r="E1006" s="466"/>
      <c r="F1006" s="466"/>
      <c r="G1006" s="466"/>
      <c r="H1006" s="466"/>
      <c r="I1006" s="466"/>
      <c r="J1006" s="466"/>
      <c r="K1006" s="466"/>
      <c r="L1006" s="466"/>
      <c r="M1006" s="466"/>
      <c r="N1006" s="466"/>
      <c r="O1006" s="466"/>
      <c r="P1006" s="466"/>
      <c r="Q1006" s="466"/>
    </row>
    <row r="1007" ht="25.15" customHeight="true" x14ac:dyDescent="0.2">
      <c r="C1007" s="466"/>
      <c r="D1007" s="466"/>
      <c r="E1007" s="466"/>
      <c r="F1007" s="466"/>
      <c r="G1007" s="466"/>
      <c r="H1007" s="466"/>
      <c r="I1007" s="466"/>
      <c r="J1007" s="466"/>
      <c r="K1007" s="466"/>
      <c r="L1007" s="466"/>
      <c r="M1007" s="466"/>
      <c r="N1007" s="466"/>
      <c r="O1007" s="466"/>
      <c r="P1007" s="466"/>
      <c r="Q1007" s="466"/>
    </row>
    <row r="1008" ht="25.15" customHeight="true" x14ac:dyDescent="0.2">
      <c r="C1008" s="466"/>
      <c r="D1008" s="466"/>
      <c r="E1008" s="466"/>
      <c r="F1008" s="466"/>
      <c r="G1008" s="466"/>
      <c r="H1008" s="466"/>
      <c r="I1008" s="466"/>
      <c r="J1008" s="466"/>
      <c r="K1008" s="466"/>
      <c r="L1008" s="466"/>
      <c r="M1008" s="466"/>
      <c r="N1008" s="466"/>
      <c r="O1008" s="466"/>
      <c r="P1008" s="466"/>
      <c r="Q1008" s="466"/>
    </row>
    <row r="1009" ht="25.15" customHeight="true" x14ac:dyDescent="0.2">
      <c r="C1009" s="466"/>
      <c r="D1009" s="466"/>
      <c r="E1009" s="466"/>
      <c r="F1009" s="466"/>
      <c r="G1009" s="466"/>
      <c r="H1009" s="466"/>
      <c r="I1009" s="466"/>
      <c r="J1009" s="466"/>
      <c r="K1009" s="466"/>
      <c r="L1009" s="466"/>
      <c r="M1009" s="466"/>
      <c r="N1009" s="466"/>
      <c r="O1009" s="466"/>
      <c r="P1009" s="466"/>
      <c r="Q1009" s="466"/>
    </row>
    <row r="1010" ht="25.15" customHeight="true" x14ac:dyDescent="0.2">
      <c r="C1010" s="466"/>
      <c r="D1010" s="466"/>
      <c r="E1010" s="466"/>
      <c r="F1010" s="466"/>
      <c r="G1010" s="466"/>
      <c r="H1010" s="466"/>
      <c r="I1010" s="466"/>
      <c r="J1010" s="466"/>
      <c r="K1010" s="466"/>
      <c r="L1010" s="466"/>
      <c r="M1010" s="466"/>
      <c r="N1010" s="466"/>
      <c r="O1010" s="466"/>
      <c r="P1010" s="466"/>
      <c r="Q1010" s="466"/>
    </row>
    <row r="1011" ht="25.15" customHeight="true" x14ac:dyDescent="0.2">
      <c r="C1011" s="466"/>
      <c r="D1011" s="466"/>
      <c r="E1011" s="466"/>
      <c r="F1011" s="466"/>
      <c r="G1011" s="466"/>
      <c r="H1011" s="466"/>
      <c r="I1011" s="466"/>
      <c r="J1011" s="466"/>
      <c r="K1011" s="466"/>
      <c r="L1011" s="466"/>
      <c r="M1011" s="466"/>
      <c r="N1011" s="466"/>
      <c r="O1011" s="466"/>
      <c r="P1011" s="466"/>
      <c r="Q1011" s="466"/>
    </row>
    <row r="1012" ht="25.15" customHeight="true" x14ac:dyDescent="0.2">
      <c r="C1012" s="466"/>
      <c r="D1012" s="466"/>
      <c r="E1012" s="466"/>
      <c r="F1012" s="466"/>
      <c r="G1012" s="466"/>
      <c r="H1012" s="466"/>
      <c r="I1012" s="466"/>
      <c r="J1012" s="466"/>
      <c r="K1012" s="466"/>
      <c r="L1012" s="466"/>
      <c r="M1012" s="466"/>
      <c r="N1012" s="466"/>
      <c r="O1012" s="466"/>
      <c r="P1012" s="466"/>
      <c r="Q1012" s="466"/>
    </row>
    <row r="1013" ht="25.15" customHeight="true" x14ac:dyDescent="0.2">
      <c r="C1013" s="466"/>
      <c r="D1013" s="466"/>
      <c r="E1013" s="466"/>
      <c r="F1013" s="466"/>
      <c r="G1013" s="466"/>
      <c r="H1013" s="466"/>
      <c r="I1013" s="466"/>
      <c r="J1013" s="466"/>
      <c r="K1013" s="466"/>
      <c r="L1013" s="466"/>
      <c r="M1013" s="466"/>
      <c r="N1013" s="466"/>
      <c r="O1013" s="466"/>
      <c r="P1013" s="466"/>
      <c r="Q1013" s="466"/>
    </row>
    <row r="1014" ht="25.15" customHeight="true" x14ac:dyDescent="0.2">
      <c r="C1014" s="466"/>
      <c r="D1014" s="466"/>
      <c r="E1014" s="466"/>
      <c r="F1014" s="466"/>
      <c r="G1014" s="466"/>
      <c r="H1014" s="466"/>
      <c r="I1014" s="466"/>
      <c r="J1014" s="466"/>
      <c r="K1014" s="466"/>
      <c r="L1014" s="466"/>
      <c r="M1014" s="466"/>
      <c r="N1014" s="466"/>
      <c r="O1014" s="466"/>
      <c r="P1014" s="466"/>
      <c r="Q1014" s="466"/>
    </row>
    <row r="1015" ht="25.15" customHeight="true" x14ac:dyDescent="0.2">
      <c r="C1015" s="466"/>
      <c r="D1015" s="466"/>
      <c r="E1015" s="466"/>
      <c r="F1015" s="466"/>
      <c r="G1015" s="466"/>
      <c r="H1015" s="466"/>
      <c r="I1015" s="466"/>
      <c r="J1015" s="466"/>
      <c r="K1015" s="466"/>
      <c r="L1015" s="466"/>
      <c r="M1015" s="466"/>
      <c r="N1015" s="466"/>
      <c r="O1015" s="466"/>
      <c r="P1015" s="466"/>
      <c r="Q1015" s="466"/>
    </row>
    <row r="1016" ht="25.15" customHeight="true" x14ac:dyDescent="0.2">
      <c r="C1016" s="466"/>
      <c r="D1016" s="466"/>
      <c r="E1016" s="466"/>
      <c r="F1016" s="466"/>
      <c r="G1016" s="466"/>
      <c r="H1016" s="466"/>
      <c r="I1016" s="466"/>
      <c r="J1016" s="466"/>
      <c r="K1016" s="466"/>
      <c r="L1016" s="466"/>
      <c r="M1016" s="466"/>
      <c r="N1016" s="466"/>
      <c r="O1016" s="466"/>
      <c r="P1016" s="466"/>
      <c r="Q1016" s="466"/>
    </row>
    <row r="1017" ht="25.15" customHeight="true" x14ac:dyDescent="0.2">
      <c r="C1017" s="466"/>
      <c r="D1017" s="466"/>
      <c r="E1017" s="466"/>
      <c r="F1017" s="466"/>
      <c r="G1017" s="466"/>
      <c r="H1017" s="466"/>
      <c r="I1017" s="466"/>
      <c r="J1017" s="466"/>
      <c r="K1017" s="466"/>
      <c r="L1017" s="466"/>
      <c r="M1017" s="466"/>
      <c r="N1017" s="466"/>
      <c r="O1017" s="466"/>
      <c r="P1017" s="466"/>
      <c r="Q1017" s="466"/>
    </row>
    <row r="1018" ht="25.15" customHeight="true" x14ac:dyDescent="0.2">
      <c r="C1018" s="466"/>
      <c r="D1018" s="466"/>
      <c r="E1018" s="466"/>
      <c r="F1018" s="466"/>
      <c r="G1018" s="466"/>
      <c r="H1018" s="466"/>
      <c r="I1018" s="466"/>
      <c r="J1018" s="466"/>
      <c r="K1018" s="466"/>
      <c r="L1018" s="466"/>
      <c r="M1018" s="466"/>
      <c r="N1018" s="466"/>
      <c r="O1018" s="466"/>
      <c r="P1018" s="466"/>
      <c r="Q1018" s="466"/>
    </row>
    <row r="1019" ht="25.15" customHeight="true" x14ac:dyDescent="0.2">
      <c r="C1019" s="466"/>
      <c r="D1019" s="466"/>
      <c r="E1019" s="466"/>
      <c r="F1019" s="466"/>
      <c r="G1019" s="466"/>
      <c r="H1019" s="466"/>
      <c r="I1019" s="466"/>
      <c r="J1019" s="466"/>
      <c r="K1019" s="466"/>
      <c r="L1019" s="466"/>
      <c r="M1019" s="466"/>
      <c r="N1019" s="466"/>
      <c r="O1019" s="466"/>
      <c r="P1019" s="466"/>
      <c r="Q1019" s="466"/>
    </row>
    <row r="1020" ht="25.15" customHeight="true" x14ac:dyDescent="0.2">
      <c r="C1020" s="466"/>
      <c r="D1020" s="466"/>
      <c r="E1020" s="466"/>
      <c r="F1020" s="466"/>
      <c r="G1020" s="466"/>
      <c r="H1020" s="466"/>
      <c r="I1020" s="466"/>
      <c r="J1020" s="466"/>
      <c r="K1020" s="466"/>
      <c r="L1020" s="466"/>
      <c r="M1020" s="466"/>
      <c r="N1020" s="466"/>
      <c r="O1020" s="466"/>
      <c r="P1020" s="466"/>
      <c r="Q1020" s="466"/>
    </row>
    <row r="1021" ht="25.15" customHeight="true" x14ac:dyDescent="0.2">
      <c r="C1021" s="466"/>
      <c r="D1021" s="466"/>
      <c r="E1021" s="466"/>
      <c r="F1021" s="466"/>
      <c r="G1021" s="466"/>
      <c r="H1021" s="466"/>
      <c r="I1021" s="466"/>
      <c r="J1021" s="466"/>
      <c r="K1021" s="466"/>
      <c r="L1021" s="466"/>
      <c r="M1021" s="466"/>
      <c r="N1021" s="466"/>
      <c r="O1021" s="466"/>
      <c r="P1021" s="466"/>
      <c r="Q1021" s="466"/>
    </row>
    <row r="1022" ht="25.15" customHeight="true" x14ac:dyDescent="0.2">
      <c r="C1022" s="466"/>
      <c r="D1022" s="466"/>
      <c r="E1022" s="466"/>
      <c r="F1022" s="466"/>
      <c r="G1022" s="466"/>
      <c r="H1022" s="466"/>
      <c r="I1022" s="466"/>
      <c r="J1022" s="466"/>
      <c r="K1022" s="466"/>
      <c r="L1022" s="466"/>
      <c r="M1022" s="466"/>
      <c r="N1022" s="466"/>
      <c r="O1022" s="466"/>
      <c r="P1022" s="466"/>
      <c r="Q1022" s="466"/>
    </row>
    <row r="1023" ht="25.15" customHeight="true" x14ac:dyDescent="0.2">
      <c r="C1023" s="466"/>
      <c r="D1023" s="466"/>
      <c r="E1023" s="466"/>
      <c r="F1023" s="466"/>
      <c r="G1023" s="466"/>
      <c r="H1023" s="466"/>
      <c r="I1023" s="466"/>
      <c r="J1023" s="466"/>
      <c r="K1023" s="466"/>
      <c r="L1023" s="466"/>
      <c r="M1023" s="466"/>
      <c r="N1023" s="466"/>
      <c r="O1023" s="466"/>
      <c r="P1023" s="466"/>
      <c r="Q1023" s="466"/>
    </row>
    <row r="1024" ht="25.15" customHeight="true" x14ac:dyDescent="0.2">
      <c r="C1024" s="466"/>
      <c r="D1024" s="466"/>
      <c r="E1024" s="466"/>
      <c r="F1024" s="466"/>
      <c r="G1024" s="466"/>
      <c r="H1024" s="466"/>
      <c r="I1024" s="466"/>
      <c r="J1024" s="466"/>
      <c r="K1024" s="466"/>
      <c r="L1024" s="466"/>
      <c r="M1024" s="466"/>
      <c r="N1024" s="466"/>
      <c r="O1024" s="466"/>
      <c r="P1024" s="466"/>
      <c r="Q1024" s="466"/>
    </row>
    <row r="1025" s="218" customFormat="true" ht="21" customHeight="true" x14ac:dyDescent="0.2">
      <c r="A1025" s="2127" t="s">
        <v>177</v>
      </c>
      <c r="B1025" s="2128"/>
      <c r="C1025" s="2129"/>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130" t="s">
        <v>178</v>
      </c>
      <c r="B1026" s="2131"/>
      <c r="C1026" s="391" t="s">
        <v>179</v>
      </c>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392" t="s">
        <v>180</v>
      </c>
      <c r="B1027" s="393" t="s">
        <v>181</v>
      </c>
      <c r="C1027" s="394">
        <v>19207</v>
      </c>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395" t="s">
        <v>182</v>
      </c>
      <c r="B1028" s="396" t="s">
        <v>181</v>
      </c>
      <c r="C1028" s="397">
        <v>19207</v>
      </c>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395" t="s">
        <v>183</v>
      </c>
      <c r="B1029" s="396" t="s">
        <v>184</v>
      </c>
      <c r="C1029" s="397">
        <v>19207</v>
      </c>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395" t="s">
        <v>185</v>
      </c>
      <c r="B1030" s="396" t="s">
        <v>186</v>
      </c>
      <c r="C1030" s="397">
        <v>19207</v>
      </c>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132" t="s">
        <v>187</v>
      </c>
      <c r="B1031" s="396" t="s">
        <v>188</v>
      </c>
      <c r="C1031" s="397">
        <v>11554</v>
      </c>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132"/>
      <c r="B1032" s="396" t="s">
        <v>189</v>
      </c>
      <c r="C1032" s="397">
        <v>7653</v>
      </c>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133"/>
      <c r="B1033" s="398" t="s">
        <v>190</v>
      </c>
      <c r="C1033" s="399">
        <v>0</v>
      </c>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07"/>
      <c r="BB1033" s="136"/>
      <c r="BC1033" s="407"/>
      <c r="BD1033" s="407"/>
      <c r="BE1033" s="407"/>
      <c r="BF1033" s="407"/>
      <c r="BG1033" s="407"/>
      <c r="BH1033" s="407"/>
      <c r="BI1033" s="407"/>
      <c r="BJ1033" s="407"/>
      <c r="BK1033" s="407"/>
      <c r="BL1033" s="407"/>
      <c r="BM1033" s="407"/>
      <c r="BN1033" s="407"/>
      <c r="BO1033" s="407"/>
      <c r="BP1033" s="407"/>
      <c r="BQ1033" s="407"/>
      <c r="BR1033" s="407"/>
      <c r="BS1033" s="407"/>
      <c r="BT1033" s="407"/>
      <c r="BU1033" s="407"/>
      <c r="BV1033" s="407"/>
      <c r="BW1033" s="407"/>
      <c r="BX1033" s="407"/>
      <c r="BY1033" s="407"/>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134" t="s">
        <v>191</v>
      </c>
      <c r="B1034" s="2135"/>
      <c r="C1034" s="2136"/>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6"/>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1"/>
      <c r="BB1035" s="237"/>
      <c r="BC1035" s="381"/>
      <c r="BD1035" s="381"/>
      <c r="BE1035" s="381"/>
      <c r="BF1035" s="381"/>
      <c r="BG1035" s="381"/>
      <c r="BH1035" s="381"/>
      <c r="BI1035" s="381"/>
      <c r="BJ1035" s="381"/>
      <c r="BK1035" s="381"/>
      <c r="BL1035" s="381"/>
      <c r="BM1035" s="381"/>
      <c r="BN1035" s="381"/>
      <c r="BO1035" s="381"/>
      <c r="BP1035" s="381"/>
      <c r="BQ1035" s="381"/>
      <c r="BR1035" s="381"/>
      <c r="BS1035" s="381"/>
      <c r="BT1035" s="381"/>
      <c r="BU1035" s="381"/>
      <c r="BV1035" s="381"/>
      <c r="BW1035" s="381"/>
      <c r="BX1035" s="381"/>
      <c r="BY1035" s="38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Beni</v>
      </c>
      <c r="B1037" s="292" t="e">
        <f>BR122+BR123</f>
        <v>#VALUE!</v>
      </c>
    </row>
    <row r="1038" ht="15" customHeight="true" x14ac:dyDescent="0.2">
      <c r="A1038" s="292" t="str">
        <f>S15</f>
        <v>Chuquisaca</v>
      </c>
      <c r="B1038" s="292" t="e">
        <f>BS122+BS123</f>
        <v>#VALUE!</v>
      </c>
    </row>
    <row r="1039" ht="15" customHeight="true" x14ac:dyDescent="0.2">
      <c r="A1039" s="292" t="str">
        <f>T15</f>
        <v>Cochabamba</v>
      </c>
      <c r="B1039" s="292" t="e">
        <f>BT122+BT123</f>
        <v>#VALUE!</v>
      </c>
    </row>
    <row r="1040" ht="15" customHeight="true" x14ac:dyDescent="0.2">
      <c r="A1040" s="292" t="str">
        <f>U15</f>
        <v>La Paz</v>
      </c>
      <c r="B1040" s="292" t="e">
        <f>BU122+BU123</f>
        <v>#VALUE!</v>
      </c>
    </row>
    <row r="1041" ht="15" customHeight="true" x14ac:dyDescent="0.2">
      <c r="A1041" s="292" t="str">
        <f>V15</f>
        <v>Oruro</v>
      </c>
      <c r="B1041" s="292" t="e">
        <f>BV122+BV123</f>
        <v>#VALUE!</v>
      </c>
    </row>
    <row r="1042" ht="15" customHeight="true" x14ac:dyDescent="0.2">
      <c r="A1042" s="292" t="str">
        <f>W15</f>
        <v>Pando</v>
      </c>
      <c r="B1042" s="292" t="e">
        <f>BW122+BW123</f>
        <v>#VALUE!</v>
      </c>
    </row>
    <row r="1043" ht="15" customHeight="true" x14ac:dyDescent="0.2">
      <c r="A1043" s="292" t="str">
        <f>X15</f>
        <v>Potosi</v>
      </c>
      <c r="B1043" s="292" t="e">
        <f>BX122+XR123</f>
        <v>#VALUE!</v>
      </c>
    </row>
    <row r="1044" ht="15" customHeight="true" x14ac:dyDescent="0.2">
      <c r="A1044" s="292" t="str">
        <f>Y15</f>
        <v>Santa Cruz</v>
      </c>
      <c r="B1044" s="292" t="e">
        <f>BY122+BY123</f>
        <v>#VALUE!</v>
      </c>
    </row>
    <row r="1045" ht="15" customHeight="true" x14ac:dyDescent="0.2">
      <c r="A1045" s="292" t="str">
        <f>Z15</f>
        <v>Tarija</v>
      </c>
      <c r="B1045" s="292" t="e">
        <f>BZ122+BZ123</f>
        <v>#VALUE!</v>
      </c>
    </row>
    <row r="1046" ht="15" customHeight="true" x14ac:dyDescent="0.2">
      <c r="A1046" s="237">
        <f>AA15</f>
        <v>0</v>
      </c>
      <c r="B1046" s="292">
        <f>CA122+CA123</f>
        <v>0</v>
      </c>
    </row>
    <row r="1047" ht="15" customHeight="true" x14ac:dyDescent="0.2">
      <c r="A1047" s="237">
        <f>AB15</f>
        <v>0</v>
      </c>
      <c r="B1047" s="292">
        <f>CB122+CB123</f>
        <v>0</v>
      </c>
    </row>
    <row r="1048" ht="15" customHeight="true" x14ac:dyDescent="0.2">
      <c r="A1048" s="237">
        <f>AC15</f>
        <v>0</v>
      </c>
      <c r="B1048" s="292">
        <f>CC122+CC123</f>
        <v>0</v>
      </c>
    </row>
    <row r="1049" ht="15" customHeight="true" x14ac:dyDescent="0.2">
      <c r="A1049" s="237">
        <f>AD15</f>
        <v>0</v>
      </c>
      <c r="B1049" s="292">
        <f>CD122+CD123</f>
        <v>0</v>
      </c>
    </row>
    <row r="1050" ht="15" customHeight="true" x14ac:dyDescent="0.2">
      <c r="A1050" s="237">
        <f>AE15</f>
        <v>0</v>
      </c>
      <c r="B1050" s="292">
        <f>CE122+CE123</f>
        <v>0</v>
      </c>
    </row>
    <row r="1051" ht="15" customHeight="true" x14ac:dyDescent="0.2">
      <c r="A1051" s="237">
        <f>AF15</f>
        <v>0</v>
      </c>
      <c r="B1051" s="292">
        <f>CF122+CF123</f>
        <v>0</v>
      </c>
    </row>
    <row r="1052" ht="15" customHeight="true" x14ac:dyDescent="0.2">
      <c r="A1052" s="237">
        <f>AG15</f>
        <v>0</v>
      </c>
      <c r="B1052" s="292">
        <f>CG122+CG123</f>
        <v>0</v>
      </c>
    </row>
    <row r="1053" ht="15" customHeight="true" x14ac:dyDescent="0.2">
      <c r="A1053" s="237">
        <f>AH15</f>
        <v>0</v>
      </c>
      <c r="B1053" s="292">
        <f>CH122+CH123</f>
        <v>0</v>
      </c>
    </row>
    <row r="1054" ht="15" customHeight="true" x14ac:dyDescent="0.2">
      <c r="A1054" s="237">
        <f>AI15</f>
        <v>0</v>
      </c>
      <c r="B1054" s="292">
        <f>CI122+CI123</f>
        <v>0</v>
      </c>
    </row>
    <row r="1055" ht="15" customHeight="true" x14ac:dyDescent="0.2">
      <c r="A1055" s="237">
        <f>AJ15</f>
        <v>0</v>
      </c>
      <c r="B1055" s="292">
        <f>CJ122+CJ123</f>
        <v>0</v>
      </c>
    </row>
    <row r="1056" ht="15" customHeight="true" x14ac:dyDescent="0.2">
      <c r="A1056" s="237">
        <f>AK15</f>
        <v>0</v>
      </c>
      <c r="B1056" s="292">
        <f>CK122+CK123</f>
        <v>0</v>
      </c>
    </row>
    <row r="1057" ht="15" customHeight="true" x14ac:dyDescent="0.2">
      <c r="A1057" s="237">
        <f>AL15</f>
        <v>0</v>
      </c>
      <c r="B1057" s="292">
        <f>CL122+CL123</f>
        <v>0</v>
      </c>
    </row>
    <row r="1058" ht="15" customHeight="true" x14ac:dyDescent="0.2">
      <c r="A1058" s="237">
        <f>AM15</f>
        <v>0</v>
      </c>
      <c r="B1058" s="292">
        <f>CM122+CM123</f>
        <v>0</v>
      </c>
    </row>
    <row r="1059" ht="15" customHeight="true" x14ac:dyDescent="0.2">
      <c r="A1059" s="237">
        <f>AN15</f>
        <v>0</v>
      </c>
      <c r="B1059" s="292">
        <f>CN122+CN123</f>
        <v>0</v>
      </c>
    </row>
    <row r="1060" ht="15" customHeight="true" x14ac:dyDescent="0.2">
      <c r="A1060" s="237">
        <f>AO15</f>
        <v>0</v>
      </c>
      <c r="B1060" s="292">
        <f>CO122+CO123</f>
        <v>0</v>
      </c>
    </row>
    <row r="1061" ht="15" customHeight="true" x14ac:dyDescent="0.2">
      <c r="A1061" s="237">
        <f>AP15</f>
        <v>0</v>
      </c>
      <c r="B1061" s="292">
        <f>CP122+CP123</f>
        <v>0</v>
      </c>
    </row>
    <row r="1062" ht="15" customHeight="true" x14ac:dyDescent="0.2">
      <c r="A1062" s="237">
        <f>AQ15</f>
        <v>0</v>
      </c>
      <c r="B1062" s="292">
        <f>CQ122+CQ123</f>
        <v>0</v>
      </c>
    </row>
    <row r="1063" ht="15" customHeight="true" x14ac:dyDescent="0.2">
      <c r="A1063" s="237">
        <f>AR15</f>
        <v>0</v>
      </c>
      <c r="B1063" s="292">
        <f>CR122+CR123</f>
        <v>0</v>
      </c>
    </row>
    <row r="1064" ht="15" customHeight="true" x14ac:dyDescent="0.2">
      <c r="A1064" s="237">
        <f>AS15</f>
        <v>0</v>
      </c>
      <c r="B1064" s="292">
        <f>CS122+CS123</f>
        <v>0</v>
      </c>
    </row>
    <row r="1065" ht="15" customHeight="true" x14ac:dyDescent="0.2">
      <c r="A1065" s="237">
        <f>AT15</f>
        <v>0</v>
      </c>
      <c r="B1065" s="292">
        <f>CT122+CT123</f>
        <v>0</v>
      </c>
    </row>
    <row r="1066" ht="15" customHeight="true" x14ac:dyDescent="0.2">
      <c r="A1066" s="237">
        <f>AU15</f>
        <v>0</v>
      </c>
      <c r="B1066" s="292">
        <f>CU122+CU123</f>
        <v>0</v>
      </c>
    </row>
    <row r="1067" ht="15" customHeight="true" x14ac:dyDescent="0.2">
      <c r="A1067" s="237">
        <f>AV15</f>
        <v>0</v>
      </c>
      <c r="B1067" s="292">
        <f>CV122+CV123</f>
        <v>0</v>
      </c>
    </row>
    <row r="1068" ht="15" customHeight="true" x14ac:dyDescent="0.2">
      <c r="A1068" s="237">
        <f>AW15</f>
        <v>0</v>
      </c>
      <c r="B1068" s="292">
        <f>CW122+CW123</f>
        <v>0</v>
      </c>
    </row>
    <row r="1069" ht="15" customHeight="true" x14ac:dyDescent="0.2">
      <c r="A1069" s="237">
        <f>AX15</f>
        <v>0</v>
      </c>
      <c r="B1069" s="292">
        <f>CX122+CX123</f>
        <v>0</v>
      </c>
    </row>
    <row r="1070" ht="15" customHeight="true" x14ac:dyDescent="0.2">
      <c r="A1070" s="237">
        <f>AY15</f>
        <v>0</v>
      </c>
      <c r="B1070" s="292">
        <f>CY122+CY123</f>
        <v>0</v>
      </c>
    </row>
    <row r="1071" ht="15" customHeight="true" x14ac:dyDescent="0.2">
      <c r="A1071" s="237"/>
      <c r="B1071" s="292"/>
    </row>
    <row r="1072" ht="15" customHeight="true" x14ac:dyDescent="0.2">
      <c r="A1072" s="292">
        <f>34-COUNTIF(A1037:A1071,"0")</f>
        <v>9</v>
      </c>
      <c r="B1072" s="237" t="s">
        <v>136</v>
      </c>
    </row>
    <row r="1100" s="211" customFormat="true" ht="17.1" customHeight="true" x14ac:dyDescent="0.2">
      <c r="A1100" s="604"/>
      <c r="B1100" s="588"/>
      <c r="BA1100" s="381"/>
      <c r="BB1100" s="237"/>
      <c r="BC1100" s="381"/>
      <c r="BD1100" s="381"/>
      <c r="BE1100" s="381"/>
      <c r="BF1100" s="381"/>
      <c r="BG1100" s="381"/>
      <c r="BH1100" s="381"/>
      <c r="BI1100" s="381"/>
      <c r="BJ1100" s="381"/>
      <c r="BK1100" s="381"/>
      <c r="BL1100" s="381"/>
      <c r="BM1100" s="381"/>
      <c r="BN1100" s="381"/>
      <c r="BO1100" s="381"/>
      <c r="BP1100" s="381"/>
      <c r="BQ1100" s="381"/>
      <c r="BR1100" s="381"/>
      <c r="BS1100" s="381"/>
      <c r="BT1100" s="381"/>
      <c r="BU1100" s="381"/>
      <c r="BV1100" s="381"/>
      <c r="BW1100" s="381"/>
      <c r="BX1100" s="381"/>
      <c r="BY1100" s="381"/>
    </row>
    <row r="1101" s="211" customFormat="true" ht="17.1" customHeight="true" x14ac:dyDescent="0.2">
      <c r="A1101" s="605"/>
      <c r="B1101" s="589"/>
      <c r="BA1101" s="381"/>
      <c r="BB1101" s="237"/>
      <c r="BC1101" s="381"/>
      <c r="BD1101" s="381"/>
      <c r="BE1101" s="381"/>
      <c r="BF1101" s="381"/>
      <c r="BG1101" s="381"/>
      <c r="BH1101" s="381"/>
      <c r="BI1101" s="381"/>
      <c r="BJ1101" s="381"/>
      <c r="BK1101" s="381"/>
      <c r="BL1101" s="381"/>
      <c r="BM1101" s="381"/>
      <c r="BN1101" s="381"/>
      <c r="BO1101" s="381"/>
      <c r="BP1101" s="381"/>
      <c r="BQ1101" s="381"/>
      <c r="BR1101" s="381"/>
      <c r="BS1101" s="381"/>
      <c r="BT1101" s="381"/>
      <c r="BU1101" s="381"/>
      <c r="BV1101" s="381"/>
      <c r="BW1101" s="381"/>
      <c r="BX1101" s="381"/>
      <c r="BY1101" s="381"/>
    </row>
    <row r="1102" s="211" customFormat="true" ht="15" customHeight="true" x14ac:dyDescent="0.2">
      <c r="BA1102" s="381"/>
      <c r="BB1102" s="237"/>
      <c r="BC1102" s="381"/>
      <c r="BD1102" s="381"/>
      <c r="BE1102" s="381"/>
      <c r="BF1102" s="381"/>
      <c r="BG1102" s="381"/>
      <c r="BH1102" s="381"/>
      <c r="BI1102" s="381"/>
      <c r="BJ1102" s="381"/>
      <c r="BK1102" s="381"/>
      <c r="BL1102" s="381"/>
      <c r="BM1102" s="381"/>
      <c r="BN1102" s="381"/>
      <c r="BO1102" s="381"/>
      <c r="BP1102" s="381"/>
      <c r="BQ1102" s="381"/>
      <c r="BR1102" s="381"/>
      <c r="BS1102" s="381"/>
      <c r="BT1102" s="381"/>
      <c r="BU1102" s="381"/>
      <c r="BV1102" s="381"/>
      <c r="BW1102" s="381"/>
      <c r="BX1102" s="381"/>
      <c r="BY1102" s="381"/>
    </row>
    <row r="1103" s="211" customFormat="true" ht="15" customHeight="true" x14ac:dyDescent="0.2">
      <c r="BA1103" s="381"/>
      <c r="BB1103" s="237"/>
      <c r="BC1103" s="381"/>
      <c r="BD1103" s="381"/>
      <c r="BE1103" s="381"/>
      <c r="BF1103" s="381"/>
      <c r="BG1103" s="381"/>
      <c r="BH1103" s="381"/>
      <c r="BI1103" s="381"/>
      <c r="BJ1103" s="381"/>
      <c r="BK1103" s="381"/>
      <c r="BL1103" s="381"/>
      <c r="BM1103" s="381"/>
      <c r="BN1103" s="381"/>
      <c r="BO1103" s="381"/>
      <c r="BP1103" s="381"/>
      <c r="BQ1103" s="381"/>
      <c r="BR1103" s="381"/>
      <c r="BS1103" s="381"/>
      <c r="BT1103" s="381"/>
      <c r="BU1103" s="381"/>
      <c r="BV1103" s="381"/>
      <c r="BW1103" s="381"/>
      <c r="BX1103" s="381"/>
      <c r="BY1103" s="381"/>
    </row>
    <row r="1104" s="211" customFormat="true" ht="15" customHeight="true" x14ac:dyDescent="0.2">
      <c r="BA1104" s="381"/>
      <c r="BB1104" s="237"/>
      <c r="BC1104" s="381"/>
      <c r="BD1104" s="381"/>
      <c r="BE1104" s="381"/>
      <c r="BF1104" s="381"/>
      <c r="BG1104" s="381"/>
      <c r="BH1104" s="381"/>
      <c r="BI1104" s="381"/>
      <c r="BJ1104" s="381"/>
      <c r="BK1104" s="381"/>
      <c r="BL1104" s="381"/>
      <c r="BM1104" s="381"/>
      <c r="BN1104" s="381"/>
      <c r="BO1104" s="381"/>
      <c r="BP1104" s="381"/>
      <c r="BQ1104" s="381"/>
      <c r="BR1104" s="381"/>
      <c r="BS1104" s="381"/>
      <c r="BT1104" s="381"/>
      <c r="BU1104" s="381"/>
      <c r="BV1104" s="381"/>
      <c r="BW1104" s="381"/>
      <c r="BX1104" s="381"/>
      <c r="BY1104" s="381"/>
    </row>
    <row r="1105" s="211" customFormat="true" ht="15" customHeight="true" x14ac:dyDescent="0.2">
      <c r="BA1105" s="381"/>
      <c r="BB1105" s="237"/>
      <c r="BC1105" s="381"/>
      <c r="BD1105" s="381"/>
      <c r="BE1105" s="381"/>
      <c r="BF1105" s="381"/>
      <c r="BG1105" s="381"/>
      <c r="BH1105" s="381"/>
      <c r="BI1105" s="381"/>
      <c r="BJ1105" s="381"/>
      <c r="BK1105" s="381"/>
      <c r="BL1105" s="381"/>
      <c r="BM1105" s="381"/>
      <c r="BN1105" s="381"/>
      <c r="BO1105" s="381"/>
      <c r="BP1105" s="381"/>
      <c r="BQ1105" s="381"/>
      <c r="BR1105" s="381"/>
      <c r="BS1105" s="381"/>
      <c r="BT1105" s="381"/>
      <c r="BU1105" s="381"/>
      <c r="BV1105" s="381"/>
      <c r="BW1105" s="381"/>
      <c r="BX1105" s="381"/>
      <c r="BY1105" s="381"/>
    </row>
    <row r="1106" s="211" customFormat="true" ht="15" customHeight="true" x14ac:dyDescent="0.2">
      <c r="BA1106" s="381"/>
      <c r="BB1106" s="237"/>
      <c r="BC1106" s="381"/>
      <c r="BD1106" s="381"/>
      <c r="BE1106" s="381"/>
      <c r="BF1106" s="381"/>
      <c r="BG1106" s="381"/>
      <c r="BH1106" s="381"/>
      <c r="BI1106" s="381"/>
      <c r="BJ1106" s="381"/>
      <c r="BK1106" s="381"/>
      <c r="BL1106" s="381"/>
      <c r="BM1106" s="381"/>
      <c r="BN1106" s="381"/>
      <c r="BO1106" s="381"/>
      <c r="BP1106" s="381"/>
      <c r="BQ1106" s="381"/>
      <c r="BR1106" s="381"/>
      <c r="BS1106" s="381"/>
      <c r="BT1106" s="381"/>
      <c r="BU1106" s="381"/>
      <c r="BV1106" s="381"/>
      <c r="BW1106" s="381"/>
      <c r="BX1106" s="381"/>
      <c r="BY1106" s="381"/>
    </row>
    <row r="1107" s="211" customFormat="true" ht="15" customHeight="true" x14ac:dyDescent="0.2">
      <c r="BA1107" s="381"/>
      <c r="BB1107" s="237"/>
      <c r="BC1107" s="381"/>
      <c r="BD1107" s="381"/>
      <c r="BE1107" s="381"/>
      <c r="BF1107" s="381"/>
      <c r="BG1107" s="381"/>
      <c r="BH1107" s="381"/>
      <c r="BI1107" s="381"/>
      <c r="BJ1107" s="381"/>
      <c r="BK1107" s="381"/>
      <c r="BL1107" s="381"/>
      <c r="BM1107" s="381"/>
      <c r="BN1107" s="381"/>
      <c r="BO1107" s="381"/>
      <c r="BP1107" s="381"/>
      <c r="BQ1107" s="381"/>
      <c r="BR1107" s="381"/>
      <c r="BS1107" s="381"/>
      <c r="BT1107" s="381"/>
      <c r="BU1107" s="381"/>
      <c r="BV1107" s="381"/>
      <c r="BW1107" s="381"/>
      <c r="BX1107" s="381"/>
      <c r="BY1107" s="381"/>
    </row>
    <row r="1108" s="211" customFormat="true" ht="15" customHeight="true" x14ac:dyDescent="0.2">
      <c r="BA1108" s="381"/>
      <c r="BB1108" s="237"/>
      <c r="BC1108" s="381"/>
      <c r="BD1108" s="381"/>
      <c r="BE1108" s="381"/>
      <c r="BF1108" s="381"/>
      <c r="BG1108" s="381"/>
      <c r="BH1108" s="381"/>
      <c r="BI1108" s="381"/>
      <c r="BJ1108" s="381"/>
      <c r="BK1108" s="381"/>
      <c r="BL1108" s="381"/>
      <c r="BM1108" s="381"/>
      <c r="BN1108" s="381"/>
      <c r="BO1108" s="381"/>
      <c r="BP1108" s="381"/>
      <c r="BQ1108" s="381"/>
      <c r="BR1108" s="381"/>
      <c r="BS1108" s="381"/>
      <c r="BT1108" s="381"/>
      <c r="BU1108" s="381"/>
      <c r="BV1108" s="381"/>
      <c r="BW1108" s="381"/>
      <c r="BX1108" s="381"/>
      <c r="BY1108" s="381"/>
    </row>
    <row r="1109" s="211" customFormat="true" ht="15" customHeight="true" x14ac:dyDescent="0.2">
      <c r="BA1109" s="381"/>
      <c r="BB1109" s="237"/>
      <c r="BC1109" s="381"/>
      <c r="BD1109" s="381"/>
      <c r="BE1109" s="381"/>
      <c r="BF1109" s="381"/>
      <c r="BG1109" s="381"/>
      <c r="BH1109" s="381"/>
      <c r="BI1109" s="381"/>
      <c r="BJ1109" s="381"/>
      <c r="BK1109" s="381"/>
      <c r="BL1109" s="381"/>
      <c r="BM1109" s="381"/>
      <c r="BN1109" s="381"/>
      <c r="BO1109" s="381"/>
      <c r="BP1109" s="381"/>
      <c r="BQ1109" s="381"/>
      <c r="BR1109" s="381"/>
      <c r="BS1109" s="381"/>
      <c r="BT1109" s="381"/>
      <c r="BU1109" s="381"/>
      <c r="BV1109" s="381"/>
      <c r="BW1109" s="381"/>
      <c r="BX1109" s="381"/>
      <c r="BY1109" s="381"/>
    </row>
    <row r="1110" s="211" customFormat="true" ht="15" customHeight="true" x14ac:dyDescent="0.2">
      <c r="BA1110" s="381"/>
      <c r="BB1110" s="237"/>
      <c r="BC1110" s="381"/>
      <c r="BD1110" s="381"/>
      <c r="BE1110" s="381"/>
      <c r="BF1110" s="381"/>
      <c r="BG1110" s="381"/>
      <c r="BH1110" s="381"/>
      <c r="BI1110" s="381"/>
      <c r="BJ1110" s="381"/>
      <c r="BK1110" s="381"/>
      <c r="BL1110" s="381"/>
      <c r="BM1110" s="381"/>
      <c r="BN1110" s="381"/>
      <c r="BO1110" s="381"/>
      <c r="BP1110" s="381"/>
      <c r="BQ1110" s="381"/>
      <c r="BR1110" s="381"/>
      <c r="BS1110" s="381"/>
      <c r="BT1110" s="381"/>
      <c r="BU1110" s="381"/>
      <c r="BV1110" s="381"/>
      <c r="BW1110" s="381"/>
      <c r="BX1110" s="381"/>
      <c r="BY1110" s="381"/>
    </row>
    <row r="1111" s="211" customFormat="true" ht="15" customHeight="true" x14ac:dyDescent="0.2">
      <c r="BA1111" s="381"/>
      <c r="BB1111" s="237"/>
      <c r="BC1111" s="381"/>
      <c r="BD1111" s="381"/>
      <c r="BE1111" s="381"/>
      <c r="BF1111" s="381"/>
      <c r="BG1111" s="381"/>
      <c r="BH1111" s="381"/>
      <c r="BI1111" s="381"/>
      <c r="BJ1111" s="381"/>
      <c r="BK1111" s="381"/>
      <c r="BL1111" s="381"/>
      <c r="BM1111" s="381"/>
      <c r="BN1111" s="381"/>
      <c r="BO1111" s="381"/>
      <c r="BP1111" s="381"/>
      <c r="BQ1111" s="381"/>
      <c r="BR1111" s="381"/>
      <c r="BS1111" s="381"/>
      <c r="BT1111" s="381"/>
      <c r="BU1111" s="381"/>
      <c r="BV1111" s="381"/>
      <c r="BW1111" s="381"/>
      <c r="BX1111" s="381"/>
      <c r="BY1111" s="381"/>
    </row>
    <row r="1112" s="211" customFormat="true" ht="15" customHeight="true" x14ac:dyDescent="0.2">
      <c r="BA1112" s="381"/>
      <c r="BB1112" s="237"/>
      <c r="BC1112" s="381"/>
      <c r="BD1112" s="381"/>
      <c r="BE1112" s="381"/>
      <c r="BF1112" s="381"/>
      <c r="BG1112" s="381"/>
      <c r="BH1112" s="381"/>
      <c r="BI1112" s="381"/>
      <c r="BJ1112" s="381"/>
      <c r="BK1112" s="381"/>
      <c r="BL1112" s="381"/>
      <c r="BM1112" s="381"/>
      <c r="BN1112" s="381"/>
      <c r="BO1112" s="381"/>
      <c r="BP1112" s="381"/>
      <c r="BQ1112" s="381"/>
      <c r="BR1112" s="381"/>
      <c r="BS1112" s="381"/>
      <c r="BT1112" s="381"/>
      <c r="BU1112" s="381"/>
      <c r="BV1112" s="381"/>
      <c r="BW1112" s="381"/>
      <c r="BX1112" s="381"/>
      <c r="BY1112" s="381"/>
    </row>
    <row r="1113" s="211" customFormat="true" ht="15" customHeight="true" x14ac:dyDescent="0.2">
      <c r="BA1113" s="381"/>
      <c r="BB1113" s="237"/>
      <c r="BC1113" s="381"/>
      <c r="BD1113" s="381"/>
      <c r="BE1113" s="381"/>
      <c r="BF1113" s="381"/>
      <c r="BG1113" s="381"/>
      <c r="BH1113" s="381"/>
      <c r="BI1113" s="381"/>
      <c r="BJ1113" s="381"/>
      <c r="BK1113" s="381"/>
      <c r="BL1113" s="381"/>
      <c r="BM1113" s="381"/>
      <c r="BN1113" s="381"/>
      <c r="BO1113" s="381"/>
      <c r="BP1113" s="381"/>
      <c r="BQ1113" s="381"/>
      <c r="BR1113" s="381"/>
      <c r="BS1113" s="381"/>
      <c r="BT1113" s="381"/>
      <c r="BU1113" s="381"/>
      <c r="BV1113" s="381"/>
      <c r="BW1113" s="381"/>
      <c r="BX1113" s="381"/>
      <c r="BY1113" s="381"/>
    </row>
    <row r="1114" s="211" customFormat="true" ht="17.1" customHeight="true" x14ac:dyDescent="0.2">
      <c r="A1114" s="605"/>
      <c r="B1114" s="589"/>
      <c r="C1114" s="590"/>
      <c r="D1114" s="591"/>
      <c r="E1114" s="591"/>
      <c r="F1114" s="591"/>
      <c r="G1114" s="592"/>
      <c r="H1114" s="591"/>
      <c r="I1114" s="591"/>
      <c r="J1114" s="591"/>
      <c r="K1114" s="591"/>
      <c r="L1114" s="592"/>
      <c r="M1114" s="591"/>
      <c r="N1114" s="591"/>
      <c r="O1114" s="591"/>
      <c r="P1114" s="591"/>
      <c r="Q1114" s="592"/>
      <c r="R1114" s="591"/>
      <c r="S1114" s="591"/>
      <c r="T1114" s="591"/>
      <c r="U1114" s="591"/>
      <c r="V1114" s="591"/>
      <c r="W1114" s="591"/>
      <c r="X1114" s="591"/>
      <c r="Y1114" s="591"/>
      <c r="Z1114" s="593"/>
      <c r="BA1114" s="381"/>
      <c r="BB1114" s="237"/>
      <c r="BC1114" s="381"/>
      <c r="BD1114" s="381"/>
      <c r="BE1114" s="381"/>
      <c r="BF1114" s="381"/>
      <c r="BG1114" s="381"/>
      <c r="BH1114" s="381"/>
      <c r="BI1114" s="381"/>
      <c r="BJ1114" s="381"/>
      <c r="BK1114" s="381"/>
      <c r="BL1114" s="381"/>
      <c r="BM1114" s="381"/>
      <c r="BN1114" s="381"/>
      <c r="BO1114" s="381"/>
      <c r="BP1114" s="381"/>
      <c r="BQ1114" s="381"/>
      <c r="BR1114" s="381"/>
      <c r="BS1114" s="381"/>
      <c r="BT1114" s="381"/>
      <c r="BU1114" s="381"/>
      <c r="BV1114" s="381"/>
      <c r="BW1114" s="381"/>
      <c r="BX1114" s="381"/>
      <c r="BY1114" s="381"/>
    </row>
    <row r="1115" s="211" customFormat="true" ht="17.1" customHeight="true" x14ac:dyDescent="0.2">
      <c r="A1115" s="605"/>
      <c r="B1115" s="589"/>
      <c r="C1115" s="590"/>
      <c r="D1115" s="591"/>
      <c r="E1115" s="591"/>
      <c r="F1115" s="591"/>
      <c r="G1115" s="592"/>
      <c r="H1115" s="591"/>
      <c r="I1115" s="591"/>
      <c r="J1115" s="591"/>
      <c r="K1115" s="591"/>
      <c r="L1115" s="592"/>
      <c r="M1115" s="591"/>
      <c r="N1115" s="591"/>
      <c r="O1115" s="591"/>
      <c r="P1115" s="591"/>
      <c r="Q1115" s="592"/>
      <c r="R1115" s="591"/>
      <c r="S1115" s="591"/>
      <c r="T1115" s="591"/>
      <c r="U1115" s="591"/>
      <c r="V1115" s="591"/>
      <c r="W1115" s="591"/>
      <c r="X1115" s="591"/>
      <c r="Y1115" s="591"/>
      <c r="Z1115" s="593"/>
      <c r="BA1115" s="381"/>
      <c r="BB1115" s="237"/>
      <c r="BC1115" s="381"/>
      <c r="BD1115" s="381"/>
      <c r="BE1115" s="381"/>
      <c r="BF1115" s="381"/>
      <c r="BG1115" s="381"/>
      <c r="BH1115" s="381"/>
      <c r="BI1115" s="381"/>
      <c r="BJ1115" s="381"/>
      <c r="BK1115" s="381"/>
      <c r="BL1115" s="381"/>
      <c r="BM1115" s="381"/>
      <c r="BN1115" s="381"/>
      <c r="BO1115" s="381"/>
      <c r="BP1115" s="381"/>
      <c r="BQ1115" s="381"/>
      <c r="BR1115" s="381"/>
      <c r="BS1115" s="381"/>
      <c r="BT1115" s="381"/>
      <c r="BU1115" s="381"/>
      <c r="BV1115" s="381"/>
      <c r="BW1115" s="381"/>
      <c r="BX1115" s="381"/>
      <c r="BY1115" s="381"/>
    </row>
    <row r="1116" s="211" customFormat="true" ht="17.1" customHeight="true" x14ac:dyDescent="0.2">
      <c r="A1116" s="605"/>
      <c r="B1116" s="589"/>
      <c r="C1116" s="590"/>
      <c r="D1116" s="591"/>
      <c r="E1116" s="591"/>
      <c r="F1116" s="591"/>
      <c r="G1116" s="592"/>
      <c r="H1116" s="591"/>
      <c r="I1116" s="591"/>
      <c r="J1116" s="591"/>
      <c r="K1116" s="591"/>
      <c r="L1116" s="592"/>
      <c r="M1116" s="591"/>
      <c r="N1116" s="591"/>
      <c r="O1116" s="591"/>
      <c r="P1116" s="591"/>
      <c r="Q1116" s="592"/>
      <c r="R1116" s="591"/>
      <c r="S1116" s="591"/>
      <c r="T1116" s="591"/>
      <c r="U1116" s="591"/>
      <c r="V1116" s="591"/>
      <c r="W1116" s="591"/>
      <c r="X1116" s="591"/>
      <c r="Y1116" s="591"/>
      <c r="Z1116" s="593"/>
      <c r="BA1116" s="381"/>
      <c r="BB1116" s="237"/>
      <c r="BC1116" s="381"/>
      <c r="BD1116" s="381"/>
      <c r="BE1116" s="381"/>
      <c r="BF1116" s="381"/>
      <c r="BG1116" s="381"/>
      <c r="BH1116" s="381"/>
      <c r="BI1116" s="381"/>
      <c r="BJ1116" s="381"/>
      <c r="BK1116" s="381"/>
      <c r="BL1116" s="381"/>
      <c r="BM1116" s="381"/>
      <c r="BN1116" s="381"/>
      <c r="BO1116" s="381"/>
      <c r="BP1116" s="381"/>
      <c r="BQ1116" s="381"/>
      <c r="BR1116" s="381"/>
      <c r="BS1116" s="381"/>
      <c r="BT1116" s="381"/>
      <c r="BU1116" s="381"/>
      <c r="BV1116" s="381"/>
      <c r="BW1116" s="381"/>
      <c r="BX1116" s="381"/>
      <c r="BY1116" s="381"/>
    </row>
    <row r="1117" s="211" customFormat="true" ht="17.1" customHeight="true" x14ac:dyDescent="0.2">
      <c r="A1117" s="606"/>
      <c r="B1117" s="594"/>
      <c r="C1117" s="595"/>
      <c r="D1117" s="596"/>
      <c r="E1117" s="596"/>
      <c r="F1117" s="596"/>
      <c r="G1117" s="597"/>
      <c r="H1117" s="596"/>
      <c r="I1117" s="596"/>
      <c r="J1117" s="596"/>
      <c r="K1117" s="596"/>
      <c r="L1117" s="597"/>
      <c r="M1117" s="596"/>
      <c r="N1117" s="596"/>
      <c r="O1117" s="596"/>
      <c r="P1117" s="596"/>
      <c r="Q1117" s="597"/>
      <c r="R1117" s="596"/>
      <c r="S1117" s="596"/>
      <c r="T1117" s="596"/>
      <c r="U1117" s="596"/>
      <c r="V1117" s="596"/>
      <c r="W1117" s="596"/>
      <c r="X1117" s="596"/>
      <c r="Y1117" s="596"/>
      <c r="Z1117" s="598"/>
      <c r="BA1117" s="381"/>
      <c r="BB1117" s="237"/>
      <c r="BC1117" s="381"/>
      <c r="BD1117" s="381"/>
      <c r="BE1117" s="381"/>
      <c r="BF1117" s="381"/>
      <c r="BG1117" s="381"/>
      <c r="BH1117" s="381"/>
      <c r="BI1117" s="381"/>
      <c r="BJ1117" s="381"/>
      <c r="BK1117" s="381"/>
      <c r="BL1117" s="381"/>
      <c r="BM1117" s="381"/>
      <c r="BN1117" s="381"/>
      <c r="BO1117" s="381"/>
      <c r="BP1117" s="381"/>
      <c r="BQ1117" s="381"/>
      <c r="BR1117" s="381"/>
      <c r="BS1117" s="381"/>
      <c r="BT1117" s="381"/>
      <c r="BU1117" s="381"/>
      <c r="BV1117" s="381"/>
      <c r="BW1117" s="381"/>
      <c r="BX1117" s="381"/>
      <c r="BY1117" s="381"/>
    </row>
    <row r="1118" s="211" customFormat="true" ht="15" customHeight="true" x14ac:dyDescent="0.2">
      <c r="BA1118" s="381"/>
      <c r="BB1118" s="237"/>
      <c r="BC1118" s="381"/>
      <c r="BD1118" s="381"/>
      <c r="BE1118" s="381"/>
      <c r="BF1118" s="381"/>
      <c r="BG1118" s="381"/>
      <c r="BH1118" s="381"/>
      <c r="BI1118" s="381"/>
      <c r="BJ1118" s="381"/>
      <c r="BK1118" s="381"/>
      <c r="BL1118" s="381"/>
      <c r="BM1118" s="381"/>
      <c r="BN1118" s="381"/>
      <c r="BO1118" s="381"/>
      <c r="BP1118" s="381"/>
      <c r="BQ1118" s="381"/>
      <c r="BR1118" s="381"/>
      <c r="BS1118" s="381"/>
      <c r="BT1118" s="381"/>
      <c r="BU1118" s="381"/>
      <c r="BV1118" s="381"/>
      <c r="BW1118" s="381"/>
      <c r="BX1118" s="381"/>
      <c r="BY1118" s="381"/>
    </row>
    <row r="1119" s="211" customFormat="true" ht="15" customHeight="true" x14ac:dyDescent="0.2">
      <c r="BA1119" s="381"/>
      <c r="BB1119" s="237"/>
      <c r="BC1119" s="381"/>
      <c r="BD1119" s="381"/>
      <c r="BE1119" s="381"/>
      <c r="BF1119" s="381"/>
      <c r="BG1119" s="381"/>
      <c r="BH1119" s="381"/>
      <c r="BI1119" s="381"/>
      <c r="BJ1119" s="381"/>
      <c r="BK1119" s="381"/>
      <c r="BL1119" s="381"/>
      <c r="BM1119" s="381"/>
      <c r="BN1119" s="381"/>
      <c r="BO1119" s="381"/>
      <c r="BP1119" s="381"/>
      <c r="BQ1119" s="381"/>
      <c r="BR1119" s="381"/>
      <c r="BS1119" s="381"/>
      <c r="BT1119" s="381"/>
      <c r="BU1119" s="381"/>
      <c r="BV1119" s="381"/>
      <c r="BW1119" s="381"/>
      <c r="BX1119" s="381"/>
      <c r="BY1119" s="381"/>
    </row>
    <row r="1120" s="211" customFormat="true" ht="15" customHeight="true" x14ac:dyDescent="0.2">
      <c r="BA1120" s="381"/>
      <c r="BB1120" s="237"/>
      <c r="BC1120" s="381"/>
      <c r="BD1120" s="381"/>
      <c r="BE1120" s="381"/>
      <c r="BF1120" s="381"/>
      <c r="BG1120" s="381"/>
      <c r="BH1120" s="381"/>
      <c r="BI1120" s="381"/>
      <c r="BJ1120" s="381"/>
      <c r="BK1120" s="381"/>
      <c r="BL1120" s="381"/>
      <c r="BM1120" s="381"/>
      <c r="BN1120" s="381"/>
      <c r="BO1120" s="381"/>
      <c r="BP1120" s="381"/>
      <c r="BQ1120" s="381"/>
      <c r="BR1120" s="381"/>
      <c r="BS1120" s="381"/>
      <c r="BT1120" s="381"/>
      <c r="BU1120" s="381"/>
      <c r="BV1120" s="381"/>
      <c r="BW1120" s="381"/>
      <c r="BX1120" s="381"/>
      <c r="BY1120" s="381"/>
    </row>
    <row r="1121" s="211" customFormat="true" ht="15" customHeight="true" x14ac:dyDescent="0.2">
      <c r="BA1121" s="381"/>
      <c r="BB1121" s="237"/>
      <c r="BC1121" s="381"/>
      <c r="BD1121" s="381"/>
      <c r="BE1121" s="381"/>
      <c r="BF1121" s="381"/>
      <c r="BG1121" s="381"/>
      <c r="BH1121" s="381"/>
      <c r="BI1121" s="381"/>
      <c r="BJ1121" s="381"/>
      <c r="BK1121" s="381"/>
      <c r="BL1121" s="381"/>
      <c r="BM1121" s="381"/>
      <c r="BN1121" s="381"/>
      <c r="BO1121" s="381"/>
      <c r="BP1121" s="381"/>
      <c r="BQ1121" s="381"/>
      <c r="BR1121" s="381"/>
      <c r="BS1121" s="381"/>
      <c r="BT1121" s="381"/>
      <c r="BU1121" s="381"/>
      <c r="BV1121" s="381"/>
      <c r="BW1121" s="381"/>
      <c r="BX1121" s="381"/>
      <c r="BY1121" s="381"/>
    </row>
    <row r="1122" s="211" customFormat="true" ht="15" customHeight="true" x14ac:dyDescent="0.2">
      <c r="BA1122" s="381"/>
      <c r="BB1122" s="237"/>
      <c r="BC1122" s="381"/>
      <c r="BD1122" s="381"/>
      <c r="BE1122" s="381"/>
      <c r="BF1122" s="381"/>
      <c r="BG1122" s="381"/>
      <c r="BH1122" s="381"/>
      <c r="BI1122" s="381"/>
      <c r="BJ1122" s="381"/>
      <c r="BK1122" s="381"/>
      <c r="BL1122" s="381"/>
      <c r="BM1122" s="381"/>
      <c r="BN1122" s="381"/>
      <c r="BO1122" s="381"/>
      <c r="BP1122" s="381"/>
      <c r="BQ1122" s="381"/>
      <c r="BR1122" s="381"/>
      <c r="BS1122" s="381"/>
      <c r="BT1122" s="381"/>
      <c r="BU1122" s="381"/>
      <c r="BV1122" s="381"/>
      <c r="BW1122" s="381"/>
      <c r="BX1122" s="381"/>
      <c r="BY1122" s="381"/>
    </row>
    <row r="1123" s="211" customFormat="true" ht="15" customHeight="true" x14ac:dyDescent="0.2">
      <c r="BA1123" s="381"/>
      <c r="BB1123" s="237"/>
      <c r="BC1123" s="381"/>
      <c r="BD1123" s="381"/>
      <c r="BE1123" s="381"/>
      <c r="BF1123" s="381"/>
      <c r="BG1123" s="381"/>
      <c r="BH1123" s="381"/>
      <c r="BI1123" s="381"/>
      <c r="BJ1123" s="381"/>
      <c r="BK1123" s="381"/>
      <c r="BL1123" s="381"/>
      <c r="BM1123" s="381"/>
      <c r="BN1123" s="381"/>
      <c r="BO1123" s="381"/>
      <c r="BP1123" s="381"/>
      <c r="BQ1123" s="381"/>
      <c r="BR1123" s="381"/>
      <c r="BS1123" s="381"/>
      <c r="BT1123" s="381"/>
      <c r="BU1123" s="381"/>
      <c r="BV1123" s="381"/>
      <c r="BW1123" s="381"/>
      <c r="BX1123" s="381"/>
      <c r="BY1123" s="381"/>
    </row>
    <row r="1124" s="211" customFormat="true" ht="15" customHeight="true" x14ac:dyDescent="0.2">
      <c r="BA1124" s="381"/>
      <c r="BB1124" s="237"/>
      <c r="BC1124" s="381"/>
      <c r="BD1124" s="381"/>
      <c r="BE1124" s="381"/>
      <c r="BF1124" s="381"/>
      <c r="BG1124" s="381"/>
      <c r="BH1124" s="381"/>
      <c r="BI1124" s="381"/>
      <c r="BJ1124" s="381"/>
      <c r="BK1124" s="381"/>
      <c r="BL1124" s="381"/>
      <c r="BM1124" s="381"/>
      <c r="BN1124" s="381"/>
      <c r="BO1124" s="381"/>
      <c r="BP1124" s="381"/>
      <c r="BQ1124" s="381"/>
      <c r="BR1124" s="381"/>
      <c r="BS1124" s="381"/>
      <c r="BT1124" s="381"/>
      <c r="BU1124" s="381"/>
      <c r="BV1124" s="381"/>
      <c r="BW1124" s="381"/>
      <c r="BX1124" s="381"/>
      <c r="BY1124" s="381"/>
    </row>
    <row r="1125" s="211" customFormat="true" ht="15" customHeight="true" x14ac:dyDescent="0.2">
      <c r="BA1125" s="381"/>
      <c r="BB1125" s="237"/>
      <c r="BC1125" s="381"/>
      <c r="BD1125" s="381"/>
      <c r="BE1125" s="381"/>
      <c r="BF1125" s="381"/>
      <c r="BG1125" s="381"/>
      <c r="BH1125" s="381"/>
      <c r="BI1125" s="381"/>
      <c r="BJ1125" s="381"/>
      <c r="BK1125" s="381"/>
      <c r="BL1125" s="381"/>
      <c r="BM1125" s="381"/>
      <c r="BN1125" s="381"/>
      <c r="BO1125" s="381"/>
      <c r="BP1125" s="381"/>
      <c r="BQ1125" s="381"/>
      <c r="BR1125" s="381"/>
      <c r="BS1125" s="381"/>
      <c r="BT1125" s="381"/>
      <c r="BU1125" s="381"/>
      <c r="BV1125" s="381"/>
      <c r="BW1125" s="381"/>
      <c r="BX1125" s="381"/>
      <c r="BY1125" s="381"/>
    </row>
    <row r="1126" s="211" customFormat="true" ht="15" customHeight="true" x14ac:dyDescent="0.2">
      <c r="BA1126" s="381"/>
      <c r="BB1126" s="237"/>
      <c r="BC1126" s="381"/>
      <c r="BD1126" s="381"/>
      <c r="BE1126" s="381"/>
      <c r="BF1126" s="381"/>
      <c r="BG1126" s="381"/>
      <c r="BH1126" s="381"/>
      <c r="BI1126" s="381"/>
      <c r="BJ1126" s="381"/>
      <c r="BK1126" s="381"/>
      <c r="BL1126" s="381"/>
      <c r="BM1126" s="381"/>
      <c r="BN1126" s="381"/>
      <c r="BO1126" s="381"/>
      <c r="BP1126" s="381"/>
      <c r="BQ1126" s="381"/>
      <c r="BR1126" s="381"/>
      <c r="BS1126" s="381"/>
      <c r="BT1126" s="381"/>
      <c r="BU1126" s="381"/>
      <c r="BV1126" s="381"/>
      <c r="BW1126" s="381"/>
      <c r="BX1126" s="381"/>
      <c r="BY1126" s="381"/>
    </row>
    <row r="1127" s="211" customFormat="true" ht="15" customHeight="true" x14ac:dyDescent="0.2">
      <c r="BA1127" s="381"/>
      <c r="BB1127" s="237"/>
      <c r="BC1127" s="381"/>
      <c r="BD1127" s="381"/>
      <c r="BE1127" s="381"/>
      <c r="BF1127" s="381"/>
      <c r="BG1127" s="381"/>
      <c r="BH1127" s="381"/>
      <c r="BI1127" s="381"/>
      <c r="BJ1127" s="381"/>
      <c r="BK1127" s="381"/>
      <c r="BL1127" s="381"/>
      <c r="BM1127" s="381"/>
      <c r="BN1127" s="381"/>
      <c r="BO1127" s="381"/>
      <c r="BP1127" s="381"/>
      <c r="BQ1127" s="381"/>
      <c r="BR1127" s="381"/>
      <c r="BS1127" s="381"/>
      <c r="BT1127" s="381"/>
      <c r="BU1127" s="381"/>
      <c r="BV1127" s="381"/>
      <c r="BW1127" s="381"/>
      <c r="BX1127" s="381"/>
      <c r="BY1127" s="381"/>
    </row>
    <row r="1128" s="211" customFormat="true" ht="15" customHeight="true" x14ac:dyDescent="0.2">
      <c r="BA1128" s="381"/>
      <c r="BB1128" s="237"/>
      <c r="BC1128" s="381"/>
      <c r="BD1128" s="381"/>
      <c r="BE1128" s="381"/>
      <c r="BF1128" s="381"/>
      <c r="BG1128" s="381"/>
      <c r="BH1128" s="381"/>
      <c r="BI1128" s="381"/>
      <c r="BJ1128" s="381"/>
      <c r="BK1128" s="381"/>
      <c r="BL1128" s="381"/>
      <c r="BM1128" s="381"/>
      <c r="BN1128" s="381"/>
      <c r="BO1128" s="381"/>
      <c r="BP1128" s="381"/>
      <c r="BQ1128" s="381"/>
      <c r="BR1128" s="381"/>
      <c r="BS1128" s="381"/>
      <c r="BT1128" s="381"/>
      <c r="BU1128" s="381"/>
      <c r="BV1128" s="381"/>
      <c r="BW1128" s="381"/>
      <c r="BX1128" s="381"/>
      <c r="BY1128" s="381"/>
    </row>
    <row r="1129" s="211" customFormat="true" ht="15" customHeight="true" x14ac:dyDescent="0.2">
      <c r="BA1129" s="381"/>
      <c r="BB1129" s="237"/>
      <c r="BC1129" s="381"/>
      <c r="BD1129" s="381"/>
      <c r="BE1129" s="381"/>
      <c r="BF1129" s="381"/>
      <c r="BG1129" s="381"/>
      <c r="BH1129" s="381"/>
      <c r="BI1129" s="381"/>
      <c r="BJ1129" s="381"/>
      <c r="BK1129" s="381"/>
      <c r="BL1129" s="381"/>
      <c r="BM1129" s="381"/>
      <c r="BN1129" s="381"/>
      <c r="BO1129" s="381"/>
      <c r="BP1129" s="381"/>
      <c r="BQ1129" s="381"/>
      <c r="BR1129" s="381"/>
      <c r="BS1129" s="381"/>
      <c r="BT1129" s="381"/>
      <c r="BU1129" s="381"/>
      <c r="BV1129" s="381"/>
      <c r="BW1129" s="381"/>
      <c r="BX1129" s="381"/>
      <c r="BY1129" s="381"/>
    </row>
    <row r="1130" s="211" customFormat="true" ht="15" customHeight="true" x14ac:dyDescent="0.2">
      <c r="BA1130" s="381"/>
      <c r="BB1130" s="237"/>
      <c r="BC1130" s="381"/>
      <c r="BD1130" s="381"/>
      <c r="BE1130" s="381"/>
      <c r="BF1130" s="381"/>
      <c r="BG1130" s="381"/>
      <c r="BH1130" s="381"/>
      <c r="BI1130" s="381"/>
      <c r="BJ1130" s="381"/>
      <c r="BK1130" s="381"/>
      <c r="BL1130" s="381"/>
      <c r="BM1130" s="381"/>
      <c r="BN1130" s="381"/>
      <c r="BO1130" s="381"/>
      <c r="BP1130" s="381"/>
      <c r="BQ1130" s="381"/>
      <c r="BR1130" s="381"/>
      <c r="BS1130" s="381"/>
      <c r="BT1130" s="381"/>
      <c r="BU1130" s="381"/>
      <c r="BV1130" s="381"/>
      <c r="BW1130" s="381"/>
      <c r="BX1130" s="381"/>
      <c r="BY1130" s="381"/>
    </row>
    <row r="1131" s="211" customFormat="true" ht="15" customHeight="true" x14ac:dyDescent="0.2">
      <c r="BA1131" s="381"/>
      <c r="BB1131" s="237"/>
      <c r="BC1131" s="381"/>
      <c r="BD1131" s="381"/>
      <c r="BE1131" s="381"/>
      <c r="BF1131" s="381"/>
      <c r="BG1131" s="381"/>
      <c r="BH1131" s="381"/>
      <c r="BI1131" s="381"/>
      <c r="BJ1131" s="381"/>
      <c r="BK1131" s="381"/>
      <c r="BL1131" s="381"/>
      <c r="BM1131" s="381"/>
      <c r="BN1131" s="381"/>
      <c r="BO1131" s="381"/>
      <c r="BP1131" s="381"/>
      <c r="BQ1131" s="381"/>
      <c r="BR1131" s="381"/>
      <c r="BS1131" s="381"/>
      <c r="BT1131" s="381"/>
      <c r="BU1131" s="381"/>
      <c r="BV1131" s="381"/>
      <c r="BW1131" s="381"/>
      <c r="BX1131" s="381"/>
      <c r="BY1131" s="381"/>
    </row>
    <row r="1132" s="211" customFormat="true" ht="15" customHeight="true" x14ac:dyDescent="0.2">
      <c r="BA1132" s="381"/>
      <c r="BB1132" s="237"/>
      <c r="BC1132" s="381"/>
      <c r="BD1132" s="381"/>
      <c r="BE1132" s="381"/>
      <c r="BF1132" s="381"/>
      <c r="BG1132" s="381"/>
      <c r="BH1132" s="381"/>
      <c r="BI1132" s="381"/>
      <c r="BJ1132" s="381"/>
      <c r="BK1132" s="381"/>
      <c r="BL1132" s="381"/>
      <c r="BM1132" s="381"/>
      <c r="BN1132" s="381"/>
      <c r="BO1132" s="381"/>
      <c r="BP1132" s="381"/>
      <c r="BQ1132" s="381"/>
      <c r="BR1132" s="381"/>
      <c r="BS1132" s="381"/>
      <c r="BT1132" s="381"/>
      <c r="BU1132" s="381"/>
      <c r="BV1132" s="381"/>
      <c r="BW1132" s="381"/>
      <c r="BX1132" s="381"/>
      <c r="BY1132" s="381"/>
    </row>
    <row r="1133" s="211" customFormat="true" ht="15" customHeight="true" x14ac:dyDescent="0.2">
      <c r="BA1133" s="381"/>
      <c r="BB1133" s="237"/>
      <c r="BC1133" s="381"/>
      <c r="BD1133" s="381"/>
      <c r="BE1133" s="381"/>
      <c r="BF1133" s="381"/>
      <c r="BG1133" s="381"/>
      <c r="BH1133" s="381"/>
      <c r="BI1133" s="381"/>
      <c r="BJ1133" s="381"/>
      <c r="BK1133" s="381"/>
      <c r="BL1133" s="381"/>
      <c r="BM1133" s="381"/>
      <c r="BN1133" s="381"/>
      <c r="BO1133" s="381"/>
      <c r="BP1133" s="381"/>
      <c r="BQ1133" s="381"/>
      <c r="BR1133" s="381"/>
      <c r="BS1133" s="381"/>
      <c r="BT1133" s="381"/>
      <c r="BU1133" s="381"/>
      <c r="BV1133" s="381"/>
      <c r="BW1133" s="381"/>
      <c r="BX1133" s="381"/>
      <c r="BY1133" s="381"/>
    </row>
    <row r="1134" s="211" customFormat="true" ht="15" customHeight="true" x14ac:dyDescent="0.2">
      <c r="BA1134" s="381"/>
      <c r="BB1134" s="237"/>
      <c r="BC1134" s="381"/>
      <c r="BD1134" s="381"/>
      <c r="BE1134" s="381"/>
      <c r="BF1134" s="381"/>
      <c r="BG1134" s="381"/>
      <c r="BH1134" s="381"/>
      <c r="BI1134" s="381"/>
      <c r="BJ1134" s="381"/>
      <c r="BK1134" s="381"/>
      <c r="BL1134" s="381"/>
      <c r="BM1134" s="381"/>
      <c r="BN1134" s="381"/>
      <c r="BO1134" s="381"/>
      <c r="BP1134" s="381"/>
      <c r="BQ1134" s="381"/>
      <c r="BR1134" s="381"/>
      <c r="BS1134" s="381"/>
      <c r="BT1134" s="381"/>
      <c r="BU1134" s="381"/>
      <c r="BV1134" s="381"/>
      <c r="BW1134" s="381"/>
      <c r="BX1134" s="381"/>
      <c r="BY1134" s="381"/>
    </row>
    <row r="1135" s="211" customFormat="true" ht="15" customHeight="true" x14ac:dyDescent="0.2">
      <c r="BA1135" s="381"/>
      <c r="BB1135" s="237"/>
      <c r="BC1135" s="381"/>
      <c r="BD1135" s="381"/>
      <c r="BE1135" s="381"/>
      <c r="BF1135" s="381"/>
      <c r="BG1135" s="381"/>
      <c r="BH1135" s="381"/>
      <c r="BI1135" s="381"/>
      <c r="BJ1135" s="381"/>
      <c r="BK1135" s="381"/>
      <c r="BL1135" s="381"/>
      <c r="BM1135" s="381"/>
      <c r="BN1135" s="381"/>
      <c r="BO1135" s="381"/>
      <c r="BP1135" s="381"/>
      <c r="BQ1135" s="381"/>
      <c r="BR1135" s="381"/>
      <c r="BS1135" s="381"/>
      <c r="BT1135" s="381"/>
      <c r="BU1135" s="381"/>
      <c r="BV1135" s="381"/>
      <c r="BW1135" s="381"/>
      <c r="BX1135" s="381"/>
      <c r="BY1135" s="381"/>
    </row>
    <row r="1136" s="211" customFormat="true" ht="15" customHeight="true" x14ac:dyDescent="0.2">
      <c r="BA1136" s="381"/>
      <c r="BB1136" s="237"/>
      <c r="BC1136" s="381"/>
      <c r="BD1136" s="381"/>
      <c r="BE1136" s="381"/>
      <c r="BF1136" s="381"/>
      <c r="BG1136" s="381"/>
      <c r="BH1136" s="381"/>
      <c r="BI1136" s="381"/>
      <c r="BJ1136" s="381"/>
      <c r="BK1136" s="381"/>
      <c r="BL1136" s="381"/>
      <c r="BM1136" s="381"/>
      <c r="BN1136" s="381"/>
      <c r="BO1136" s="381"/>
      <c r="BP1136" s="381"/>
      <c r="BQ1136" s="381"/>
      <c r="BR1136" s="381"/>
      <c r="BS1136" s="381"/>
      <c r="BT1136" s="381"/>
      <c r="BU1136" s="381"/>
      <c r="BV1136" s="381"/>
      <c r="BW1136" s="381"/>
      <c r="BX1136" s="381"/>
      <c r="BY1136" s="381"/>
    </row>
    <row r="1137" s="211" customFormat="true" ht="15" customHeight="true" x14ac:dyDescent="0.2">
      <c r="BA1137" s="381"/>
      <c r="BB1137" s="237"/>
      <c r="BC1137" s="381"/>
      <c r="BD1137" s="381"/>
      <c r="BE1137" s="381"/>
      <c r="BF1137" s="381"/>
      <c r="BG1137" s="381"/>
      <c r="BH1137" s="381"/>
      <c r="BI1137" s="381"/>
      <c r="BJ1137" s="381"/>
      <c r="BK1137" s="381"/>
      <c r="BL1137" s="381"/>
      <c r="BM1137" s="381"/>
      <c r="BN1137" s="381"/>
      <c r="BO1137" s="381"/>
      <c r="BP1137" s="381"/>
      <c r="BQ1137" s="381"/>
      <c r="BR1137" s="381"/>
      <c r="BS1137" s="381"/>
      <c r="BT1137" s="381"/>
      <c r="BU1137" s="381"/>
      <c r="BV1137" s="381"/>
      <c r="BW1137" s="381"/>
      <c r="BX1137" s="381"/>
      <c r="BY1137" s="381"/>
    </row>
    <row r="1138" s="211" customFormat="true" ht="15" customHeight="true" x14ac:dyDescent="0.2">
      <c r="BA1138" s="381"/>
      <c r="BB1138" s="237"/>
      <c r="BC1138" s="381"/>
      <c r="BD1138" s="381"/>
      <c r="BE1138" s="381"/>
      <c r="BF1138" s="381"/>
      <c r="BG1138" s="381"/>
      <c r="BH1138" s="381"/>
      <c r="BI1138" s="381"/>
      <c r="BJ1138" s="381"/>
      <c r="BK1138" s="381"/>
      <c r="BL1138" s="381"/>
      <c r="BM1138" s="381"/>
      <c r="BN1138" s="381"/>
      <c r="BO1138" s="381"/>
      <c r="BP1138" s="381"/>
      <c r="BQ1138" s="381"/>
      <c r="BR1138" s="381"/>
      <c r="BS1138" s="381"/>
      <c r="BT1138" s="381"/>
      <c r="BU1138" s="381"/>
      <c r="BV1138" s="381"/>
      <c r="BW1138" s="381"/>
      <c r="BX1138" s="381"/>
      <c r="BY1138" s="381"/>
    </row>
    <row r="1139" s="211" customFormat="true" ht="15" customHeight="true" x14ac:dyDescent="0.2">
      <c r="BA1139" s="381"/>
      <c r="BB1139" s="237"/>
      <c r="BC1139" s="381"/>
      <c r="BD1139" s="381"/>
      <c r="BE1139" s="381"/>
      <c r="BF1139" s="381"/>
      <c r="BG1139" s="381"/>
      <c r="BH1139" s="381"/>
      <c r="BI1139" s="381"/>
      <c r="BJ1139" s="381"/>
      <c r="BK1139" s="381"/>
      <c r="BL1139" s="381"/>
      <c r="BM1139" s="381"/>
      <c r="BN1139" s="381"/>
      <c r="BO1139" s="381"/>
      <c r="BP1139" s="381"/>
      <c r="BQ1139" s="381"/>
      <c r="BR1139" s="381"/>
      <c r="BS1139" s="381"/>
      <c r="BT1139" s="381"/>
      <c r="BU1139" s="381"/>
      <c r="BV1139" s="381"/>
      <c r="BW1139" s="381"/>
      <c r="BX1139" s="381"/>
      <c r="BY1139" s="381"/>
    </row>
    <row r="1140" s="211" customFormat="true" ht="15" customHeight="true" x14ac:dyDescent="0.2">
      <c r="BA1140" s="381"/>
      <c r="BB1140" s="237"/>
      <c r="BC1140" s="381"/>
      <c r="BD1140" s="381"/>
      <c r="BE1140" s="381"/>
      <c r="BF1140" s="381"/>
      <c r="BG1140" s="381"/>
      <c r="BH1140" s="381"/>
      <c r="BI1140" s="381"/>
      <c r="BJ1140" s="381"/>
      <c r="BK1140" s="381"/>
      <c r="BL1140" s="381"/>
      <c r="BM1140" s="381"/>
      <c r="BN1140" s="381"/>
      <c r="BO1140" s="381"/>
      <c r="BP1140" s="381"/>
      <c r="BQ1140" s="381"/>
      <c r="BR1140" s="381"/>
      <c r="BS1140" s="381"/>
      <c r="BT1140" s="381"/>
      <c r="BU1140" s="381"/>
      <c r="BV1140" s="381"/>
      <c r="BW1140" s="381"/>
      <c r="BX1140" s="381"/>
      <c r="BY1140" s="381"/>
    </row>
    <row r="1141" s="211" customFormat="true" ht="15" customHeight="true" x14ac:dyDescent="0.2">
      <c r="BA1141" s="381"/>
      <c r="BB1141" s="237"/>
      <c r="BC1141" s="381"/>
      <c r="BD1141" s="381"/>
      <c r="BE1141" s="381"/>
      <c r="BF1141" s="381"/>
      <c r="BG1141" s="381"/>
      <c r="BH1141" s="381"/>
      <c r="BI1141" s="381"/>
      <c r="BJ1141" s="381"/>
      <c r="BK1141" s="381"/>
      <c r="BL1141" s="381"/>
      <c r="BM1141" s="381"/>
      <c r="BN1141" s="381"/>
      <c r="BO1141" s="381"/>
      <c r="BP1141" s="381"/>
      <c r="BQ1141" s="381"/>
      <c r="BR1141" s="381"/>
      <c r="BS1141" s="381"/>
      <c r="BT1141" s="381"/>
      <c r="BU1141" s="381"/>
      <c r="BV1141" s="381"/>
      <c r="BW1141" s="381"/>
      <c r="BX1141" s="381"/>
      <c r="BY1141" s="381"/>
    </row>
    <row r="1142" s="211" customFormat="true" ht="15" customHeight="true" x14ac:dyDescent="0.2">
      <c r="BA1142" s="381"/>
      <c r="BB1142" s="237"/>
      <c r="BC1142" s="381"/>
      <c r="BD1142" s="381"/>
      <c r="BE1142" s="381"/>
      <c r="BF1142" s="381"/>
      <c r="BG1142" s="381"/>
      <c r="BH1142" s="381"/>
      <c r="BI1142" s="381"/>
      <c r="BJ1142" s="381"/>
      <c r="BK1142" s="381"/>
      <c r="BL1142" s="381"/>
      <c r="BM1142" s="381"/>
      <c r="BN1142" s="381"/>
      <c r="BO1142" s="381"/>
      <c r="BP1142" s="381"/>
      <c r="BQ1142" s="381"/>
      <c r="BR1142" s="381"/>
      <c r="BS1142" s="381"/>
      <c r="BT1142" s="381"/>
      <c r="BU1142" s="381"/>
      <c r="BV1142" s="381"/>
      <c r="BW1142" s="381"/>
      <c r="BX1142" s="381"/>
      <c r="BY1142" s="381"/>
    </row>
    <row r="1143" s="211" customFormat="true" ht="15" customHeight="true" x14ac:dyDescent="0.2">
      <c r="BA1143" s="381"/>
      <c r="BB1143" s="237"/>
      <c r="BC1143" s="381"/>
      <c r="BD1143" s="381"/>
      <c r="BE1143" s="381"/>
      <c r="BF1143" s="381"/>
      <c r="BG1143" s="381"/>
      <c r="BH1143" s="381"/>
      <c r="BI1143" s="381"/>
      <c r="BJ1143" s="381"/>
      <c r="BK1143" s="381"/>
      <c r="BL1143" s="381"/>
      <c r="BM1143" s="381"/>
      <c r="BN1143" s="381"/>
      <c r="BO1143" s="381"/>
      <c r="BP1143" s="381"/>
      <c r="BQ1143" s="381"/>
      <c r="BR1143" s="381"/>
      <c r="BS1143" s="381"/>
      <c r="BT1143" s="381"/>
      <c r="BU1143" s="381"/>
      <c r="BV1143" s="381"/>
      <c r="BW1143" s="381"/>
      <c r="BX1143" s="381"/>
      <c r="BY1143" s="381"/>
    </row>
    <row r="1144" s="211" customFormat="true" ht="15" customHeight="true" x14ac:dyDescent="0.2">
      <c r="BA1144" s="381"/>
      <c r="BB1144" s="237"/>
      <c r="BC1144" s="381"/>
      <c r="BD1144" s="381"/>
      <c r="BE1144" s="381"/>
      <c r="BF1144" s="381"/>
      <c r="BG1144" s="381"/>
      <c r="BH1144" s="381"/>
      <c r="BI1144" s="381"/>
      <c r="BJ1144" s="381"/>
      <c r="BK1144" s="381"/>
      <c r="BL1144" s="381"/>
      <c r="BM1144" s="381"/>
      <c r="BN1144" s="381"/>
      <c r="BO1144" s="381"/>
      <c r="BP1144" s="381"/>
      <c r="BQ1144" s="381"/>
      <c r="BR1144" s="381"/>
      <c r="BS1144" s="381"/>
      <c r="BT1144" s="381"/>
      <c r="BU1144" s="381"/>
      <c r="BV1144" s="381"/>
      <c r="BW1144" s="381"/>
      <c r="BX1144" s="381"/>
      <c r="BY1144" s="381"/>
    </row>
    <row r="1145" s="211" customFormat="true" ht="15" customHeight="true" x14ac:dyDescent="0.2">
      <c r="BA1145" s="381"/>
      <c r="BB1145" s="237"/>
      <c r="BC1145" s="381"/>
      <c r="BD1145" s="381"/>
      <c r="BE1145" s="381"/>
      <c r="BF1145" s="381"/>
      <c r="BG1145" s="381"/>
      <c r="BH1145" s="381"/>
      <c r="BI1145" s="381"/>
      <c r="BJ1145" s="381"/>
      <c r="BK1145" s="381"/>
      <c r="BL1145" s="381"/>
      <c r="BM1145" s="381"/>
      <c r="BN1145" s="381"/>
      <c r="BO1145" s="381"/>
      <c r="BP1145" s="381"/>
      <c r="BQ1145" s="381"/>
      <c r="BR1145" s="381"/>
      <c r="BS1145" s="381"/>
      <c r="BT1145" s="381"/>
      <c r="BU1145" s="381"/>
      <c r="BV1145" s="381"/>
      <c r="BW1145" s="381"/>
      <c r="BX1145" s="381"/>
      <c r="BY1145" s="381"/>
    </row>
    <row r="1146" s="211" customFormat="true" ht="15" customHeight="true" x14ac:dyDescent="0.2">
      <c r="BA1146" s="381"/>
      <c r="BB1146" s="237"/>
      <c r="BC1146" s="381"/>
      <c r="BD1146" s="381"/>
      <c r="BE1146" s="381"/>
      <c r="BF1146" s="381"/>
      <c r="BG1146" s="381"/>
      <c r="BH1146" s="381"/>
      <c r="BI1146" s="381"/>
      <c r="BJ1146" s="381"/>
      <c r="BK1146" s="381"/>
      <c r="BL1146" s="381"/>
      <c r="BM1146" s="381"/>
      <c r="BN1146" s="381"/>
      <c r="BO1146" s="381"/>
      <c r="BP1146" s="381"/>
      <c r="BQ1146" s="381"/>
      <c r="BR1146" s="381"/>
      <c r="BS1146" s="381"/>
      <c r="BT1146" s="381"/>
      <c r="BU1146" s="381"/>
      <c r="BV1146" s="381"/>
      <c r="BW1146" s="381"/>
      <c r="BX1146" s="381"/>
      <c r="BY1146" s="381"/>
    </row>
    <row r="1147" s="211" customFormat="true" ht="15" customHeight="true" x14ac:dyDescent="0.2">
      <c r="BA1147" s="381"/>
      <c r="BB1147" s="237"/>
      <c r="BC1147" s="381"/>
      <c r="BD1147" s="381"/>
      <c r="BE1147" s="381"/>
      <c r="BF1147" s="381"/>
      <c r="BG1147" s="381"/>
      <c r="BH1147" s="381"/>
      <c r="BI1147" s="381"/>
      <c r="BJ1147" s="381"/>
      <c r="BK1147" s="381"/>
      <c r="BL1147" s="381"/>
      <c r="BM1147" s="381"/>
      <c r="BN1147" s="381"/>
      <c r="BO1147" s="381"/>
      <c r="BP1147" s="381"/>
      <c r="BQ1147" s="381"/>
      <c r="BR1147" s="381"/>
      <c r="BS1147" s="381"/>
      <c r="BT1147" s="381"/>
      <c r="BU1147" s="381"/>
      <c r="BV1147" s="381"/>
      <c r="BW1147" s="381"/>
      <c r="BX1147" s="381"/>
      <c r="BY1147" s="381"/>
    </row>
    <row r="1148" s="211" customFormat="true" ht="15" customHeight="true" x14ac:dyDescent="0.2">
      <c r="BA1148" s="381"/>
      <c r="BB1148" s="237"/>
      <c r="BC1148" s="381"/>
      <c r="BD1148" s="381"/>
      <c r="BE1148" s="381"/>
      <c r="BF1148" s="381"/>
      <c r="BG1148" s="381"/>
      <c r="BH1148" s="381"/>
      <c r="BI1148" s="381"/>
      <c r="BJ1148" s="381"/>
      <c r="BK1148" s="381"/>
      <c r="BL1148" s="381"/>
      <c r="BM1148" s="381"/>
      <c r="BN1148" s="381"/>
      <c r="BO1148" s="381"/>
      <c r="BP1148" s="381"/>
      <c r="BQ1148" s="381"/>
      <c r="BR1148" s="381"/>
      <c r="BS1148" s="381"/>
      <c r="BT1148" s="381"/>
      <c r="BU1148" s="381"/>
      <c r="BV1148" s="381"/>
      <c r="BW1148" s="381"/>
      <c r="BX1148" s="381"/>
      <c r="BY1148" s="381"/>
    </row>
    <row r="1149" s="211" customFormat="true" ht="15" customHeight="true" x14ac:dyDescent="0.2">
      <c r="BA1149" s="381"/>
      <c r="BB1149" s="237"/>
      <c r="BC1149" s="381"/>
      <c r="BD1149" s="381"/>
      <c r="BE1149" s="381"/>
      <c r="BF1149" s="381"/>
      <c r="BG1149" s="381"/>
      <c r="BH1149" s="381"/>
      <c r="BI1149" s="381"/>
      <c r="BJ1149" s="381"/>
      <c r="BK1149" s="381"/>
      <c r="BL1149" s="381"/>
      <c r="BM1149" s="381"/>
      <c r="BN1149" s="381"/>
      <c r="BO1149" s="381"/>
      <c r="BP1149" s="381"/>
      <c r="BQ1149" s="381"/>
      <c r="BR1149" s="381"/>
      <c r="BS1149" s="381"/>
      <c r="BT1149" s="381"/>
      <c r="BU1149" s="381"/>
      <c r="BV1149" s="381"/>
      <c r="BW1149" s="381"/>
      <c r="BX1149" s="381"/>
      <c r="BY1149" s="381"/>
    </row>
    <row r="1150" s="211" customFormat="true" ht="15" customHeight="true" x14ac:dyDescent="0.2">
      <c r="BA1150" s="381"/>
      <c r="BB1150" s="237"/>
      <c r="BC1150" s="381"/>
      <c r="BD1150" s="381"/>
      <c r="BE1150" s="381"/>
      <c r="BF1150" s="381"/>
      <c r="BG1150" s="381"/>
      <c r="BH1150" s="381"/>
      <c r="BI1150" s="381"/>
      <c r="BJ1150" s="381"/>
      <c r="BK1150" s="381"/>
      <c r="BL1150" s="381"/>
      <c r="BM1150" s="381"/>
      <c r="BN1150" s="381"/>
      <c r="BO1150" s="381"/>
      <c r="BP1150" s="381"/>
      <c r="BQ1150" s="381"/>
      <c r="BR1150" s="381"/>
      <c r="BS1150" s="381"/>
      <c r="BT1150" s="381"/>
      <c r="BU1150" s="381"/>
      <c r="BV1150" s="381"/>
      <c r="BW1150" s="381"/>
      <c r="BX1150" s="381"/>
      <c r="BY1150" s="381"/>
    </row>
    <row r="1151" s="211" customFormat="true" ht="15" customHeight="true" x14ac:dyDescent="0.2">
      <c r="BA1151" s="381"/>
      <c r="BB1151" s="237"/>
      <c r="BC1151" s="381"/>
      <c r="BD1151" s="381"/>
      <c r="BE1151" s="381"/>
      <c r="BF1151" s="381"/>
      <c r="BG1151" s="381"/>
      <c r="BH1151" s="381"/>
      <c r="BI1151" s="381"/>
      <c r="BJ1151" s="381"/>
      <c r="BK1151" s="381"/>
      <c r="BL1151" s="381"/>
      <c r="BM1151" s="381"/>
      <c r="BN1151" s="381"/>
      <c r="BO1151" s="381"/>
      <c r="BP1151" s="381"/>
      <c r="BQ1151" s="381"/>
      <c r="BR1151" s="381"/>
      <c r="BS1151" s="381"/>
      <c r="BT1151" s="381"/>
      <c r="BU1151" s="381"/>
      <c r="BV1151" s="381"/>
      <c r="BW1151" s="381"/>
      <c r="BX1151" s="381"/>
      <c r="BY1151" s="381"/>
    </row>
    <row r="1152" s="211" customFormat="true" ht="15" customHeight="true" x14ac:dyDescent="0.2">
      <c r="BA1152" s="381"/>
      <c r="BB1152" s="237"/>
      <c r="BC1152" s="381"/>
      <c r="BD1152" s="381"/>
      <c r="BE1152" s="381"/>
      <c r="BF1152" s="381"/>
      <c r="BG1152" s="381"/>
      <c r="BH1152" s="381"/>
      <c r="BI1152" s="381"/>
      <c r="BJ1152" s="381"/>
      <c r="BK1152" s="381"/>
      <c r="BL1152" s="381"/>
      <c r="BM1152" s="381"/>
      <c r="BN1152" s="381"/>
      <c r="BO1152" s="381"/>
      <c r="BP1152" s="381"/>
      <c r="BQ1152" s="381"/>
      <c r="BR1152" s="381"/>
      <c r="BS1152" s="381"/>
      <c r="BT1152" s="381"/>
      <c r="BU1152" s="381"/>
      <c r="BV1152" s="381"/>
      <c r="BW1152" s="381"/>
      <c r="BX1152" s="381"/>
      <c r="BY1152" s="381"/>
    </row>
    <row r="1153" s="211" customFormat="true" ht="15" customHeight="true" x14ac:dyDescent="0.2">
      <c r="BA1153" s="381"/>
      <c r="BB1153" s="237"/>
      <c r="BC1153" s="381"/>
      <c r="BD1153" s="381"/>
      <c r="BE1153" s="381"/>
      <c r="BF1153" s="381"/>
      <c r="BG1153" s="381"/>
      <c r="BH1153" s="381"/>
      <c r="BI1153" s="381"/>
      <c r="BJ1153" s="381"/>
      <c r="BK1153" s="381"/>
      <c r="BL1153" s="381"/>
      <c r="BM1153" s="381"/>
      <c r="BN1153" s="381"/>
      <c r="BO1153" s="381"/>
      <c r="BP1153" s="381"/>
      <c r="BQ1153" s="381"/>
      <c r="BR1153" s="381"/>
      <c r="BS1153" s="381"/>
      <c r="BT1153" s="381"/>
      <c r="BU1153" s="381"/>
      <c r="BV1153" s="381"/>
      <c r="BW1153" s="381"/>
      <c r="BX1153" s="381"/>
      <c r="BY1153" s="381"/>
    </row>
    <row r="1154" s="211" customFormat="true" ht="15" customHeight="true" x14ac:dyDescent="0.2">
      <c r="BA1154" s="381"/>
      <c r="BB1154" s="237"/>
      <c r="BC1154" s="381"/>
      <c r="BD1154" s="381"/>
      <c r="BE1154" s="381"/>
      <c r="BF1154" s="381"/>
      <c r="BG1154" s="381"/>
      <c r="BH1154" s="381"/>
      <c r="BI1154" s="381"/>
      <c r="BJ1154" s="381"/>
      <c r="BK1154" s="381"/>
      <c r="BL1154" s="381"/>
      <c r="BM1154" s="381"/>
      <c r="BN1154" s="381"/>
      <c r="BO1154" s="381"/>
      <c r="BP1154" s="381"/>
      <c r="BQ1154" s="381"/>
      <c r="BR1154" s="381"/>
      <c r="BS1154" s="381"/>
      <c r="BT1154" s="381"/>
      <c r="BU1154" s="381"/>
      <c r="BV1154" s="381"/>
      <c r="BW1154" s="381"/>
      <c r="BX1154" s="381"/>
      <c r="BY1154" s="381"/>
    </row>
    <row r="1155" s="211" customFormat="true" ht="15" customHeight="true" x14ac:dyDescent="0.2">
      <c r="BA1155" s="381"/>
      <c r="BB1155" s="237"/>
      <c r="BC1155" s="381"/>
      <c r="BD1155" s="381"/>
      <c r="BE1155" s="381"/>
      <c r="BF1155" s="381"/>
      <c r="BG1155" s="381"/>
      <c r="BH1155" s="381"/>
      <c r="BI1155" s="381"/>
      <c r="BJ1155" s="381"/>
      <c r="BK1155" s="381"/>
      <c r="BL1155" s="381"/>
      <c r="BM1155" s="381"/>
      <c r="BN1155" s="381"/>
      <c r="BO1155" s="381"/>
      <c r="BP1155" s="381"/>
      <c r="BQ1155" s="381"/>
      <c r="BR1155" s="381"/>
      <c r="BS1155" s="381"/>
      <c r="BT1155" s="381"/>
      <c r="BU1155" s="381"/>
      <c r="BV1155" s="381"/>
      <c r="BW1155" s="381"/>
      <c r="BX1155" s="381"/>
      <c r="BY1155" s="381"/>
    </row>
    <row r="1156" s="211" customFormat="true" ht="15" customHeight="true" x14ac:dyDescent="0.2">
      <c r="BA1156" s="381"/>
      <c r="BB1156" s="237"/>
      <c r="BC1156" s="381"/>
      <c r="BD1156" s="381"/>
      <c r="BE1156" s="381"/>
      <c r="BF1156" s="381"/>
      <c r="BG1156" s="381"/>
      <c r="BH1156" s="381"/>
      <c r="BI1156" s="381"/>
      <c r="BJ1156" s="381"/>
      <c r="BK1156" s="381"/>
      <c r="BL1156" s="381"/>
      <c r="BM1156" s="381"/>
      <c r="BN1156" s="381"/>
      <c r="BO1156" s="381"/>
      <c r="BP1156" s="381"/>
      <c r="BQ1156" s="381"/>
      <c r="BR1156" s="381"/>
      <c r="BS1156" s="381"/>
      <c r="BT1156" s="381"/>
      <c r="BU1156" s="381"/>
      <c r="BV1156" s="381"/>
      <c r="BW1156" s="381"/>
      <c r="BX1156" s="381"/>
      <c r="BY1156" s="381"/>
    </row>
    <row r="1157" s="211" customFormat="true" ht="15" customHeight="true" x14ac:dyDescent="0.2">
      <c r="BA1157" s="381"/>
      <c r="BB1157" s="237"/>
      <c r="BC1157" s="381"/>
      <c r="BD1157" s="381"/>
      <c r="BE1157" s="381"/>
      <c r="BF1157" s="381"/>
      <c r="BG1157" s="381"/>
      <c r="BH1157" s="381"/>
      <c r="BI1157" s="381"/>
      <c r="BJ1157" s="381"/>
      <c r="BK1157" s="381"/>
      <c r="BL1157" s="381"/>
      <c r="BM1157" s="381"/>
      <c r="BN1157" s="381"/>
      <c r="BO1157" s="381"/>
      <c r="BP1157" s="381"/>
      <c r="BQ1157" s="381"/>
      <c r="BR1157" s="381"/>
      <c r="BS1157" s="381"/>
      <c r="BT1157" s="381"/>
      <c r="BU1157" s="381"/>
      <c r="BV1157" s="381"/>
      <c r="BW1157" s="381"/>
      <c r="BX1157" s="381"/>
      <c r="BY1157" s="381"/>
    </row>
    <row r="1158" s="211" customFormat="true" ht="15" customHeight="true" x14ac:dyDescent="0.2">
      <c r="BA1158" s="381"/>
      <c r="BB1158" s="237"/>
      <c r="BC1158" s="381"/>
      <c r="BD1158" s="381"/>
      <c r="BE1158" s="381"/>
      <c r="BF1158" s="381"/>
      <c r="BG1158" s="381"/>
      <c r="BH1158" s="381"/>
      <c r="BI1158" s="381"/>
      <c r="BJ1158" s="381"/>
      <c r="BK1158" s="381"/>
      <c r="BL1158" s="381"/>
      <c r="BM1158" s="381"/>
      <c r="BN1158" s="381"/>
      <c r="BO1158" s="381"/>
      <c r="BP1158" s="381"/>
      <c r="BQ1158" s="381"/>
      <c r="BR1158" s="381"/>
      <c r="BS1158" s="381"/>
      <c r="BT1158" s="381"/>
      <c r="BU1158" s="381"/>
      <c r="BV1158" s="381"/>
      <c r="BW1158" s="381"/>
      <c r="BX1158" s="381"/>
      <c r="BY1158" s="381"/>
    </row>
    <row r="1159" s="211" customFormat="true" ht="15" customHeight="true" x14ac:dyDescent="0.2">
      <c r="BA1159" s="381"/>
      <c r="BB1159" s="237"/>
      <c r="BC1159" s="381"/>
      <c r="BD1159" s="381"/>
      <c r="BE1159" s="381"/>
      <c r="BF1159" s="381"/>
      <c r="BG1159" s="381"/>
      <c r="BH1159" s="381"/>
      <c r="BI1159" s="381"/>
      <c r="BJ1159" s="381"/>
      <c r="BK1159" s="381"/>
      <c r="BL1159" s="381"/>
      <c r="BM1159" s="381"/>
      <c r="BN1159" s="381"/>
      <c r="BO1159" s="381"/>
      <c r="BP1159" s="381"/>
      <c r="BQ1159" s="381"/>
      <c r="BR1159" s="381"/>
      <c r="BS1159" s="381"/>
      <c r="BT1159" s="381"/>
      <c r="BU1159" s="381"/>
      <c r="BV1159" s="381"/>
      <c r="BW1159" s="381"/>
      <c r="BX1159" s="381"/>
      <c r="BY1159" s="381"/>
    </row>
    <row r="1160" s="211" customFormat="true" ht="15" customHeight="true" x14ac:dyDescent="0.2">
      <c r="BA1160" s="381"/>
      <c r="BB1160" s="237"/>
      <c r="BC1160" s="381"/>
      <c r="BD1160" s="381"/>
      <c r="BE1160" s="381"/>
      <c r="BF1160" s="381"/>
      <c r="BG1160" s="381"/>
      <c r="BH1160" s="381"/>
      <c r="BI1160" s="381"/>
      <c r="BJ1160" s="381"/>
      <c r="BK1160" s="381"/>
      <c r="BL1160" s="381"/>
      <c r="BM1160" s="381"/>
      <c r="BN1160" s="381"/>
      <c r="BO1160" s="381"/>
      <c r="BP1160" s="381"/>
      <c r="BQ1160" s="381"/>
      <c r="BR1160" s="381"/>
      <c r="BS1160" s="381"/>
      <c r="BT1160" s="381"/>
      <c r="BU1160" s="381"/>
      <c r="BV1160" s="381"/>
      <c r="BW1160" s="381"/>
      <c r="BX1160" s="381"/>
      <c r="BY1160" s="381"/>
    </row>
    <row r="1161" s="211" customFormat="true" ht="15" customHeight="true" x14ac:dyDescent="0.2">
      <c r="BA1161" s="381"/>
      <c r="BB1161" s="237"/>
      <c r="BC1161" s="381"/>
      <c r="BD1161" s="381"/>
      <c r="BE1161" s="381"/>
      <c r="BF1161" s="381"/>
      <c r="BG1161" s="381"/>
      <c r="BH1161" s="381"/>
      <c r="BI1161" s="381"/>
      <c r="BJ1161" s="381"/>
      <c r="BK1161" s="381"/>
      <c r="BL1161" s="381"/>
      <c r="BM1161" s="381"/>
      <c r="BN1161" s="381"/>
      <c r="BO1161" s="381"/>
      <c r="BP1161" s="381"/>
      <c r="BQ1161" s="381"/>
      <c r="BR1161" s="381"/>
      <c r="BS1161" s="381"/>
      <c r="BT1161" s="381"/>
      <c r="BU1161" s="381"/>
      <c r="BV1161" s="381"/>
      <c r="BW1161" s="381"/>
      <c r="BX1161" s="381"/>
      <c r="BY1161" s="381"/>
    </row>
    <row r="1162" s="211" customFormat="true" ht="15" customHeight="true" x14ac:dyDescent="0.2">
      <c r="BA1162" s="381"/>
      <c r="BB1162" s="237"/>
      <c r="BC1162" s="381"/>
      <c r="BD1162" s="381"/>
      <c r="BE1162" s="381"/>
      <c r="BF1162" s="381"/>
      <c r="BG1162" s="381"/>
      <c r="BH1162" s="381"/>
      <c r="BI1162" s="381"/>
      <c r="BJ1162" s="381"/>
      <c r="BK1162" s="381"/>
      <c r="BL1162" s="381"/>
      <c r="BM1162" s="381"/>
      <c r="BN1162" s="381"/>
      <c r="BO1162" s="381"/>
      <c r="BP1162" s="381"/>
      <c r="BQ1162" s="381"/>
      <c r="BR1162" s="381"/>
      <c r="BS1162" s="381"/>
      <c r="BT1162" s="381"/>
      <c r="BU1162" s="381"/>
      <c r="BV1162" s="381"/>
      <c r="BW1162" s="381"/>
      <c r="BX1162" s="381"/>
      <c r="BY1162" s="381"/>
    </row>
    <row r="1163" s="211" customFormat="true" ht="15" customHeight="true" x14ac:dyDescent="0.2">
      <c r="BA1163" s="381"/>
      <c r="BB1163" s="237"/>
      <c r="BC1163" s="381"/>
      <c r="BD1163" s="381"/>
      <c r="BE1163" s="381"/>
      <c r="BF1163" s="381"/>
      <c r="BG1163" s="381"/>
      <c r="BH1163" s="381"/>
      <c r="BI1163" s="381"/>
      <c r="BJ1163" s="381"/>
      <c r="BK1163" s="381"/>
      <c r="BL1163" s="381"/>
      <c r="BM1163" s="381"/>
      <c r="BN1163" s="381"/>
      <c r="BO1163" s="381"/>
      <c r="BP1163" s="381"/>
      <c r="BQ1163" s="381"/>
      <c r="BR1163" s="381"/>
      <c r="BS1163" s="381"/>
      <c r="BT1163" s="381"/>
      <c r="BU1163" s="381"/>
      <c r="BV1163" s="381"/>
      <c r="BW1163" s="381"/>
      <c r="BX1163" s="381"/>
      <c r="BY1163" s="381"/>
    </row>
    <row r="1164" s="211" customFormat="true" ht="15" customHeight="true" x14ac:dyDescent="0.2">
      <c r="BA1164" s="381"/>
      <c r="BB1164" s="237"/>
      <c r="BC1164" s="381"/>
      <c r="BD1164" s="381"/>
      <c r="BE1164" s="381"/>
      <c r="BF1164" s="381"/>
      <c r="BG1164" s="381"/>
      <c r="BH1164" s="381"/>
      <c r="BI1164" s="381"/>
      <c r="BJ1164" s="381"/>
      <c r="BK1164" s="381"/>
      <c r="BL1164" s="381"/>
      <c r="BM1164" s="381"/>
      <c r="BN1164" s="381"/>
      <c r="BO1164" s="381"/>
      <c r="BP1164" s="381"/>
      <c r="BQ1164" s="381"/>
      <c r="BR1164" s="381"/>
      <c r="BS1164" s="381"/>
      <c r="BT1164" s="381"/>
      <c r="BU1164" s="381"/>
      <c r="BV1164" s="381"/>
      <c r="BW1164" s="381"/>
      <c r="BX1164" s="381"/>
      <c r="BY1164" s="381"/>
    </row>
    <row r="1165" s="211" customFormat="true" ht="15" customHeight="true" x14ac:dyDescent="0.2">
      <c r="BA1165" s="381"/>
      <c r="BB1165" s="237"/>
      <c r="BC1165" s="381"/>
      <c r="BD1165" s="381"/>
      <c r="BE1165" s="381"/>
      <c r="BF1165" s="381"/>
      <c r="BG1165" s="381"/>
      <c r="BH1165" s="381"/>
      <c r="BI1165" s="381"/>
      <c r="BJ1165" s="381"/>
      <c r="BK1165" s="381"/>
      <c r="BL1165" s="381"/>
      <c r="BM1165" s="381"/>
      <c r="BN1165" s="381"/>
      <c r="BO1165" s="381"/>
      <c r="BP1165" s="381"/>
      <c r="BQ1165" s="381"/>
      <c r="BR1165" s="381"/>
      <c r="BS1165" s="381"/>
      <c r="BT1165" s="381"/>
      <c r="BU1165" s="381"/>
      <c r="BV1165" s="381"/>
      <c r="BW1165" s="381"/>
      <c r="BX1165" s="381"/>
      <c r="BY1165" s="381"/>
    </row>
    <row r="1166" s="211" customFormat="true" ht="15" customHeight="true" x14ac:dyDescent="0.2">
      <c r="BA1166" s="381"/>
      <c r="BB1166" s="237"/>
      <c r="BC1166" s="381"/>
      <c r="BD1166" s="381"/>
      <c r="BE1166" s="381"/>
      <c r="BF1166" s="381"/>
      <c r="BG1166" s="381"/>
      <c r="BH1166" s="381"/>
      <c r="BI1166" s="381"/>
      <c r="BJ1166" s="381"/>
      <c r="BK1166" s="381"/>
      <c r="BL1166" s="381"/>
      <c r="BM1166" s="381"/>
      <c r="BN1166" s="381"/>
      <c r="BO1166" s="381"/>
      <c r="BP1166" s="381"/>
      <c r="BQ1166" s="381"/>
      <c r="BR1166" s="381"/>
      <c r="BS1166" s="381"/>
      <c r="BT1166" s="381"/>
      <c r="BU1166" s="381"/>
      <c r="BV1166" s="381"/>
      <c r="BW1166" s="381"/>
      <c r="BX1166" s="381"/>
      <c r="BY1166" s="381"/>
    </row>
    <row r="1167" s="211" customFormat="true" ht="15" customHeight="true" x14ac:dyDescent="0.2">
      <c r="BA1167" s="381"/>
      <c r="BB1167" s="237"/>
      <c r="BC1167" s="381"/>
      <c r="BD1167" s="381"/>
      <c r="BE1167" s="381"/>
      <c r="BF1167" s="381"/>
      <c r="BG1167" s="381"/>
      <c r="BH1167" s="381"/>
      <c r="BI1167" s="381"/>
      <c r="BJ1167" s="381"/>
      <c r="BK1167" s="381"/>
      <c r="BL1167" s="381"/>
      <c r="BM1167" s="381"/>
      <c r="BN1167" s="381"/>
      <c r="BO1167" s="381"/>
      <c r="BP1167" s="381"/>
      <c r="BQ1167" s="381"/>
      <c r="BR1167" s="381"/>
      <c r="BS1167" s="381"/>
      <c r="BT1167" s="381"/>
      <c r="BU1167" s="381"/>
      <c r="BV1167" s="381"/>
      <c r="BW1167" s="381"/>
      <c r="BX1167" s="381"/>
      <c r="BY1167" s="381"/>
    </row>
    <row r="1168" s="211" customFormat="true" ht="15" customHeight="true" x14ac:dyDescent="0.2">
      <c r="BA1168" s="381"/>
      <c r="BB1168" s="237"/>
      <c r="BC1168" s="381"/>
      <c r="BD1168" s="381"/>
      <c r="BE1168" s="381"/>
      <c r="BF1168" s="381"/>
      <c r="BG1168" s="381"/>
      <c r="BH1168" s="381"/>
      <c r="BI1168" s="381"/>
      <c r="BJ1168" s="381"/>
      <c r="BK1168" s="381"/>
      <c r="BL1168" s="381"/>
      <c r="BM1168" s="381"/>
      <c r="BN1168" s="381"/>
      <c r="BO1168" s="381"/>
      <c r="BP1168" s="381"/>
      <c r="BQ1168" s="381"/>
      <c r="BR1168" s="381"/>
      <c r="BS1168" s="381"/>
      <c r="BT1168" s="381"/>
      <c r="BU1168" s="381"/>
      <c r="BV1168" s="381"/>
      <c r="BW1168" s="381"/>
      <c r="BX1168" s="381"/>
      <c r="BY1168" s="381"/>
    </row>
    <row r="1169" s="211" customFormat="true" ht="15" customHeight="true" x14ac:dyDescent="0.2">
      <c r="BA1169" s="381"/>
      <c r="BB1169" s="237"/>
      <c r="BC1169" s="381"/>
      <c r="BD1169" s="381"/>
      <c r="BE1169" s="381"/>
      <c r="BF1169" s="381"/>
      <c r="BG1169" s="381"/>
      <c r="BH1169" s="381"/>
      <c r="BI1169" s="381"/>
      <c r="BJ1169" s="381"/>
      <c r="BK1169" s="381"/>
      <c r="BL1169" s="381"/>
      <c r="BM1169" s="381"/>
      <c r="BN1169" s="381"/>
      <c r="BO1169" s="381"/>
      <c r="BP1169" s="381"/>
      <c r="BQ1169" s="381"/>
      <c r="BR1169" s="381"/>
      <c r="BS1169" s="381"/>
      <c r="BT1169" s="381"/>
      <c r="BU1169" s="381"/>
      <c r="BV1169" s="381"/>
      <c r="BW1169" s="381"/>
      <c r="BX1169" s="381"/>
      <c r="BY1169" s="381"/>
    </row>
    <row r="1170" s="211" customFormat="true" ht="15" customHeight="true" x14ac:dyDescent="0.2">
      <c r="A1170" s="311"/>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Z1170" s="600"/>
      <c r="BA1170" s="381"/>
      <c r="BB1170" s="237"/>
      <c r="BC1170" s="381"/>
      <c r="BD1170" s="381"/>
      <c r="BE1170" s="381"/>
      <c r="BF1170" s="381"/>
      <c r="BG1170" s="381"/>
      <c r="BH1170" s="381"/>
      <c r="BI1170" s="381"/>
      <c r="BJ1170" s="381"/>
      <c r="BK1170" s="381"/>
      <c r="BL1170" s="381"/>
      <c r="BM1170" s="381"/>
      <c r="BN1170" s="381"/>
      <c r="BO1170" s="381"/>
      <c r="BP1170" s="381"/>
      <c r="BQ1170" s="381"/>
      <c r="BR1170" s="381"/>
      <c r="BS1170" s="381"/>
      <c r="BT1170" s="381"/>
      <c r="BU1170" s="381"/>
      <c r="BV1170" s="381"/>
      <c r="BW1170" s="381"/>
      <c r="BX1170" s="381"/>
      <c r="BY1170" s="381"/>
    </row>
    <row r="1171" s="211" customFormat="true" ht="15" customHeight="true" x14ac:dyDescent="0.2">
      <c r="A1171" s="311"/>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Z1171" s="600"/>
      <c r="BA1171" s="381"/>
      <c r="BB1171" s="237"/>
      <c r="BC1171" s="381"/>
      <c r="BD1171" s="381"/>
      <c r="BE1171" s="381"/>
      <c r="BF1171" s="381"/>
      <c r="BG1171" s="381"/>
      <c r="BH1171" s="381"/>
      <c r="BI1171" s="381"/>
      <c r="BJ1171" s="381"/>
      <c r="BK1171" s="381"/>
      <c r="BL1171" s="381"/>
      <c r="BM1171" s="381"/>
      <c r="BN1171" s="381"/>
      <c r="BO1171" s="381"/>
      <c r="BP1171" s="381"/>
      <c r="BQ1171" s="381"/>
      <c r="BR1171" s="381"/>
      <c r="BS1171" s="381"/>
      <c r="BT1171" s="381"/>
      <c r="BU1171" s="381"/>
      <c r="BV1171" s="381"/>
      <c r="BW1171" s="381"/>
      <c r="BX1171" s="381"/>
      <c r="BY1171" s="381"/>
    </row>
    <row r="1172" s="211" customFormat="true" ht="15" customHeight="true" x14ac:dyDescent="0.2">
      <c r="A1172" s="311"/>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Z1172" s="600"/>
      <c r="BA1172" s="381"/>
      <c r="BB1172" s="237"/>
      <c r="BC1172" s="381"/>
      <c r="BD1172" s="381"/>
      <c r="BE1172" s="381"/>
      <c r="BF1172" s="381"/>
      <c r="BG1172" s="381"/>
      <c r="BH1172" s="381"/>
      <c r="BI1172" s="381"/>
      <c r="BJ1172" s="381"/>
      <c r="BK1172" s="381"/>
      <c r="BL1172" s="381"/>
      <c r="BM1172" s="381"/>
      <c r="BN1172" s="381"/>
      <c r="BO1172" s="381"/>
      <c r="BP1172" s="381"/>
      <c r="BQ1172" s="381"/>
      <c r="BR1172" s="381"/>
      <c r="BS1172" s="381"/>
      <c r="BT1172" s="381"/>
      <c r="BU1172" s="381"/>
      <c r="BV1172" s="381"/>
      <c r="BW1172" s="381"/>
      <c r="BX1172" s="381"/>
      <c r="BY1172" s="381"/>
    </row>
    <row r="1173" s="211" customFormat="true" ht="15" customHeight="true" x14ac:dyDescent="0.2">
      <c r="A1173" s="311"/>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Z1173" s="600"/>
      <c r="BA1173" s="381"/>
      <c r="BB1173" s="237"/>
      <c r="BC1173" s="381"/>
      <c r="BD1173" s="381"/>
      <c r="BE1173" s="381"/>
      <c r="BF1173" s="381"/>
      <c r="BG1173" s="381"/>
      <c r="BH1173" s="381"/>
      <c r="BI1173" s="381"/>
      <c r="BJ1173" s="381"/>
      <c r="BK1173" s="381"/>
      <c r="BL1173" s="381"/>
      <c r="BM1173" s="381"/>
      <c r="BN1173" s="381"/>
      <c r="BO1173" s="381"/>
      <c r="BP1173" s="381"/>
      <c r="BQ1173" s="381"/>
      <c r="BR1173" s="381"/>
      <c r="BS1173" s="381"/>
      <c r="BT1173" s="381"/>
      <c r="BU1173" s="381"/>
      <c r="BV1173" s="381"/>
      <c r="BW1173" s="381"/>
      <c r="BX1173" s="381"/>
      <c r="BY1173" s="381"/>
    </row>
    <row r="1174" s="211" customFormat="true" ht="15" customHeight="true" x14ac:dyDescent="0.2">
      <c r="A1174" s="311"/>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Z1174" s="600"/>
      <c r="BA1174" s="381"/>
      <c r="BB1174" s="237"/>
      <c r="BC1174" s="381"/>
      <c r="BD1174" s="381"/>
      <c r="BE1174" s="381"/>
      <c r="BF1174" s="381"/>
      <c r="BG1174" s="381"/>
      <c r="BH1174" s="381"/>
      <c r="BI1174" s="381"/>
      <c r="BJ1174" s="381"/>
      <c r="BK1174" s="381"/>
      <c r="BL1174" s="381"/>
      <c r="BM1174" s="381"/>
      <c r="BN1174" s="381"/>
      <c r="BO1174" s="381"/>
      <c r="BP1174" s="381"/>
      <c r="BQ1174" s="381"/>
      <c r="BR1174" s="381"/>
      <c r="BS1174" s="381"/>
      <c r="BT1174" s="381"/>
      <c r="BU1174" s="381"/>
      <c r="BV1174" s="381"/>
      <c r="BW1174" s="381"/>
      <c r="BX1174" s="381"/>
      <c r="BY1174" s="381"/>
    </row>
    <row r="1175" s="211" customFormat="true" ht="15" customHeight="true" x14ac:dyDescent="0.2">
      <c r="A1175" s="311"/>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Z1175" s="600"/>
      <c r="BA1175" s="381"/>
      <c r="BB1175" s="237"/>
      <c r="BC1175" s="381"/>
      <c r="BD1175" s="381"/>
      <c r="BE1175" s="381"/>
      <c r="BF1175" s="381"/>
      <c r="BG1175" s="381"/>
      <c r="BH1175" s="381"/>
      <c r="BI1175" s="381"/>
      <c r="BJ1175" s="381"/>
      <c r="BK1175" s="381"/>
      <c r="BL1175" s="381"/>
      <c r="BM1175" s="381"/>
      <c r="BN1175" s="381"/>
      <c r="BO1175" s="381"/>
      <c r="BP1175" s="381"/>
      <c r="BQ1175" s="381"/>
      <c r="BR1175" s="381"/>
      <c r="BS1175" s="381"/>
      <c r="BT1175" s="381"/>
      <c r="BU1175" s="381"/>
      <c r="BV1175" s="381"/>
      <c r="BW1175" s="381"/>
      <c r="BX1175" s="381"/>
      <c r="BY1175" s="381"/>
    </row>
    <row r="1176" s="211" customFormat="true" ht="15" customHeight="true" x14ac:dyDescent="0.2">
      <c r="A1176" s="601"/>
      <c r="B1176" s="311"/>
      <c r="C1176" s="602"/>
      <c r="D1176" s="603"/>
      <c r="E1176" s="603"/>
      <c r="F1176" s="603"/>
      <c r="G1176" s="603"/>
      <c r="H1176" s="602"/>
      <c r="I1176" s="603"/>
      <c r="J1176" s="603"/>
      <c r="K1176" s="603"/>
      <c r="L1176" s="603"/>
      <c r="M1176" s="602"/>
      <c r="N1176" s="603"/>
      <c r="O1176" s="603"/>
      <c r="P1176" s="603"/>
      <c r="Q1176" s="603"/>
      <c r="R1176" s="602"/>
      <c r="S1176" s="603"/>
      <c r="T1176" s="603"/>
      <c r="U1176" s="603"/>
      <c r="BA1176" s="381"/>
      <c r="BB1176" s="237"/>
      <c r="BC1176" s="381"/>
      <c r="BD1176" s="381"/>
      <c r="BE1176" s="381"/>
      <c r="BF1176" s="381"/>
      <c r="BG1176" s="381"/>
      <c r="BH1176" s="381"/>
      <c r="BI1176" s="381"/>
      <c r="BJ1176" s="381"/>
      <c r="BK1176" s="381"/>
      <c r="BL1176" s="381"/>
      <c r="BM1176" s="381"/>
      <c r="BN1176" s="381"/>
      <c r="BO1176" s="381"/>
      <c r="BP1176" s="381"/>
      <c r="BQ1176" s="381"/>
      <c r="BR1176" s="381"/>
      <c r="BS1176" s="381"/>
      <c r="BT1176" s="381"/>
      <c r="BU1176" s="381"/>
      <c r="BV1176" s="381"/>
      <c r="BW1176" s="381"/>
      <c r="BX1176" s="381"/>
      <c r="BY1176" s="381"/>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81"/>
      <c r="BB1177" s="237"/>
      <c r="BC1177" s="381"/>
      <c r="BD1177" s="381"/>
      <c r="BE1177" s="381"/>
      <c r="BF1177" s="381"/>
      <c r="BG1177" s="381"/>
      <c r="BH1177" s="381"/>
      <c r="BI1177" s="381"/>
      <c r="BJ1177" s="381"/>
      <c r="BK1177" s="381"/>
      <c r="BL1177" s="381"/>
      <c r="BM1177" s="381"/>
      <c r="BN1177" s="381"/>
      <c r="BO1177" s="381"/>
      <c r="BP1177" s="381"/>
      <c r="BQ1177" s="381"/>
      <c r="BR1177" s="381"/>
      <c r="BS1177" s="381"/>
      <c r="BT1177" s="381"/>
      <c r="BU1177" s="381"/>
      <c r="BV1177" s="381"/>
      <c r="BW1177" s="381"/>
      <c r="BX1177" s="381"/>
      <c r="BY1177" s="381"/>
    </row>
    <row r="1178" s="211" customFormat="true" ht="15" customHeight="true" x14ac:dyDescent="0.2">
      <c r="BA1178" s="381"/>
      <c r="BB1178" s="237"/>
      <c r="BC1178" s="381"/>
      <c r="BD1178" s="381"/>
      <c r="BE1178" s="381"/>
      <c r="BF1178" s="381"/>
      <c r="BG1178" s="381"/>
      <c r="BH1178" s="381"/>
      <c r="BI1178" s="381"/>
      <c r="BJ1178" s="381"/>
      <c r="BK1178" s="381"/>
      <c r="BL1178" s="381"/>
      <c r="BM1178" s="381"/>
      <c r="BN1178" s="381"/>
      <c r="BO1178" s="381"/>
      <c r="BP1178" s="381"/>
      <c r="BQ1178" s="381"/>
      <c r="BR1178" s="381"/>
      <c r="BS1178" s="381"/>
      <c r="BT1178" s="381"/>
      <c r="BU1178" s="381"/>
      <c r="BV1178" s="381"/>
      <c r="BW1178" s="381"/>
      <c r="BX1178" s="381"/>
      <c r="BY1178" s="381"/>
    </row>
    <row r="1179" s="211" customFormat="true" ht="15" customHeight="true" x14ac:dyDescent="0.2">
      <c r="BA1179" s="381"/>
      <c r="BB1179" s="237"/>
      <c r="BC1179" s="381"/>
      <c r="BD1179" s="381"/>
      <c r="BE1179" s="381"/>
      <c r="BF1179" s="381"/>
      <c r="BG1179" s="381"/>
      <c r="BH1179" s="381"/>
      <c r="BI1179" s="381"/>
      <c r="BJ1179" s="381"/>
      <c r="BK1179" s="381"/>
      <c r="BL1179" s="381"/>
      <c r="BM1179" s="381"/>
      <c r="BN1179" s="381"/>
      <c r="BO1179" s="381"/>
      <c r="BP1179" s="381"/>
      <c r="BQ1179" s="381"/>
      <c r="BR1179" s="381"/>
      <c r="BS1179" s="381"/>
      <c r="BT1179" s="381"/>
      <c r="BU1179" s="381"/>
      <c r="BV1179" s="381"/>
      <c r="BW1179" s="381"/>
      <c r="BX1179" s="381"/>
      <c r="BY1179" s="381"/>
    </row>
    <row r="1180" s="211" customFormat="true" ht="15" customHeight="true" x14ac:dyDescent="0.2">
      <c r="BA1180" s="381"/>
      <c r="BB1180" s="237"/>
      <c r="BC1180" s="381"/>
      <c r="BD1180" s="381"/>
      <c r="BE1180" s="381"/>
      <c r="BF1180" s="381"/>
      <c r="BG1180" s="381"/>
      <c r="BH1180" s="381"/>
      <c r="BI1180" s="381"/>
      <c r="BJ1180" s="381"/>
      <c r="BK1180" s="381"/>
      <c r="BL1180" s="381"/>
      <c r="BM1180" s="381"/>
      <c r="BN1180" s="381"/>
      <c r="BO1180" s="381"/>
      <c r="BP1180" s="381"/>
      <c r="BQ1180" s="381"/>
      <c r="BR1180" s="381"/>
      <c r="BS1180" s="381"/>
      <c r="BT1180" s="381"/>
      <c r="BU1180" s="381"/>
      <c r="BV1180" s="381"/>
      <c r="BW1180" s="381"/>
      <c r="BX1180" s="381"/>
      <c r="BY1180" s="381"/>
    </row>
    <row r="1181" s="211" customFormat="true" ht="15" customHeight="true" x14ac:dyDescent="0.2">
      <c r="BA1181" s="381"/>
      <c r="BB1181" s="237"/>
      <c r="BC1181" s="381"/>
      <c r="BD1181" s="381"/>
      <c r="BE1181" s="381"/>
      <c r="BF1181" s="381"/>
      <c r="BG1181" s="381"/>
      <c r="BH1181" s="381"/>
      <c r="BI1181" s="381"/>
      <c r="BJ1181" s="381"/>
      <c r="BK1181" s="381"/>
      <c r="BL1181" s="381"/>
      <c r="BM1181" s="381"/>
      <c r="BN1181" s="381"/>
      <c r="BO1181" s="381"/>
      <c r="BP1181" s="381"/>
      <c r="BQ1181" s="381"/>
      <c r="BR1181" s="381"/>
      <c r="BS1181" s="381"/>
      <c r="BT1181" s="381"/>
      <c r="BU1181" s="381"/>
      <c r="BV1181" s="381"/>
      <c r="BW1181" s="381"/>
      <c r="BX1181" s="381"/>
      <c r="BY1181" s="381"/>
    </row>
    <row r="1182" s="211" customFormat="true" ht="15" customHeight="true" x14ac:dyDescent="0.2">
      <c r="BA1182" s="381"/>
      <c r="BB1182" s="237"/>
      <c r="BC1182" s="381"/>
      <c r="BD1182" s="381"/>
      <c r="BE1182" s="381"/>
      <c r="BF1182" s="381"/>
      <c r="BG1182" s="381"/>
      <c r="BH1182" s="381"/>
      <c r="BI1182" s="381"/>
      <c r="BJ1182" s="381"/>
      <c r="BK1182" s="381"/>
      <c r="BL1182" s="381"/>
      <c r="BM1182" s="381"/>
      <c r="BN1182" s="381"/>
      <c r="BO1182" s="381"/>
      <c r="BP1182" s="381"/>
      <c r="BQ1182" s="381"/>
      <c r="BR1182" s="381"/>
      <c r="BS1182" s="381"/>
      <c r="BT1182" s="381"/>
      <c r="BU1182" s="381"/>
      <c r="BV1182" s="381"/>
      <c r="BW1182" s="381"/>
      <c r="BX1182" s="381"/>
      <c r="BY1182" s="381"/>
    </row>
    <row r="1183" s="211" customFormat="true" ht="15" customHeight="true" x14ac:dyDescent="0.2">
      <c r="BA1183" s="381"/>
      <c r="BB1183" s="237"/>
      <c r="BC1183" s="381"/>
      <c r="BD1183" s="381"/>
      <c r="BE1183" s="381"/>
      <c r="BF1183" s="381"/>
      <c r="BG1183" s="381"/>
      <c r="BH1183" s="381"/>
      <c r="BI1183" s="381"/>
      <c r="BJ1183" s="381"/>
      <c r="BK1183" s="381"/>
      <c r="BL1183" s="381"/>
      <c r="BM1183" s="381"/>
      <c r="BN1183" s="381"/>
      <c r="BO1183" s="381"/>
      <c r="BP1183" s="381"/>
      <c r="BQ1183" s="381"/>
      <c r="BR1183" s="381"/>
      <c r="BS1183" s="381"/>
      <c r="BT1183" s="381"/>
      <c r="BU1183" s="381"/>
      <c r="BV1183" s="381"/>
      <c r="BW1183" s="381"/>
      <c r="BX1183" s="381"/>
      <c r="BY1183" s="381"/>
    </row>
    <row r="1184" s="211" customFormat="true" ht="15" customHeight="true" x14ac:dyDescent="0.2">
      <c r="BA1184" s="381"/>
      <c r="BB1184" s="237"/>
      <c r="BC1184" s="381"/>
      <c r="BD1184" s="381"/>
      <c r="BE1184" s="381"/>
      <c r="BF1184" s="381"/>
      <c r="BG1184" s="381"/>
      <c r="BH1184" s="381"/>
      <c r="BI1184" s="381"/>
      <c r="BJ1184" s="381"/>
      <c r="BK1184" s="381"/>
      <c r="BL1184" s="381"/>
      <c r="BM1184" s="381"/>
      <c r="BN1184" s="381"/>
      <c r="BO1184" s="381"/>
      <c r="BP1184" s="381"/>
      <c r="BQ1184" s="381"/>
      <c r="BR1184" s="381"/>
      <c r="BS1184" s="381"/>
      <c r="BT1184" s="381"/>
      <c r="BU1184" s="381"/>
      <c r="BV1184" s="381"/>
      <c r="BW1184" s="381"/>
      <c r="BX1184" s="381"/>
      <c r="BY1184" s="381"/>
    </row>
    <row r="1185" s="211" customFormat="true" ht="15" customHeight="true" x14ac:dyDescent="0.2">
      <c r="BA1185" s="381"/>
      <c r="BB1185" s="237"/>
      <c r="BC1185" s="381"/>
      <c r="BD1185" s="381"/>
      <c r="BE1185" s="381"/>
      <c r="BF1185" s="381"/>
      <c r="BG1185" s="381"/>
      <c r="BH1185" s="381"/>
      <c r="BI1185" s="381"/>
      <c r="BJ1185" s="381"/>
      <c r="BK1185" s="381"/>
      <c r="BL1185" s="381"/>
      <c r="BM1185" s="381"/>
      <c r="BN1185" s="381"/>
      <c r="BO1185" s="381"/>
      <c r="BP1185" s="381"/>
      <c r="BQ1185" s="381"/>
      <c r="BR1185" s="381"/>
      <c r="BS1185" s="381"/>
      <c r="BT1185" s="381"/>
      <c r="BU1185" s="381"/>
      <c r="BV1185" s="381"/>
      <c r="BW1185" s="381"/>
      <c r="BX1185" s="381"/>
      <c r="BY1185" s="381"/>
    </row>
    <row r="1186" s="211" customFormat="true" ht="15" customHeight="true" x14ac:dyDescent="0.2">
      <c r="BA1186" s="381"/>
      <c r="BB1186" s="237"/>
      <c r="BC1186" s="381"/>
      <c r="BD1186" s="381"/>
      <c r="BE1186" s="381"/>
      <c r="BF1186" s="381"/>
      <c r="BG1186" s="381"/>
      <c r="BH1186" s="381"/>
      <c r="BI1186" s="381"/>
      <c r="BJ1186" s="381"/>
      <c r="BK1186" s="381"/>
      <c r="BL1186" s="381"/>
      <c r="BM1186" s="381"/>
      <c r="BN1186" s="381"/>
      <c r="BO1186" s="381"/>
      <c r="BP1186" s="381"/>
      <c r="BQ1186" s="381"/>
      <c r="BR1186" s="381"/>
      <c r="BS1186" s="381"/>
      <c r="BT1186" s="381"/>
      <c r="BU1186" s="381"/>
      <c r="BV1186" s="381"/>
      <c r="BW1186" s="381"/>
      <c r="BX1186" s="381"/>
      <c r="BY1186" s="381"/>
    </row>
    <row r="1187" s="211" customFormat="true" ht="15" customHeight="true" x14ac:dyDescent="0.2">
      <c r="BA1187" s="381"/>
      <c r="BB1187" s="237"/>
      <c r="BC1187" s="381"/>
      <c r="BD1187" s="381"/>
      <c r="BE1187" s="381"/>
      <c r="BF1187" s="381"/>
      <c r="BG1187" s="381"/>
      <c r="BH1187" s="381"/>
      <c r="BI1187" s="381"/>
      <c r="BJ1187" s="381"/>
      <c r="BK1187" s="381"/>
      <c r="BL1187" s="381"/>
      <c r="BM1187" s="381"/>
      <c r="BN1187" s="381"/>
      <c r="BO1187" s="381"/>
      <c r="BP1187" s="381"/>
      <c r="BQ1187" s="381"/>
      <c r="BR1187" s="381"/>
      <c r="BS1187" s="381"/>
      <c r="BT1187" s="381"/>
      <c r="BU1187" s="381"/>
      <c r="BV1187" s="381"/>
      <c r="BW1187" s="381"/>
      <c r="BX1187" s="381"/>
      <c r="BY1187" s="381"/>
    </row>
    <row r="1188" s="211" customFormat="true" ht="15" customHeight="true" x14ac:dyDescent="0.2">
      <c r="BA1188" s="381"/>
      <c r="BB1188" s="237"/>
      <c r="BC1188" s="381"/>
      <c r="BD1188" s="381"/>
      <c r="BE1188" s="381"/>
      <c r="BF1188" s="381"/>
      <c r="BG1188" s="381"/>
      <c r="BH1188" s="381"/>
      <c r="BI1188" s="381"/>
      <c r="BJ1188" s="381"/>
      <c r="BK1188" s="381"/>
      <c r="BL1188" s="381"/>
      <c r="BM1188" s="381"/>
      <c r="BN1188" s="381"/>
      <c r="BO1188" s="381"/>
      <c r="BP1188" s="381"/>
      <c r="BQ1188" s="381"/>
      <c r="BR1188" s="381"/>
      <c r="BS1188" s="381"/>
      <c r="BT1188" s="381"/>
      <c r="BU1188" s="381"/>
      <c r="BV1188" s="381"/>
      <c r="BW1188" s="381"/>
      <c r="BX1188" s="381"/>
      <c r="BY1188" s="381"/>
    </row>
    <row r="1189" s="211" customFormat="true" ht="15" customHeight="true" x14ac:dyDescent="0.2">
      <c r="BA1189" s="381"/>
      <c r="BB1189" s="237"/>
      <c r="BC1189" s="381"/>
      <c r="BD1189" s="381"/>
      <c r="BE1189" s="381"/>
      <c r="BF1189" s="381"/>
      <c r="BG1189" s="381"/>
      <c r="BH1189" s="381"/>
      <c r="BI1189" s="381"/>
      <c r="BJ1189" s="381"/>
      <c r="BK1189" s="381"/>
      <c r="BL1189" s="381"/>
      <c r="BM1189" s="381"/>
      <c r="BN1189" s="381"/>
      <c r="BO1189" s="381"/>
      <c r="BP1189" s="381"/>
      <c r="BQ1189" s="381"/>
      <c r="BR1189" s="381"/>
      <c r="BS1189" s="381"/>
      <c r="BT1189" s="381"/>
      <c r="BU1189" s="381"/>
      <c r="BV1189" s="381"/>
      <c r="BW1189" s="381"/>
      <c r="BX1189" s="381"/>
      <c r="BY1189" s="381"/>
    </row>
    <row r="1190" s="211" customFormat="true" ht="15" customHeight="true" x14ac:dyDescent="0.2">
      <c r="BA1190" s="381"/>
      <c r="BB1190" s="237"/>
      <c r="BC1190" s="381"/>
      <c r="BD1190" s="381"/>
      <c r="BE1190" s="381"/>
      <c r="BF1190" s="381"/>
      <c r="BG1190" s="381"/>
      <c r="BH1190" s="381"/>
      <c r="BI1190" s="381"/>
      <c r="BJ1190" s="381"/>
      <c r="BK1190" s="381"/>
      <c r="BL1190" s="381"/>
      <c r="BM1190" s="381"/>
      <c r="BN1190" s="381"/>
      <c r="BO1190" s="381"/>
      <c r="BP1190" s="381"/>
      <c r="BQ1190" s="381"/>
      <c r="BR1190" s="381"/>
      <c r="BS1190" s="381"/>
      <c r="BT1190" s="381"/>
      <c r="BU1190" s="381"/>
      <c r="BV1190" s="381"/>
      <c r="BW1190" s="381"/>
      <c r="BX1190" s="381"/>
      <c r="BY1190" s="381"/>
    </row>
    <row r="1191" s="211" customFormat="true" ht="15" customHeight="true" x14ac:dyDescent="0.2">
      <c r="BA1191" s="381"/>
      <c r="BB1191" s="237"/>
      <c r="BC1191" s="381"/>
      <c r="BD1191" s="381"/>
      <c r="BE1191" s="381"/>
      <c r="BF1191" s="381"/>
      <c r="BG1191" s="381"/>
      <c r="BH1191" s="381"/>
      <c r="BI1191" s="381"/>
      <c r="BJ1191" s="381"/>
      <c r="BK1191" s="381"/>
      <c r="BL1191" s="381"/>
      <c r="BM1191" s="381"/>
      <c r="BN1191" s="381"/>
      <c r="BO1191" s="381"/>
      <c r="BP1191" s="381"/>
      <c r="BQ1191" s="381"/>
      <c r="BR1191" s="381"/>
      <c r="BS1191" s="381"/>
      <c r="BT1191" s="381"/>
      <c r="BU1191" s="381"/>
      <c r="BV1191" s="381"/>
      <c r="BW1191" s="381"/>
      <c r="BX1191" s="381"/>
      <c r="BY1191" s="381"/>
    </row>
    <row r="1192" s="211" customFormat="true" ht="15" customHeight="true" x14ac:dyDescent="0.2">
      <c r="BA1192" s="381"/>
      <c r="BB1192" s="237"/>
      <c r="BC1192" s="381"/>
      <c r="BD1192" s="381"/>
      <c r="BE1192" s="381"/>
      <c r="BF1192" s="381"/>
      <c r="BG1192" s="381"/>
      <c r="BH1192" s="381"/>
      <c r="BI1192" s="381"/>
      <c r="BJ1192" s="381"/>
      <c r="BK1192" s="381"/>
      <c r="BL1192" s="381"/>
      <c r="BM1192" s="381"/>
      <c r="BN1192" s="381"/>
      <c r="BO1192" s="381"/>
      <c r="BP1192" s="381"/>
      <c r="BQ1192" s="381"/>
      <c r="BR1192" s="381"/>
      <c r="BS1192" s="381"/>
      <c r="BT1192" s="381"/>
      <c r="BU1192" s="381"/>
      <c r="BV1192" s="381"/>
      <c r="BW1192" s="381"/>
      <c r="BX1192" s="381"/>
      <c r="BY1192" s="381"/>
    </row>
    <row r="1193" s="211" customFormat="true" ht="15" customHeight="true" x14ac:dyDescent="0.2">
      <c r="BA1193" s="381"/>
      <c r="BB1193" s="237"/>
      <c r="BC1193" s="381"/>
      <c r="BD1193" s="381"/>
      <c r="BE1193" s="381"/>
      <c r="BF1193" s="381"/>
      <c r="BG1193" s="381"/>
      <c r="BH1193" s="381"/>
      <c r="BI1193" s="381"/>
      <c r="BJ1193" s="381"/>
      <c r="BK1193" s="381"/>
      <c r="BL1193" s="381"/>
      <c r="BM1193" s="381"/>
      <c r="BN1193" s="381"/>
      <c r="BO1193" s="381"/>
      <c r="BP1193" s="381"/>
      <c r="BQ1193" s="381"/>
      <c r="BR1193" s="381"/>
      <c r="BS1193" s="381"/>
      <c r="BT1193" s="381"/>
      <c r="BU1193" s="381"/>
      <c r="BV1193" s="381"/>
      <c r="BW1193" s="381"/>
      <c r="BX1193" s="381"/>
      <c r="BY1193" s="381"/>
    </row>
    <row r="1194" s="211" customFormat="true" ht="15" customHeight="true" x14ac:dyDescent="0.2">
      <c r="BA1194" s="381"/>
      <c r="BB1194" s="237"/>
      <c r="BC1194" s="381"/>
      <c r="BD1194" s="381"/>
      <c r="BE1194" s="381"/>
      <c r="BF1194" s="381"/>
      <c r="BG1194" s="381"/>
      <c r="BH1194" s="381"/>
      <c r="BI1194" s="381"/>
      <c r="BJ1194" s="381"/>
      <c r="BK1194" s="381"/>
      <c r="BL1194" s="381"/>
      <c r="BM1194" s="381"/>
      <c r="BN1194" s="381"/>
      <c r="BO1194" s="381"/>
      <c r="BP1194" s="381"/>
      <c r="BQ1194" s="381"/>
      <c r="BR1194" s="381"/>
      <c r="BS1194" s="381"/>
      <c r="BT1194" s="381"/>
      <c r="BU1194" s="381"/>
      <c r="BV1194" s="381"/>
      <c r="BW1194" s="381"/>
      <c r="BX1194" s="381"/>
      <c r="BY1194" s="381"/>
    </row>
    <row r="1195" s="211" customFormat="true" ht="15" customHeight="true" x14ac:dyDescent="0.2">
      <c r="BA1195" s="381"/>
      <c r="BB1195" s="237"/>
      <c r="BC1195" s="381"/>
      <c r="BD1195" s="381"/>
      <c r="BE1195" s="381"/>
      <c r="BF1195" s="381"/>
      <c r="BG1195" s="381"/>
      <c r="BH1195" s="381"/>
      <c r="BI1195" s="381"/>
      <c r="BJ1195" s="381"/>
      <c r="BK1195" s="381"/>
      <c r="BL1195" s="381"/>
      <c r="BM1195" s="381"/>
      <c r="BN1195" s="381"/>
      <c r="BO1195" s="381"/>
      <c r="BP1195" s="381"/>
      <c r="BQ1195" s="381"/>
      <c r="BR1195" s="381"/>
      <c r="BS1195" s="381"/>
      <c r="BT1195" s="381"/>
      <c r="BU1195" s="381"/>
      <c r="BV1195" s="381"/>
      <c r="BW1195" s="381"/>
      <c r="BX1195" s="381"/>
      <c r="BY1195" s="381"/>
    </row>
    <row r="1196" s="211" customFormat="true" ht="15" customHeight="true" x14ac:dyDescent="0.2">
      <c r="BA1196" s="381"/>
      <c r="BB1196" s="237"/>
      <c r="BC1196" s="381"/>
      <c r="BD1196" s="381"/>
      <c r="BE1196" s="381"/>
      <c r="BF1196" s="381"/>
      <c r="BG1196" s="381"/>
      <c r="BH1196" s="381"/>
      <c r="BI1196" s="381"/>
      <c r="BJ1196" s="381"/>
      <c r="BK1196" s="381"/>
      <c r="BL1196" s="381"/>
      <c r="BM1196" s="381"/>
      <c r="BN1196" s="381"/>
      <c r="BO1196" s="381"/>
      <c r="BP1196" s="381"/>
      <c r="BQ1196" s="381"/>
      <c r="BR1196" s="381"/>
      <c r="BS1196" s="381"/>
      <c r="BT1196" s="381"/>
      <c r="BU1196" s="381"/>
      <c r="BV1196" s="381"/>
      <c r="BW1196" s="381"/>
      <c r="BX1196" s="381"/>
      <c r="BY1196" s="381"/>
    </row>
    <row r="1197" s="211" customFormat="true" ht="15" customHeight="true" x14ac:dyDescent="0.2">
      <c r="BA1197" s="381"/>
      <c r="BB1197" s="237"/>
      <c r="BC1197" s="381"/>
      <c r="BD1197" s="381"/>
      <c r="BE1197" s="381"/>
      <c r="BF1197" s="381"/>
      <c r="BG1197" s="381"/>
      <c r="BH1197" s="381"/>
      <c r="BI1197" s="381"/>
      <c r="BJ1197" s="381"/>
      <c r="BK1197" s="381"/>
      <c r="BL1197" s="381"/>
      <c r="BM1197" s="381"/>
      <c r="BN1197" s="381"/>
      <c r="BO1197" s="381"/>
      <c r="BP1197" s="381"/>
      <c r="BQ1197" s="381"/>
      <c r="BR1197" s="381"/>
      <c r="BS1197" s="381"/>
      <c r="BT1197" s="381"/>
      <c r="BU1197" s="381"/>
      <c r="BV1197" s="381"/>
      <c r="BW1197" s="381"/>
      <c r="BX1197" s="381"/>
      <c r="BY1197" s="381"/>
    </row>
    <row r="1198" s="211" customFormat="true" ht="15" customHeight="true" x14ac:dyDescent="0.2">
      <c r="BA1198" s="381"/>
      <c r="BB1198" s="237"/>
      <c r="BC1198" s="381"/>
      <c r="BD1198" s="381"/>
      <c r="BE1198" s="381"/>
      <c r="BF1198" s="381"/>
      <c r="BG1198" s="381"/>
      <c r="BH1198" s="381"/>
      <c r="BI1198" s="381"/>
      <c r="BJ1198" s="381"/>
      <c r="BK1198" s="381"/>
      <c r="BL1198" s="381"/>
      <c r="BM1198" s="381"/>
      <c r="BN1198" s="381"/>
      <c r="BO1198" s="381"/>
      <c r="BP1198" s="381"/>
      <c r="BQ1198" s="381"/>
      <c r="BR1198" s="381"/>
      <c r="BS1198" s="381"/>
      <c r="BT1198" s="381"/>
      <c r="BU1198" s="381"/>
      <c r="BV1198" s="381"/>
      <c r="BW1198" s="381"/>
      <c r="BX1198" s="381"/>
      <c r="BY1198" s="381"/>
    </row>
    <row r="1199" s="211" customFormat="true" ht="15" customHeight="true" x14ac:dyDescent="0.2">
      <c r="BA1199" s="381"/>
      <c r="BB1199" s="237"/>
      <c r="BC1199" s="381"/>
      <c r="BD1199" s="381"/>
      <c r="BE1199" s="381"/>
      <c r="BF1199" s="381"/>
      <c r="BG1199" s="381"/>
      <c r="BH1199" s="381"/>
      <c r="BI1199" s="381"/>
      <c r="BJ1199" s="381"/>
      <c r="BK1199" s="381"/>
      <c r="BL1199" s="381"/>
      <c r="BM1199" s="381"/>
      <c r="BN1199" s="381"/>
      <c r="BO1199" s="381"/>
      <c r="BP1199" s="381"/>
      <c r="BQ1199" s="381"/>
      <c r="BR1199" s="381"/>
      <c r="BS1199" s="381"/>
      <c r="BT1199" s="381"/>
      <c r="BU1199" s="381"/>
      <c r="BV1199" s="381"/>
      <c r="BW1199" s="381"/>
      <c r="BX1199" s="381"/>
      <c r="BY1199" s="381"/>
    </row>
    <row r="1200" s="211" customFormat="true" ht="15" customHeight="true" x14ac:dyDescent="0.2">
      <c r="BA1200" s="381"/>
      <c r="BB1200" s="237"/>
      <c r="BC1200" s="381"/>
      <c r="BD1200" s="381"/>
      <c r="BE1200" s="381"/>
      <c r="BF1200" s="381"/>
      <c r="BG1200" s="381"/>
      <c r="BH1200" s="381"/>
      <c r="BI1200" s="381"/>
      <c r="BJ1200" s="381"/>
      <c r="BK1200" s="381"/>
      <c r="BL1200" s="381"/>
      <c r="BM1200" s="381"/>
      <c r="BN1200" s="381"/>
      <c r="BO1200" s="381"/>
      <c r="BP1200" s="381"/>
      <c r="BQ1200" s="381"/>
      <c r="BR1200" s="381"/>
      <c r="BS1200" s="381"/>
      <c r="BT1200" s="381"/>
      <c r="BU1200" s="381"/>
      <c r="BV1200" s="381"/>
      <c r="BW1200" s="381"/>
      <c r="BX1200" s="381"/>
      <c r="BY1200" s="381"/>
    </row>
  </sheetData>
  <mergeCells count="685">
    <mergeCell ref="BA347:BA348"/>
    <mergeCell ref="BA349:BA350"/>
    <mergeCell ref="BA351:BA352"/>
    <mergeCell ref="BA353:BA354"/>
    <mergeCell ref="BA153:BA157"/>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7"/>
    <mergeCell ref="A108:B108"/>
    <mergeCell ref="A122:A123"/>
    <mergeCell ref="A124:A127"/>
    <mergeCell ref="A128:A129"/>
    <mergeCell ref="A130:A132"/>
    <mergeCell ref="C133:G133"/>
    <mergeCell ref="C120:G120"/>
    <mergeCell ref="H133:L133"/>
    <mergeCell ref="M133:Q133"/>
    <mergeCell ref="A135:A139"/>
    <mergeCell ref="A153:A156"/>
    <mergeCell ref="A202:A203"/>
    <mergeCell ref="A208:B208"/>
    <mergeCell ref="C220:G220"/>
    <mergeCell ref="H220:L220"/>
    <mergeCell ref="A1025:C1025"/>
    <mergeCell ref="A1026:B1026"/>
    <mergeCell ref="A1031:A1033"/>
    <mergeCell ref="A1034:C1034"/>
    <mergeCell ref="C399:F399"/>
    <mergeCell ref="H409:I409"/>
    <mergeCell ref="C413:D413"/>
    <mergeCell ref="H413:I413"/>
    <mergeCell ref="C417:D417"/>
    <mergeCell ref="H417:I417"/>
    <mergeCell ref="C421:D421"/>
    <mergeCell ref="H421:I421"/>
    <mergeCell ref="C425:D425"/>
    <mergeCell ref="H425:I425"/>
    <mergeCell ref="C429:D429"/>
    <mergeCell ref="H429:I429"/>
    <mergeCell ref="C433:D433"/>
    <mergeCell ref="H433:I433"/>
    <mergeCell ref="C437:D437"/>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M409:N409"/>
    <mergeCell ref="C406:D406"/>
    <mergeCell ref="H406:I406"/>
    <mergeCell ref="M406:N406"/>
    <mergeCell ref="C407:D407"/>
    <mergeCell ref="H407:I407"/>
    <mergeCell ref="M407:N407"/>
    <mergeCell ref="C412:D412"/>
    <mergeCell ref="H412:I412"/>
    <mergeCell ref="M412:N412"/>
    <mergeCell ref="M413:N413"/>
    <mergeCell ref="C410:D410"/>
    <mergeCell ref="H410:I410"/>
    <mergeCell ref="M410:N410"/>
    <mergeCell ref="C411:D411"/>
    <mergeCell ref="H411:I411"/>
    <mergeCell ref="M411:N411"/>
    <mergeCell ref="C416:D416"/>
    <mergeCell ref="H416:I416"/>
    <mergeCell ref="M416:N416"/>
    <mergeCell ref="M417:N417"/>
    <mergeCell ref="C414:D414"/>
    <mergeCell ref="H414:I414"/>
    <mergeCell ref="M414:N414"/>
    <mergeCell ref="C415:D415"/>
    <mergeCell ref="H415:I415"/>
    <mergeCell ref="M415:N415"/>
    <mergeCell ref="C420:D420"/>
    <mergeCell ref="H420:I420"/>
    <mergeCell ref="M420:N420"/>
    <mergeCell ref="M421:N421"/>
    <mergeCell ref="C418:D418"/>
    <mergeCell ref="H418:I418"/>
    <mergeCell ref="M418:N418"/>
    <mergeCell ref="C419:D419"/>
    <mergeCell ref="H419:I419"/>
    <mergeCell ref="M419:N419"/>
    <mergeCell ref="C424:D424"/>
    <mergeCell ref="H424:I424"/>
    <mergeCell ref="M424:N424"/>
    <mergeCell ref="M425:N425"/>
    <mergeCell ref="C422:D422"/>
    <mergeCell ref="H422:I422"/>
    <mergeCell ref="M422:N422"/>
    <mergeCell ref="C423:D423"/>
    <mergeCell ref="H423:I423"/>
    <mergeCell ref="M423:N423"/>
    <mergeCell ref="C428:D428"/>
    <mergeCell ref="H428:I428"/>
    <mergeCell ref="M428:N428"/>
    <mergeCell ref="M429:N429"/>
    <mergeCell ref="C426:D426"/>
    <mergeCell ref="H426:I426"/>
    <mergeCell ref="M426:N426"/>
    <mergeCell ref="C427:D427"/>
    <mergeCell ref="H427:I427"/>
    <mergeCell ref="M427:N427"/>
    <mergeCell ref="C432:D432"/>
    <mergeCell ref="H432:I432"/>
    <mergeCell ref="M432:N432"/>
    <mergeCell ref="M433:N433"/>
    <mergeCell ref="C430:D430"/>
    <mergeCell ref="H430:I430"/>
    <mergeCell ref="M430:N430"/>
    <mergeCell ref="C431:D431"/>
    <mergeCell ref="H431:I431"/>
    <mergeCell ref="M431:N431"/>
    <mergeCell ref="C436:D436"/>
    <mergeCell ref="H436:I436"/>
    <mergeCell ref="M436:N436"/>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E454"/>
    <mergeCell ref="H454:J454"/>
    <mergeCell ref="M454:O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6:G506"/>
    <mergeCell ref="H506:L506"/>
    <mergeCell ref="M506:Q506"/>
    <mergeCell ref="C507:D508"/>
    <mergeCell ref="E507:G507"/>
    <mergeCell ref="H507:I508"/>
    <mergeCell ref="J507:L507"/>
    <mergeCell ref="M507:N508"/>
    <mergeCell ref="O507:Q507"/>
    <mergeCell ref="C511:D511"/>
    <mergeCell ref="H511:I511"/>
    <mergeCell ref="M511:N511"/>
    <mergeCell ref="C512:E512"/>
    <mergeCell ref="H512:J512"/>
    <mergeCell ref="M512:O512"/>
    <mergeCell ref="C509:D509"/>
    <mergeCell ref="H509:I509"/>
    <mergeCell ref="M509:N509"/>
    <mergeCell ref="C510:D510"/>
    <mergeCell ref="H510:I510"/>
    <mergeCell ref="M510:N510"/>
    <mergeCell ref="C516:D516"/>
    <mergeCell ref="H516:I516"/>
    <mergeCell ref="M516:N516"/>
    <mergeCell ref="C517:D517"/>
    <mergeCell ref="H517:I517"/>
    <mergeCell ref="M517:N517"/>
    <mergeCell ref="C513:D514"/>
    <mergeCell ref="H513:I514"/>
    <mergeCell ref="M513: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E565"/>
    <mergeCell ref="H565:J565"/>
    <mergeCell ref="M565:O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AECEE-90B4-4406-B859-416CFC9DE845}">
  <sheetPr codeName="Feuil7"/>
  <dimension ref="A1:CZ1200"/>
  <sheetViews>
    <sheetView showGridLines="false" workbookViewId="0"/>
  </sheetViews>
  <sheetFormatPr defaultColWidth="9.140625" defaultRowHeight="15" customHeight="true" x14ac:dyDescent="0.2"/>
  <cols>
    <col min="1" max="1" width="31.5703125" style="380" customWidth="true"/>
    <col min="2" max="2" width="41.5703125" style="380" customWidth="true"/>
    <col min="3" max="17" width="10.7109375" style="380" customWidth="true"/>
    <col min="18" max="26" width="12.5703125" style="380" customWidth="true"/>
    <col min="27" max="52" width="12.5703125" style="211" customWidth="true"/>
    <col min="53" max="53" width="31.5703125" style="381" customWidth="true"/>
    <col min="54" max="54" width="41.5703125" style="237" customWidth="true"/>
    <col min="55" max="69" width="9.140625" style="381"/>
    <col min="70" max="77" width="12.5703125" style="381" customWidth="true"/>
    <col min="78" max="104" width="12.5703125" style="211" customWidth="true"/>
    <col min="105" max="16384" width="9.140625" style="380"/>
  </cols>
  <sheetData>
    <row r="1" s="111" customFormat="true" ht="18" customHeight="true" x14ac:dyDescent="0.2">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Bolivia (Plurinational State of)</v>
      </c>
      <c r="B2" s="226"/>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2008</v>
      </c>
      <c r="B3" s="228"/>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DHS08</v>
      </c>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4" t="str">
        <f>B1028</f>
        <v/>
      </c>
      <c r="B10" s="635"/>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4" t="str">
        <f>B1027</f>
        <v/>
      </c>
      <c r="B11" s="636"/>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37"/>
      <c r="B12" s="635"/>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38"/>
      <c r="B13" s="639"/>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87" customFormat="true" ht="15" customHeight="true" x14ac:dyDescent="0.2">
      <c r="A14" s="115" t="s">
        <v>95</v>
      </c>
      <c r="B14" s="208"/>
      <c r="C14" s="2206" t="s">
        <v>114</v>
      </c>
      <c r="D14" s="2207"/>
      <c r="E14" s="2207"/>
      <c r="F14" s="2207"/>
      <c r="G14" s="2208"/>
      <c r="H14" s="2341" t="s">
        <v>38</v>
      </c>
      <c r="I14" s="2342"/>
      <c r="J14" s="2342"/>
      <c r="K14" s="2342"/>
      <c r="L14" s="2343"/>
      <c r="M14" s="2312" t="s">
        <v>37</v>
      </c>
      <c r="N14" s="2313"/>
      <c r="O14" s="2313"/>
      <c r="P14" s="2313"/>
      <c r="Q14" s="2314"/>
      <c r="R14" s="1907" t="s">
        <v>137</v>
      </c>
      <c r="S14" s="1913"/>
      <c r="T14" s="1913"/>
      <c r="U14" s="1913"/>
      <c r="V14" s="1913"/>
      <c r="W14" s="1913"/>
      <c r="X14" s="1913"/>
      <c r="Y14" s="1913"/>
      <c r="Z14" s="1914"/>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633"/>
      <c r="BA14" s="217" t="s">
        <v>128</v>
      </c>
      <c r="BB14" s="115" t="s">
        <v>95</v>
      </c>
      <c r="BC14" s="2196" t="s">
        <v>114</v>
      </c>
      <c r="BD14" s="2197"/>
      <c r="BE14" s="2197"/>
      <c r="BF14" s="2197"/>
      <c r="BG14" s="2198"/>
      <c r="BH14" s="2199" t="s">
        <v>38</v>
      </c>
      <c r="BI14" s="2197"/>
      <c r="BJ14" s="2197"/>
      <c r="BK14" s="2197"/>
      <c r="BL14" s="2198"/>
      <c r="BM14" s="2199" t="s">
        <v>37</v>
      </c>
      <c r="BN14" s="2197"/>
      <c r="BO14" s="2197"/>
      <c r="BP14" s="2197"/>
      <c r="BQ14" s="2209"/>
      <c r="BR14" s="1799" t="s">
        <v>137</v>
      </c>
      <c r="BS14" s="1800"/>
      <c r="BT14" s="1800"/>
      <c r="BU14" s="1800"/>
      <c r="BV14" s="1800"/>
      <c r="BW14" s="1800"/>
      <c r="BX14" s="1800"/>
      <c r="BY14" s="1801"/>
      <c r="BZ14" s="312"/>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87" customFormat="true" ht="12.75" x14ac:dyDescent="0.2">
      <c r="A15" s="182" t="s">
        <v>87</v>
      </c>
      <c r="B15" s="241"/>
      <c r="C15" s="268" t="s">
        <v>0</v>
      </c>
      <c r="D15" s="269" t="s">
        <v>1</v>
      </c>
      <c r="E15" s="269" t="s">
        <v>2</v>
      </c>
      <c r="F15" s="269" t="s">
        <v>3</v>
      </c>
      <c r="G15" s="270" t="s">
        <v>4</v>
      </c>
      <c r="H15" s="1290" t="s">
        <v>0</v>
      </c>
      <c r="I15" s="1250" t="s">
        <v>1</v>
      </c>
      <c r="J15" s="1250" t="s">
        <v>2</v>
      </c>
      <c r="K15" s="1250" t="s">
        <v>3</v>
      </c>
      <c r="L15" s="1251" t="s">
        <v>4</v>
      </c>
      <c r="M15" s="1280" t="s">
        <v>0</v>
      </c>
      <c r="N15" s="1250" t="s">
        <v>1</v>
      </c>
      <c r="O15" s="1250" t="s">
        <v>2</v>
      </c>
      <c r="P15" s="1250" t="s">
        <v>3</v>
      </c>
      <c r="Q15" s="1300" t="s">
        <v>4</v>
      </c>
      <c r="R15" s="1290" t="s">
        <v>149</v>
      </c>
      <c r="S15" s="1250" t="s">
        <v>150</v>
      </c>
      <c r="T15" s="1250" t="s">
        <v>151</v>
      </c>
      <c r="U15" s="1250" t="s">
        <v>152</v>
      </c>
      <c r="V15" s="1250" t="s">
        <v>153</v>
      </c>
      <c r="W15" s="1250" t="s">
        <v>154</v>
      </c>
      <c r="X15" s="1250" t="s">
        <v>251</v>
      </c>
      <c r="Y15" s="1250" t="s">
        <v>156</v>
      </c>
      <c r="Z15" s="1252" t="s">
        <v>157</v>
      </c>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633"/>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149</v>
      </c>
      <c r="BS15" s="166" t="s">
        <v>150</v>
      </c>
      <c r="BT15" s="166" t="s">
        <v>151</v>
      </c>
      <c r="BU15" s="166" t="s">
        <v>152</v>
      </c>
      <c r="BV15" s="166" t="s">
        <v>153</v>
      </c>
      <c r="BW15" s="166" t="s">
        <v>154</v>
      </c>
      <c r="BX15" s="166" t="s">
        <v>251</v>
      </c>
      <c r="BY15" s="167" t="s">
        <v>156</v>
      </c>
      <c r="BZ15" s="167" t="s">
        <v>157</v>
      </c>
      <c r="CA15" s="1872"/>
      <c r="CB15" s="1872"/>
      <c r="CC15" s="1872"/>
      <c r="CD15" s="1872"/>
      <c r="CE15" s="1872"/>
      <c r="CF15" s="1872"/>
      <c r="CG15" s="1872"/>
      <c r="CH15" s="1872"/>
      <c r="CI15" s="1872"/>
      <c r="CJ15" s="1872"/>
      <c r="CK15" s="1872"/>
      <c r="CL15" s="1872"/>
      <c r="CM15" s="1872"/>
      <c r="CN15" s="1872"/>
      <c r="CO15" s="1872"/>
      <c r="CP15" s="1872"/>
      <c r="CQ15" s="1872"/>
      <c r="CR15" s="1872"/>
      <c r="CS15" s="1872"/>
      <c r="CT15" s="1872"/>
      <c r="CU15" s="1872"/>
      <c r="CV15" s="1872"/>
      <c r="CW15" s="1872"/>
      <c r="CX15" s="1872"/>
      <c r="CY15" s="1872"/>
      <c r="CZ15" s="1872"/>
    </row>
    <row r="16" s="387" customFormat="true" ht="15" customHeight="true" x14ac:dyDescent="0.2">
      <c r="A16" s="2315" t="s">
        <v>13</v>
      </c>
      <c r="B16" s="1464" t="s">
        <v>14</v>
      </c>
      <c r="C16" s="1323">
        <v>59.721983330854677</v>
      </c>
      <c r="D16" s="1324">
        <v>81.881869581391356</v>
      </c>
      <c r="E16" s="1324">
        <v>95.863937286089111</v>
      </c>
      <c r="F16" s="1324">
        <v>98.935363258876151</v>
      </c>
      <c r="G16" s="1325">
        <v>99.550930093031866</v>
      </c>
      <c r="H16" s="1326">
        <v>88.358404251625316</v>
      </c>
      <c r="I16" s="1324">
        <v>97.869508782749861</v>
      </c>
      <c r="J16" s="1324">
        <v>98.996265833872414</v>
      </c>
      <c r="K16" s="1324">
        <v>99.527483882559039</v>
      </c>
      <c r="L16" s="1327">
        <v>99.526733195941745</v>
      </c>
      <c r="M16" s="1328">
        <v>52.27874960998151</v>
      </c>
      <c r="N16" s="1324">
        <v>64.598412926024395</v>
      </c>
      <c r="O16" s="1324">
        <v>72.404979138692582</v>
      </c>
      <c r="P16" s="1324">
        <v>83.044407282940554</v>
      </c>
      <c r="Q16" s="1325">
        <v>93.550100265090705</v>
      </c>
      <c r="R16" s="1326">
        <v>60.144377201810059</v>
      </c>
      <c r="S16" s="1324">
        <v>81.416743131189264</v>
      </c>
      <c r="T16" s="1324">
        <v>87.800772057989846</v>
      </c>
      <c r="U16" s="1324">
        <v>86.001311909396875</v>
      </c>
      <c r="V16" s="1324">
        <v>84.558333708745607</v>
      </c>
      <c r="W16" s="1324">
        <v>54.693463955055456</v>
      </c>
      <c r="X16" s="1324">
        <v>85.418161850838416</v>
      </c>
      <c r="Y16" s="1324">
        <v>95.561543006513844</v>
      </c>
      <c r="Z16" s="1925">
        <v>92.828205502569233</v>
      </c>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633"/>
      <c r="BA16" s="2210" t="s">
        <v>13</v>
      </c>
      <c r="BB16" s="147" t="s">
        <v>14</v>
      </c>
      <c r="BC16" s="1146" t="s">
        <v>35</v>
      </c>
      <c r="BD16" s="1166" t="s">
        <v>35</v>
      </c>
      <c r="BE16" s="1166" t="s">
        <v>35</v>
      </c>
      <c r="BF16" s="1166" t="s">
        <v>35</v>
      </c>
      <c r="BG16" s="1187" t="s">
        <v>35</v>
      </c>
      <c r="BH16" s="1208" t="s">
        <v>35</v>
      </c>
      <c r="BI16" s="1166" t="s">
        <v>35</v>
      </c>
      <c r="BJ16" s="1166" t="s">
        <v>35</v>
      </c>
      <c r="BK16" s="1166" t="s">
        <v>35</v>
      </c>
      <c r="BL16" s="1187" t="s">
        <v>35</v>
      </c>
      <c r="BM16" s="1208" t="s">
        <v>35</v>
      </c>
      <c r="BN16" s="1166" t="s">
        <v>35</v>
      </c>
      <c r="BO16" s="1166" t="s">
        <v>35</v>
      </c>
      <c r="BP16" s="1166" t="s">
        <v>35</v>
      </c>
      <c r="BQ16" s="1187" t="s">
        <v>35</v>
      </c>
      <c r="BR16" s="1208" t="s">
        <v>35</v>
      </c>
      <c r="BS16" s="1166" t="s">
        <v>35</v>
      </c>
      <c r="BT16" s="1166" t="s">
        <v>35</v>
      </c>
      <c r="BU16" s="1166" t="s">
        <v>35</v>
      </c>
      <c r="BV16" s="1166" t="s">
        <v>35</v>
      </c>
      <c r="BW16" s="1166" t="s">
        <v>35</v>
      </c>
      <c r="BX16" s="1166" t="s">
        <v>35</v>
      </c>
      <c r="BY16" s="1228" t="s">
        <v>35</v>
      </c>
      <c r="BZ16" s="1228" t="s">
        <v>35</v>
      </c>
      <c r="CA16" s="1873"/>
      <c r="CB16" s="1873"/>
      <c r="CC16" s="1873"/>
      <c r="CD16" s="1873"/>
      <c r="CE16" s="1873"/>
      <c r="CF16" s="1873"/>
      <c r="CG16" s="1873"/>
      <c r="CH16" s="1873"/>
      <c r="CI16" s="1873"/>
      <c r="CJ16" s="1873"/>
      <c r="CK16" s="1873"/>
      <c r="CL16" s="1873"/>
      <c r="CM16" s="1873"/>
      <c r="CN16" s="1873"/>
      <c r="CO16" s="1873"/>
      <c r="CP16" s="1873"/>
      <c r="CQ16" s="1873"/>
      <c r="CR16" s="1873"/>
      <c r="CS16" s="1873"/>
      <c r="CT16" s="1873"/>
      <c r="CU16" s="1873"/>
      <c r="CV16" s="1873"/>
      <c r="CW16" s="1873"/>
      <c r="CX16" s="1873"/>
      <c r="CY16" s="1873"/>
      <c r="CZ16" s="1873"/>
    </row>
    <row r="17" s="387" customFormat="true" ht="15" customHeight="true" x14ac:dyDescent="0.2">
      <c r="A17" s="2316"/>
      <c r="B17" s="1465" t="s">
        <v>51</v>
      </c>
      <c r="C17" s="1329">
        <v>40.27801666914543</v>
      </c>
      <c r="D17" s="1330">
        <v>18.118130418608484</v>
      </c>
      <c r="E17" s="1330">
        <v>4.1360627139108788</v>
      </c>
      <c r="F17" s="1330">
        <v>1.0646367411237718</v>
      </c>
      <c r="G17" s="1331">
        <v>0.44906990696813864</v>
      </c>
      <c r="H17" s="1332">
        <v>11.641595748374844</v>
      </c>
      <c r="I17" s="1330">
        <v>2.130491217250206</v>
      </c>
      <c r="J17" s="1330">
        <v>1.0037341661275769</v>
      </c>
      <c r="K17" s="1330">
        <v>0.47251611744100563</v>
      </c>
      <c r="L17" s="1333">
        <v>0.47326680405828353</v>
      </c>
      <c r="M17" s="1334">
        <v>47.721250390018561</v>
      </c>
      <c r="N17" s="1330">
        <v>35.401587073975243</v>
      </c>
      <c r="O17" s="1330">
        <v>27.595020861307091</v>
      </c>
      <c r="P17" s="1330">
        <v>16.955592717059449</v>
      </c>
      <c r="Q17" s="1331">
        <v>6.449899734909331</v>
      </c>
      <c r="R17" s="1332">
        <v>39.855622798189728</v>
      </c>
      <c r="S17" s="1330">
        <v>18.583256868810594</v>
      </c>
      <c r="T17" s="1330">
        <v>12.199227942010198</v>
      </c>
      <c r="U17" s="1330">
        <v>13.998688090603279</v>
      </c>
      <c r="V17" s="1330">
        <v>15.441666291254352</v>
      </c>
      <c r="W17" s="1330">
        <v>45.306536044944636</v>
      </c>
      <c r="X17" s="1330">
        <v>14.581838149161626</v>
      </c>
      <c r="Y17" s="1330">
        <v>4.4384569934861196</v>
      </c>
      <c r="Z17" s="1926">
        <v>7.171794497430807</v>
      </c>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633"/>
      <c r="BA17" s="2211"/>
      <c r="BB17" s="148" t="s">
        <v>51</v>
      </c>
      <c r="BC17" s="1147" t="s">
        <v>35</v>
      </c>
      <c r="BD17" s="1167" t="s">
        <v>35</v>
      </c>
      <c r="BE17" s="1167" t="s">
        <v>35</v>
      </c>
      <c r="BF17" s="1167" t="s">
        <v>35</v>
      </c>
      <c r="BG17" s="1188" t="s">
        <v>35</v>
      </c>
      <c r="BH17" s="1209" t="s">
        <v>35</v>
      </c>
      <c r="BI17" s="1167" t="s">
        <v>35</v>
      </c>
      <c r="BJ17" s="1167" t="s">
        <v>35</v>
      </c>
      <c r="BK17" s="1167" t="s">
        <v>35</v>
      </c>
      <c r="BL17" s="1188" t="s">
        <v>35</v>
      </c>
      <c r="BM17" s="1209" t="s">
        <v>35</v>
      </c>
      <c r="BN17" s="1167" t="s">
        <v>35</v>
      </c>
      <c r="BO17" s="1167" t="s">
        <v>35</v>
      </c>
      <c r="BP17" s="1167" t="s">
        <v>35</v>
      </c>
      <c r="BQ17" s="1188" t="s">
        <v>35</v>
      </c>
      <c r="BR17" s="1209" t="s">
        <v>35</v>
      </c>
      <c r="BS17" s="1167" t="s">
        <v>35</v>
      </c>
      <c r="BT17" s="1167" t="s">
        <v>35</v>
      </c>
      <c r="BU17" s="1167" t="s">
        <v>35</v>
      </c>
      <c r="BV17" s="1167" t="s">
        <v>35</v>
      </c>
      <c r="BW17" s="1167" t="s">
        <v>35</v>
      </c>
      <c r="BX17" s="1167" t="s">
        <v>35</v>
      </c>
      <c r="BY17" s="1229" t="s">
        <v>35</v>
      </c>
      <c r="BZ17" s="1229" t="s">
        <v>35</v>
      </c>
      <c r="CA17" s="1874"/>
      <c r="CB17" s="1874"/>
      <c r="CC17" s="1874"/>
      <c r="CD17" s="1874"/>
      <c r="CE17" s="1874"/>
      <c r="CF17" s="1874"/>
      <c r="CG17" s="1874"/>
      <c r="CH17" s="1874"/>
      <c r="CI17" s="1874"/>
      <c r="CJ17" s="1874"/>
      <c r="CK17" s="1874"/>
      <c r="CL17" s="1874"/>
      <c r="CM17" s="1874"/>
      <c r="CN17" s="1874"/>
      <c r="CO17" s="1874"/>
      <c r="CP17" s="1874"/>
      <c r="CQ17" s="1874"/>
      <c r="CR17" s="1874"/>
      <c r="CS17" s="1874"/>
      <c r="CT17" s="1874"/>
      <c r="CU17" s="1874"/>
      <c r="CV17" s="1874"/>
      <c r="CW17" s="1874"/>
      <c r="CX17" s="1874"/>
      <c r="CY17" s="1874"/>
      <c r="CZ17" s="1874"/>
    </row>
    <row r="18" s="387" customFormat="true" ht="15" customHeight="true" x14ac:dyDescent="0.2">
      <c r="A18" s="2316" t="s">
        <v>60</v>
      </c>
      <c r="B18" s="1465" t="s">
        <v>15</v>
      </c>
      <c r="C18" s="1335">
        <f>C16*C23/100</f>
        <v>59.61805868220528</v>
      </c>
      <c r="D18" s="1336">
        <f>D16*D23/100</f>
        <v>81.854429676184324</v>
      </c>
      <c r="E18" s="1336">
        <f t="shared" ref="E18:Z18" si="0">E16*E23/100</f>
        <v>95.863937286089111</v>
      </c>
      <c r="F18" s="1336">
        <f t="shared" si="0"/>
        <v>98.844437073791767</v>
      </c>
      <c r="G18" s="1337">
        <f t="shared" si="0"/>
        <v>99.550930093031852</v>
      </c>
      <c r="H18" s="1338">
        <f t="shared" si="0"/>
        <v>88.287103089402862</v>
      </c>
      <c r="I18" s="1336">
        <f t="shared" si="0"/>
        <v>97.869508782749847</v>
      </c>
      <c r="J18" s="1336">
        <f t="shared" si="0"/>
        <v>98.842529808358663</v>
      </c>
      <c r="K18" s="1336">
        <f t="shared" si="0"/>
        <v>99.527483882559039</v>
      </c>
      <c r="L18" s="1339">
        <f t="shared" si="0"/>
        <v>99.526733195941745</v>
      </c>
      <c r="M18" s="1335">
        <f t="shared" si="0"/>
        <v>52.244233493529919</v>
      </c>
      <c r="N18" s="1336">
        <f t="shared" si="0"/>
        <v>64.426758960277795</v>
      </c>
      <c r="O18" s="1336">
        <f t="shared" si="0"/>
        <v>72.401456303510329</v>
      </c>
      <c r="P18" s="1336">
        <f t="shared" si="0"/>
        <v>83.03559458451582</v>
      </c>
      <c r="Q18" s="1337">
        <f t="shared" si="0"/>
        <v>93.55010026509072</v>
      </c>
      <c r="R18" s="1338">
        <f t="shared" si="0"/>
        <v>59.633391143719308</v>
      </c>
      <c r="S18" s="1336">
        <f t="shared" si="0"/>
        <v>81.262851949967214</v>
      </c>
      <c r="T18" s="1336">
        <f t="shared" si="0"/>
        <v>87.800772057989846</v>
      </c>
      <c r="U18" s="1336">
        <f t="shared" si="0"/>
        <v>86.001311909396875</v>
      </c>
      <c r="V18" s="1336">
        <f t="shared" si="0"/>
        <v>84.540322744198889</v>
      </c>
      <c r="W18" s="1336">
        <f t="shared" si="0"/>
        <v>54.693463955055456</v>
      </c>
      <c r="X18" s="1336">
        <f t="shared" si="0"/>
        <v>85.41816185083843</v>
      </c>
      <c r="Y18" s="1336">
        <f t="shared" si="0"/>
        <v>95.481919373787321</v>
      </c>
      <c r="Z18" s="1339">
        <f t="shared" si="0"/>
        <v>92.828205502569233</v>
      </c>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633"/>
      <c r="BA18" s="2211" t="s">
        <v>60</v>
      </c>
      <c r="BB18" s="148" t="s">
        <v>15</v>
      </c>
      <c r="BC18" s="1147" t="s">
        <v>35</v>
      </c>
      <c r="BD18" s="1167" t="s">
        <v>35</v>
      </c>
      <c r="BE18" s="1167" t="s">
        <v>35</v>
      </c>
      <c r="BF18" s="1167" t="s">
        <v>35</v>
      </c>
      <c r="BG18" s="1188" t="s">
        <v>35</v>
      </c>
      <c r="BH18" s="1209" t="s">
        <v>35</v>
      </c>
      <c r="BI18" s="1167" t="s">
        <v>35</v>
      </c>
      <c r="BJ18" s="1167" t="s">
        <v>35</v>
      </c>
      <c r="BK18" s="1167" t="s">
        <v>35</v>
      </c>
      <c r="BL18" s="1188" t="s">
        <v>35</v>
      </c>
      <c r="BM18" s="1209" t="s">
        <v>35</v>
      </c>
      <c r="BN18" s="1167" t="s">
        <v>35</v>
      </c>
      <c r="BO18" s="1167" t="s">
        <v>35</v>
      </c>
      <c r="BP18" s="1167" t="s">
        <v>35</v>
      </c>
      <c r="BQ18" s="1188" t="s">
        <v>35</v>
      </c>
      <c r="BR18" s="1209" t="s">
        <v>35</v>
      </c>
      <c r="BS18" s="1167" t="s">
        <v>35</v>
      </c>
      <c r="BT18" s="1167" t="s">
        <v>35</v>
      </c>
      <c r="BU18" s="1167" t="s">
        <v>35</v>
      </c>
      <c r="BV18" s="1167" t="s">
        <v>35</v>
      </c>
      <c r="BW18" s="1167" t="s">
        <v>35</v>
      </c>
      <c r="BX18" s="1167" t="s">
        <v>35</v>
      </c>
      <c r="BY18" s="1229" t="s">
        <v>35</v>
      </c>
      <c r="BZ18" s="1229" t="s">
        <v>35</v>
      </c>
      <c r="CA18" s="1874"/>
      <c r="CB18" s="1874"/>
      <c r="CC18" s="1874"/>
      <c r="CD18" s="1874"/>
      <c r="CE18" s="1874"/>
      <c r="CF18" s="1874"/>
      <c r="CG18" s="1874"/>
      <c r="CH18" s="1874"/>
      <c r="CI18" s="1874"/>
      <c r="CJ18" s="1874"/>
      <c r="CK18" s="1874"/>
      <c r="CL18" s="1874"/>
      <c r="CM18" s="1874"/>
      <c r="CN18" s="1874"/>
      <c r="CO18" s="1874"/>
      <c r="CP18" s="1874"/>
      <c r="CQ18" s="1874"/>
      <c r="CR18" s="1874"/>
      <c r="CS18" s="1874"/>
      <c r="CT18" s="1874"/>
      <c r="CU18" s="1874"/>
      <c r="CV18" s="1874"/>
      <c r="CW18" s="1874"/>
      <c r="CX18" s="1874"/>
      <c r="CY18" s="1874"/>
      <c r="CZ18" s="1874"/>
    </row>
    <row r="19" s="387" customFormat="true" ht="15" customHeight="true" x14ac:dyDescent="0.2">
      <c r="A19" s="2316"/>
      <c r="B19" s="1465" t="s">
        <v>16</v>
      </c>
      <c r="C19" s="1335">
        <f>C16*C22/100</f>
        <v>0.10392464864938883</v>
      </c>
      <c r="D19" s="1336">
        <f>D16*D22/100</f>
        <v>2.743990520702682E-2</v>
      </c>
      <c r="E19" s="1336">
        <f t="shared" ref="E19:Z19" si="1">E16*E22/100</f>
        <v>0</v>
      </c>
      <c r="F19" s="1336">
        <f t="shared" si="1"/>
        <v>9.0926185084390168E-2</v>
      </c>
      <c r="G19" s="1337">
        <f t="shared" si="1"/>
        <v>0</v>
      </c>
      <c r="H19" s="1338">
        <f t="shared" si="1"/>
        <v>7.1301162222444869E-2</v>
      </c>
      <c r="I19" s="1336">
        <f t="shared" si="1"/>
        <v>0</v>
      </c>
      <c r="J19" s="1336">
        <f t="shared" si="1"/>
        <v>0.15373602551374144</v>
      </c>
      <c r="K19" s="1336">
        <f t="shared" si="1"/>
        <v>0</v>
      </c>
      <c r="L19" s="1339">
        <f t="shared" si="1"/>
        <v>0</v>
      </c>
      <c r="M19" s="1335">
        <f t="shared" si="1"/>
        <v>3.4516116451594789E-2</v>
      </c>
      <c r="N19" s="1336">
        <f t="shared" si="1"/>
        <v>0.17165396574660083</v>
      </c>
      <c r="O19" s="1336">
        <f t="shared" si="1"/>
        <v>3.5228351822473702E-3</v>
      </c>
      <c r="P19" s="1336">
        <f t="shared" si="1"/>
        <v>8.8126984247411406E-3</v>
      </c>
      <c r="Q19" s="1337">
        <f t="shared" si="1"/>
        <v>0</v>
      </c>
      <c r="R19" s="1338">
        <f t="shared" si="1"/>
        <v>0.51098605809075281</v>
      </c>
      <c r="S19" s="1336">
        <f t="shared" si="1"/>
        <v>0.15389118122205392</v>
      </c>
      <c r="T19" s="1336">
        <f t="shared" si="1"/>
        <v>0</v>
      </c>
      <c r="U19" s="1336">
        <f t="shared" si="1"/>
        <v>0</v>
      </c>
      <c r="V19" s="1336">
        <f t="shared" si="1"/>
        <v>1.8010964546731133E-2</v>
      </c>
      <c r="W19" s="1336">
        <f t="shared" si="1"/>
        <v>0</v>
      </c>
      <c r="X19" s="1336">
        <f t="shared" si="1"/>
        <v>0</v>
      </c>
      <c r="Y19" s="1336">
        <f t="shared" si="1"/>
        <v>7.9623632726539662E-2</v>
      </c>
      <c r="Z19" s="1339">
        <f t="shared" si="1"/>
        <v>0</v>
      </c>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633"/>
      <c r="BA19" s="2211"/>
      <c r="BB19" s="148" t="s">
        <v>16</v>
      </c>
      <c r="BC19" s="1147" t="s">
        <v>35</v>
      </c>
      <c r="BD19" s="1167" t="s">
        <v>35</v>
      </c>
      <c r="BE19" s="1167" t="s">
        <v>35</v>
      </c>
      <c r="BF19" s="1167" t="s">
        <v>35</v>
      </c>
      <c r="BG19" s="1188" t="s">
        <v>35</v>
      </c>
      <c r="BH19" s="1209" t="s">
        <v>35</v>
      </c>
      <c r="BI19" s="1167" t="s">
        <v>35</v>
      </c>
      <c r="BJ19" s="1167" t="s">
        <v>35</v>
      </c>
      <c r="BK19" s="1167" t="s">
        <v>35</v>
      </c>
      <c r="BL19" s="1188" t="s">
        <v>35</v>
      </c>
      <c r="BM19" s="1209" t="s">
        <v>35</v>
      </c>
      <c r="BN19" s="1167" t="s">
        <v>35</v>
      </c>
      <c r="BO19" s="1167" t="s">
        <v>35</v>
      </c>
      <c r="BP19" s="1167" t="s">
        <v>35</v>
      </c>
      <c r="BQ19" s="1188" t="s">
        <v>35</v>
      </c>
      <c r="BR19" s="1209" t="s">
        <v>35</v>
      </c>
      <c r="BS19" s="1167" t="s">
        <v>35</v>
      </c>
      <c r="BT19" s="1167" t="s">
        <v>35</v>
      </c>
      <c r="BU19" s="1167" t="s">
        <v>35</v>
      </c>
      <c r="BV19" s="1167" t="s">
        <v>35</v>
      </c>
      <c r="BW19" s="1167" t="s">
        <v>35</v>
      </c>
      <c r="BX19" s="1167" t="s">
        <v>35</v>
      </c>
      <c r="BY19" s="1229" t="s">
        <v>35</v>
      </c>
      <c r="BZ19" s="1229" t="s">
        <v>35</v>
      </c>
      <c r="CA19" s="1874"/>
      <c r="CB19" s="1874"/>
      <c r="CC19" s="1874"/>
      <c r="CD19" s="1874"/>
      <c r="CE19" s="1874"/>
      <c r="CF19" s="1874"/>
      <c r="CG19" s="1874"/>
      <c r="CH19" s="1874"/>
      <c r="CI19" s="1874"/>
      <c r="CJ19" s="1874"/>
      <c r="CK19" s="1874"/>
      <c r="CL19" s="1874"/>
      <c r="CM19" s="1874"/>
      <c r="CN19" s="1874"/>
      <c r="CO19" s="1874"/>
      <c r="CP19" s="1874"/>
      <c r="CQ19" s="1874"/>
      <c r="CR19" s="1874"/>
      <c r="CS19" s="1874"/>
      <c r="CT19" s="1874"/>
      <c r="CU19" s="1874"/>
      <c r="CV19" s="1874"/>
      <c r="CW19" s="1874"/>
      <c r="CX19" s="1874"/>
      <c r="CY19" s="1874"/>
      <c r="CZ19" s="1874"/>
    </row>
    <row r="20" s="387" customFormat="true" ht="15" customHeight="true" x14ac:dyDescent="0.2">
      <c r="A20" s="2316"/>
      <c r="B20" s="1465" t="s">
        <v>22</v>
      </c>
      <c r="C20" s="1335">
        <f>100-C18-C19-C21</f>
        <v>20.147138238910493</v>
      </c>
      <c r="D20" s="1336">
        <f>100-D18-D19-D21</f>
        <v>13.339935304963255</v>
      </c>
      <c r="E20" s="1336">
        <f t="shared" ref="E20:Z20" si="2">100-E18-E19-E21</f>
        <v>3.5834356568102135</v>
      </c>
      <c r="F20" s="1336">
        <f t="shared" si="2"/>
        <v>0.97459035552467743</v>
      </c>
      <c r="G20" s="1337">
        <f t="shared" si="2"/>
        <v>0.40362107893483296</v>
      </c>
      <c r="H20" s="1338">
        <f t="shared" si="2"/>
        <v>10.845637481620804</v>
      </c>
      <c r="I20" s="1336">
        <f t="shared" si="2"/>
        <v>1.7039887397016038</v>
      </c>
      <c r="J20" s="1336">
        <f t="shared" si="2"/>
        <v>0.87514023341463609</v>
      </c>
      <c r="K20" s="1336">
        <f t="shared" si="2"/>
        <v>0.42533683554068524</v>
      </c>
      <c r="L20" s="1339">
        <f t="shared" si="2"/>
        <v>0.44370676269012821</v>
      </c>
      <c r="M20" s="1335">
        <f t="shared" si="2"/>
        <v>18.547809750007822</v>
      </c>
      <c r="N20" s="1336">
        <f t="shared" si="2"/>
        <v>18.876170123806666</v>
      </c>
      <c r="O20" s="1336">
        <f t="shared" si="2"/>
        <v>18.182435327402278</v>
      </c>
      <c r="P20" s="1336">
        <f t="shared" si="2"/>
        <v>12.285638038469369</v>
      </c>
      <c r="Q20" s="1337">
        <f t="shared" si="2"/>
        <v>5.5866165181920433</v>
      </c>
      <c r="R20" s="1338">
        <f t="shared" si="2"/>
        <v>34.285348270932687</v>
      </c>
      <c r="S20" s="1336">
        <f t="shared" si="2"/>
        <v>4.6254194557184967</v>
      </c>
      <c r="T20" s="1336">
        <f t="shared" si="2"/>
        <v>5.8605327694584979</v>
      </c>
      <c r="U20" s="1336">
        <f t="shared" si="2"/>
        <v>10.004892138883726</v>
      </c>
      <c r="V20" s="1336">
        <f t="shared" si="2"/>
        <v>11.182682406973662</v>
      </c>
      <c r="W20" s="1336">
        <f t="shared" si="2"/>
        <v>35.02007715237572</v>
      </c>
      <c r="X20" s="1336">
        <f t="shared" si="2"/>
        <v>6.1891625587744663</v>
      </c>
      <c r="Y20" s="1336">
        <f t="shared" si="2"/>
        <v>3.1077798165770734</v>
      </c>
      <c r="Z20" s="1339">
        <f t="shared" si="2"/>
        <v>1.6769879917101402</v>
      </c>
      <c r="AA20" s="311"/>
      <c r="AB20" s="311"/>
      <c r="AC20" s="311"/>
      <c r="AD20" s="311"/>
      <c r="AE20" s="311"/>
      <c r="AF20" s="311"/>
      <c r="AG20" s="311"/>
      <c r="AH20" s="311"/>
      <c r="AI20" s="311"/>
      <c r="AJ20" s="311"/>
      <c r="AK20" s="311"/>
      <c r="AL20" s="311"/>
      <c r="AM20" s="311"/>
      <c r="AN20" s="311"/>
      <c r="AO20" s="311"/>
      <c r="AP20" s="311"/>
      <c r="AQ20" s="311"/>
      <c r="AR20" s="311"/>
      <c r="AS20" s="311"/>
      <c r="AT20" s="311"/>
      <c r="AU20" s="311"/>
      <c r="AV20" s="311"/>
      <c r="AW20" s="311"/>
      <c r="AX20" s="311"/>
      <c r="AY20" s="311"/>
      <c r="AZ20" s="633"/>
      <c r="BA20" s="2211"/>
      <c r="BB20" s="148" t="s">
        <v>22</v>
      </c>
      <c r="BC20" s="1147" t="s">
        <v>35</v>
      </c>
      <c r="BD20" s="1167" t="s">
        <v>35</v>
      </c>
      <c r="BE20" s="1167" t="s">
        <v>35</v>
      </c>
      <c r="BF20" s="1167" t="s">
        <v>35</v>
      </c>
      <c r="BG20" s="1188" t="s">
        <v>35</v>
      </c>
      <c r="BH20" s="1209" t="s">
        <v>35</v>
      </c>
      <c r="BI20" s="1167" t="s">
        <v>35</v>
      </c>
      <c r="BJ20" s="1167" t="s">
        <v>35</v>
      </c>
      <c r="BK20" s="1167" t="s">
        <v>35</v>
      </c>
      <c r="BL20" s="1188" t="s">
        <v>35</v>
      </c>
      <c r="BM20" s="1209" t="s">
        <v>35</v>
      </c>
      <c r="BN20" s="1167" t="s">
        <v>35</v>
      </c>
      <c r="BO20" s="1167" t="s">
        <v>35</v>
      </c>
      <c r="BP20" s="1167" t="s">
        <v>35</v>
      </c>
      <c r="BQ20" s="1188" t="s">
        <v>35</v>
      </c>
      <c r="BR20" s="1209" t="s">
        <v>35</v>
      </c>
      <c r="BS20" s="1167" t="s">
        <v>35</v>
      </c>
      <c r="BT20" s="1167" t="s">
        <v>35</v>
      </c>
      <c r="BU20" s="1167" t="s">
        <v>35</v>
      </c>
      <c r="BV20" s="1167" t="s">
        <v>35</v>
      </c>
      <c r="BW20" s="1167" t="s">
        <v>35</v>
      </c>
      <c r="BX20" s="1167" t="s">
        <v>35</v>
      </c>
      <c r="BY20" s="1229" t="s">
        <v>35</v>
      </c>
      <c r="BZ20" s="1229" t="s">
        <v>35</v>
      </c>
      <c r="CA20" s="1874"/>
      <c r="CB20" s="1874"/>
      <c r="CC20" s="1874"/>
      <c r="CD20" s="1874"/>
      <c r="CE20" s="1874"/>
      <c r="CF20" s="1874"/>
      <c r="CG20" s="1874"/>
      <c r="CH20" s="1874"/>
      <c r="CI20" s="1874"/>
      <c r="CJ20" s="1874"/>
      <c r="CK20" s="1874"/>
      <c r="CL20" s="1874"/>
      <c r="CM20" s="1874"/>
      <c r="CN20" s="1874"/>
      <c r="CO20" s="1874"/>
      <c r="CP20" s="1874"/>
      <c r="CQ20" s="1874"/>
      <c r="CR20" s="1874"/>
      <c r="CS20" s="1874"/>
      <c r="CT20" s="1874"/>
      <c r="CU20" s="1874"/>
      <c r="CV20" s="1874"/>
      <c r="CW20" s="1874"/>
      <c r="CX20" s="1874"/>
      <c r="CY20" s="1874"/>
      <c r="CZ20" s="1874"/>
    </row>
    <row r="21" s="387" customFormat="true" ht="15" customHeight="true" x14ac:dyDescent="0.2">
      <c r="A21" s="2316"/>
      <c r="B21" s="1465" t="s">
        <v>17</v>
      </c>
      <c r="C21" s="1329">
        <v>20.130878430234837</v>
      </c>
      <c r="D21" s="1330">
        <v>4.7781951136453955</v>
      </c>
      <c r="E21" s="1330">
        <v>0.55262705710067517</v>
      </c>
      <c r="F21" s="1330">
        <v>9.0046385599165932E-2</v>
      </c>
      <c r="G21" s="1331">
        <v>4.5448828033315333E-2</v>
      </c>
      <c r="H21" s="1332">
        <v>0.7959582667538897</v>
      </c>
      <c r="I21" s="1330">
        <v>0.42650247754854942</v>
      </c>
      <c r="J21" s="1330">
        <v>0.12859393271295988</v>
      </c>
      <c r="K21" s="1330">
        <v>4.7179281900275448E-2</v>
      </c>
      <c r="L21" s="1333">
        <v>2.9560041368127041E-2</v>
      </c>
      <c r="M21" s="1334">
        <v>29.173440640010668</v>
      </c>
      <c r="N21" s="1330">
        <v>16.525416950168939</v>
      </c>
      <c r="O21" s="1330">
        <v>9.4125855339051441</v>
      </c>
      <c r="P21" s="1330">
        <v>4.669954678590071</v>
      </c>
      <c r="Q21" s="1331">
        <v>0.86328321671723696</v>
      </c>
      <c r="R21" s="1332">
        <v>5.570274527257256</v>
      </c>
      <c r="S21" s="1330">
        <v>13.957837413092236</v>
      </c>
      <c r="T21" s="1330">
        <v>6.338695172551656</v>
      </c>
      <c r="U21" s="1330">
        <v>3.9937959517193984</v>
      </c>
      <c r="V21" s="1330">
        <v>4.2589838842807186</v>
      </c>
      <c r="W21" s="1330">
        <v>10.286458892568826</v>
      </c>
      <c r="X21" s="1330">
        <v>8.3926755903871033</v>
      </c>
      <c r="Y21" s="1330">
        <v>1.3306771769090666</v>
      </c>
      <c r="Z21" s="1926">
        <v>5.4948065057206268</v>
      </c>
      <c r="AA21" s="311"/>
      <c r="AB21" s="311"/>
      <c r="AC21" s="311"/>
      <c r="AD21" s="311"/>
      <c r="AE21" s="311"/>
      <c r="AF21" s="311"/>
      <c r="AG21" s="311"/>
      <c r="AH21" s="311"/>
      <c r="AI21" s="311"/>
      <c r="AJ21" s="311"/>
      <c r="AK21" s="311"/>
      <c r="AL21" s="311"/>
      <c r="AM21" s="311"/>
      <c r="AN21" s="311"/>
      <c r="AO21" s="311"/>
      <c r="AP21" s="311"/>
      <c r="AQ21" s="311"/>
      <c r="AR21" s="311"/>
      <c r="AS21" s="311"/>
      <c r="AT21" s="311"/>
      <c r="AU21" s="311"/>
      <c r="AV21" s="311"/>
      <c r="AW21" s="311"/>
      <c r="AX21" s="311"/>
      <c r="AY21" s="311"/>
      <c r="AZ21" s="633"/>
      <c r="BA21" s="2211"/>
      <c r="BB21" s="148" t="s">
        <v>17</v>
      </c>
      <c r="BC21" s="1147" t="s">
        <v>35</v>
      </c>
      <c r="BD21" s="1167" t="s">
        <v>35</v>
      </c>
      <c r="BE21" s="1167" t="s">
        <v>35</v>
      </c>
      <c r="BF21" s="1167" t="s">
        <v>35</v>
      </c>
      <c r="BG21" s="1188" t="s">
        <v>35</v>
      </c>
      <c r="BH21" s="1209" t="s">
        <v>35</v>
      </c>
      <c r="BI21" s="1167" t="s">
        <v>35</v>
      </c>
      <c r="BJ21" s="1167" t="s">
        <v>35</v>
      </c>
      <c r="BK21" s="1167" t="s">
        <v>35</v>
      </c>
      <c r="BL21" s="1188" t="s">
        <v>35</v>
      </c>
      <c r="BM21" s="1209" t="s">
        <v>35</v>
      </c>
      <c r="BN21" s="1167" t="s">
        <v>35</v>
      </c>
      <c r="BO21" s="1167" t="s">
        <v>35</v>
      </c>
      <c r="BP21" s="1167" t="s">
        <v>35</v>
      </c>
      <c r="BQ21" s="1188" t="s">
        <v>35</v>
      </c>
      <c r="BR21" s="1209" t="s">
        <v>35</v>
      </c>
      <c r="BS21" s="1167" t="s">
        <v>35</v>
      </c>
      <c r="BT21" s="1167" t="s">
        <v>35</v>
      </c>
      <c r="BU21" s="1167" t="s">
        <v>35</v>
      </c>
      <c r="BV21" s="1167" t="s">
        <v>35</v>
      </c>
      <c r="BW21" s="1167" t="s">
        <v>35</v>
      </c>
      <c r="BX21" s="1167" t="s">
        <v>35</v>
      </c>
      <c r="BY21" s="1229" t="s">
        <v>35</v>
      </c>
      <c r="BZ21" s="1229" t="s">
        <v>35</v>
      </c>
      <c r="CA21" s="1874"/>
      <c r="CB21" s="1874"/>
      <c r="CC21" s="1874"/>
      <c r="CD21" s="1874"/>
      <c r="CE21" s="1874"/>
      <c r="CF21" s="1874"/>
      <c r="CG21" s="1874"/>
      <c r="CH21" s="1874"/>
      <c r="CI21" s="1874"/>
      <c r="CJ21" s="1874"/>
      <c r="CK21" s="1874"/>
      <c r="CL21" s="1874"/>
      <c r="CM21" s="1874"/>
      <c r="CN21" s="1874"/>
      <c r="CO21" s="1874"/>
      <c r="CP21" s="1874"/>
      <c r="CQ21" s="1874"/>
      <c r="CR21" s="1874"/>
      <c r="CS21" s="1874"/>
      <c r="CT21" s="1874"/>
      <c r="CU21" s="1874"/>
      <c r="CV21" s="1874"/>
      <c r="CW21" s="1874"/>
      <c r="CX21" s="1874"/>
      <c r="CY21" s="1874"/>
      <c r="CZ21" s="1874"/>
    </row>
    <row r="22" s="387" customFormat="true" ht="15" customHeight="true" x14ac:dyDescent="0.2">
      <c r="A22" s="2316" t="s">
        <v>54</v>
      </c>
      <c r="B22" s="1465" t="s">
        <v>49</v>
      </c>
      <c r="C22" s="1329">
        <v>0.17401406124383911</v>
      </c>
      <c r="D22" s="1330">
        <v>3.3511576307806816E-2</v>
      </c>
      <c r="E22" s="1330">
        <v>0</v>
      </c>
      <c r="F22" s="1330">
        <v>9.1904635601802953E-2</v>
      </c>
      <c r="G22" s="1331">
        <v>0</v>
      </c>
      <c r="H22" s="1332">
        <v>8.0695393750429029E-2</v>
      </c>
      <c r="I22" s="1330">
        <v>0</v>
      </c>
      <c r="J22" s="1330">
        <v>0.15529477220052815</v>
      </c>
      <c r="K22" s="1330">
        <v>0</v>
      </c>
      <c r="L22" s="1333">
        <v>0</v>
      </c>
      <c r="M22" s="1334">
        <v>6.602322494148688E-2</v>
      </c>
      <c r="N22" s="1330">
        <v>0.26572474147804886</v>
      </c>
      <c r="O22" s="1330">
        <v>4.865459840129694E-3</v>
      </c>
      <c r="P22" s="1330">
        <v>1.0612031216883035E-2</v>
      </c>
      <c r="Q22" s="1331">
        <v>0</v>
      </c>
      <c r="R22" s="1332">
        <v>0.84959905125657298</v>
      </c>
      <c r="S22" s="1330">
        <v>0.18901662643773945</v>
      </c>
      <c r="T22" s="1330">
        <v>0</v>
      </c>
      <c r="U22" s="1330">
        <v>0</v>
      </c>
      <c r="V22" s="1330">
        <v>2.1300046674013768E-2</v>
      </c>
      <c r="W22" s="1330">
        <v>0</v>
      </c>
      <c r="X22" s="1330">
        <v>0</v>
      </c>
      <c r="Y22" s="1330">
        <v>8.3321836610687844E-2</v>
      </c>
      <c r="Z22" s="1926">
        <v>0</v>
      </c>
      <c r="AA22" s="311"/>
      <c r="AB22" s="311"/>
      <c r="AC22" s="311"/>
      <c r="AD22" s="311"/>
      <c r="AE22" s="311"/>
      <c r="AF22" s="311"/>
      <c r="AG22" s="311"/>
      <c r="AH22" s="311"/>
      <c r="AI22" s="311"/>
      <c r="AJ22" s="311"/>
      <c r="AK22" s="311"/>
      <c r="AL22" s="311"/>
      <c r="AM22" s="311"/>
      <c r="AN22" s="311"/>
      <c r="AO22" s="311"/>
      <c r="AP22" s="311"/>
      <c r="AQ22" s="311"/>
      <c r="AR22" s="311"/>
      <c r="AS22" s="311"/>
      <c r="AT22" s="311"/>
      <c r="AU22" s="311"/>
      <c r="AV22" s="311"/>
      <c r="AW22" s="311"/>
      <c r="AX22" s="311"/>
      <c r="AY22" s="311"/>
      <c r="AZ22" s="633"/>
      <c r="BA22" s="2211" t="s">
        <v>54</v>
      </c>
      <c r="BB22" s="148" t="s">
        <v>49</v>
      </c>
      <c r="BC22" s="1147" t="s">
        <v>35</v>
      </c>
      <c r="BD22" s="1167" t="s">
        <v>35</v>
      </c>
      <c r="BE22" s="1167" t="s">
        <v>35</v>
      </c>
      <c r="BF22" s="1167" t="s">
        <v>35</v>
      </c>
      <c r="BG22" s="1188" t="s">
        <v>35</v>
      </c>
      <c r="BH22" s="1209" t="s">
        <v>35</v>
      </c>
      <c r="BI22" s="1167" t="s">
        <v>35</v>
      </c>
      <c r="BJ22" s="1167" t="s">
        <v>35</v>
      </c>
      <c r="BK22" s="1167" t="s">
        <v>35</v>
      </c>
      <c r="BL22" s="1188" t="s">
        <v>35</v>
      </c>
      <c r="BM22" s="1209" t="s">
        <v>35</v>
      </c>
      <c r="BN22" s="1167" t="s">
        <v>35</v>
      </c>
      <c r="BO22" s="1167" t="s">
        <v>35</v>
      </c>
      <c r="BP22" s="1167" t="s">
        <v>35</v>
      </c>
      <c r="BQ22" s="1188" t="s">
        <v>35</v>
      </c>
      <c r="BR22" s="1209" t="s">
        <v>35</v>
      </c>
      <c r="BS22" s="1167" t="s">
        <v>35</v>
      </c>
      <c r="BT22" s="1167" t="s">
        <v>35</v>
      </c>
      <c r="BU22" s="1167" t="s">
        <v>35</v>
      </c>
      <c r="BV22" s="1167" t="s">
        <v>35</v>
      </c>
      <c r="BW22" s="1167" t="s">
        <v>35</v>
      </c>
      <c r="BX22" s="1167" t="s">
        <v>35</v>
      </c>
      <c r="BY22" s="1229" t="s">
        <v>35</v>
      </c>
      <c r="BZ22" s="1229" t="s">
        <v>35</v>
      </c>
      <c r="CA22" s="1874"/>
      <c r="CB22" s="1874"/>
      <c r="CC22" s="1874"/>
      <c r="CD22" s="1874"/>
      <c r="CE22" s="1874"/>
      <c r="CF22" s="1874"/>
      <c r="CG22" s="1874"/>
      <c r="CH22" s="1874"/>
      <c r="CI22" s="1874"/>
      <c r="CJ22" s="1874"/>
      <c r="CK22" s="1874"/>
      <c r="CL22" s="1874"/>
      <c r="CM22" s="1874"/>
      <c r="CN22" s="1874"/>
      <c r="CO22" s="1874"/>
      <c r="CP22" s="1874"/>
      <c r="CQ22" s="1874"/>
      <c r="CR22" s="1874"/>
      <c r="CS22" s="1874"/>
      <c r="CT22" s="1874"/>
      <c r="CU22" s="1874"/>
      <c r="CV22" s="1874"/>
      <c r="CW22" s="1874"/>
      <c r="CX22" s="1874"/>
      <c r="CY22" s="1874"/>
      <c r="CZ22" s="1874"/>
    </row>
    <row r="23" s="387" customFormat="true" ht="15" customHeight="true" x14ac:dyDescent="0.2">
      <c r="A23" s="2317"/>
      <c r="B23" s="1466" t="s">
        <v>48</v>
      </c>
      <c r="C23" s="1340">
        <v>99.825985938756148</v>
      </c>
      <c r="D23" s="1341">
        <v>99.966488423692184</v>
      </c>
      <c r="E23" s="1341">
        <v>100</v>
      </c>
      <c r="F23" s="1341">
        <v>99.908095364398193</v>
      </c>
      <c r="G23" s="1342">
        <v>100</v>
      </c>
      <c r="H23" s="1343">
        <v>99.919304606249554</v>
      </c>
      <c r="I23" s="1341">
        <v>100</v>
      </c>
      <c r="J23" s="1341">
        <v>99.844705227799466</v>
      </c>
      <c r="K23" s="1341">
        <v>100</v>
      </c>
      <c r="L23" s="1344">
        <v>100</v>
      </c>
      <c r="M23" s="1345">
        <v>99.933976775058511</v>
      </c>
      <c r="N23" s="1341">
        <v>99.734275258521947</v>
      </c>
      <c r="O23" s="1341">
        <v>99.995134540159867</v>
      </c>
      <c r="P23" s="1341">
        <v>99.98938796878312</v>
      </c>
      <c r="Q23" s="1342">
        <v>100</v>
      </c>
      <c r="R23" s="1343">
        <v>99.150400948743439</v>
      </c>
      <c r="S23" s="1341">
        <v>99.810983373562252</v>
      </c>
      <c r="T23" s="1341">
        <v>100</v>
      </c>
      <c r="U23" s="1341">
        <v>100</v>
      </c>
      <c r="V23" s="1341">
        <v>99.978699953326</v>
      </c>
      <c r="W23" s="1341">
        <v>100</v>
      </c>
      <c r="X23" s="1341">
        <v>100</v>
      </c>
      <c r="Y23" s="1341">
        <v>99.916678163389321</v>
      </c>
      <c r="Z23" s="1927">
        <v>100</v>
      </c>
      <c r="AA23" s="311"/>
      <c r="AB23" s="311"/>
      <c r="AC23" s="311"/>
      <c r="AD23" s="311"/>
      <c r="AE23" s="311"/>
      <c r="AF23" s="311"/>
      <c r="AG23" s="311"/>
      <c r="AH23" s="311"/>
      <c r="AI23" s="311"/>
      <c r="AJ23" s="311"/>
      <c r="AK23" s="311"/>
      <c r="AL23" s="311"/>
      <c r="AM23" s="311"/>
      <c r="AN23" s="311"/>
      <c r="AO23" s="311"/>
      <c r="AP23" s="311"/>
      <c r="AQ23" s="311"/>
      <c r="AR23" s="311"/>
      <c r="AS23" s="311"/>
      <c r="AT23" s="311"/>
      <c r="AU23" s="311"/>
      <c r="AV23" s="311"/>
      <c r="AW23" s="311"/>
      <c r="AX23" s="311"/>
      <c r="AY23" s="311"/>
      <c r="AZ23" s="633"/>
      <c r="BA23" s="2212"/>
      <c r="BB23" s="149" t="s">
        <v>48</v>
      </c>
      <c r="BC23" s="1148" t="s">
        <v>35</v>
      </c>
      <c r="BD23" s="1168" t="s">
        <v>35</v>
      </c>
      <c r="BE23" s="1168" t="s">
        <v>35</v>
      </c>
      <c r="BF23" s="1168" t="s">
        <v>35</v>
      </c>
      <c r="BG23" s="1189" t="s">
        <v>35</v>
      </c>
      <c r="BH23" s="1210" t="s">
        <v>35</v>
      </c>
      <c r="BI23" s="1168" t="s">
        <v>35</v>
      </c>
      <c r="BJ23" s="1168" t="s">
        <v>35</v>
      </c>
      <c r="BK23" s="1168" t="s">
        <v>35</v>
      </c>
      <c r="BL23" s="1189" t="s">
        <v>35</v>
      </c>
      <c r="BM23" s="1210" t="s">
        <v>35</v>
      </c>
      <c r="BN23" s="1168" t="s">
        <v>35</v>
      </c>
      <c r="BO23" s="1168" t="s">
        <v>35</v>
      </c>
      <c r="BP23" s="1168" t="s">
        <v>35</v>
      </c>
      <c r="BQ23" s="1189" t="s">
        <v>35</v>
      </c>
      <c r="BR23" s="1210" t="s">
        <v>35</v>
      </c>
      <c r="BS23" s="1168" t="s">
        <v>35</v>
      </c>
      <c r="BT23" s="1168" t="s">
        <v>35</v>
      </c>
      <c r="BU23" s="1168" t="s">
        <v>35</v>
      </c>
      <c r="BV23" s="1168" t="s">
        <v>35</v>
      </c>
      <c r="BW23" s="1168" t="s">
        <v>35</v>
      </c>
      <c r="BX23" s="1168" t="s">
        <v>35</v>
      </c>
      <c r="BY23" s="1230" t="s">
        <v>35</v>
      </c>
      <c r="BZ23" s="1230" t="s">
        <v>35</v>
      </c>
      <c r="CA23" s="1875"/>
      <c r="CB23" s="1875"/>
      <c r="CC23" s="1875"/>
      <c r="CD23" s="1875"/>
      <c r="CE23" s="1875"/>
      <c r="CF23" s="1875"/>
      <c r="CG23" s="1875"/>
      <c r="CH23" s="1875"/>
      <c r="CI23" s="1875"/>
      <c r="CJ23" s="1875"/>
      <c r="CK23" s="1875"/>
      <c r="CL23" s="1875"/>
      <c r="CM23" s="1875"/>
      <c r="CN23" s="1875"/>
      <c r="CO23" s="1875"/>
      <c r="CP23" s="1875"/>
      <c r="CQ23" s="1875"/>
      <c r="CR23" s="1875"/>
      <c r="CS23" s="1875"/>
      <c r="CT23" s="1875"/>
      <c r="CU23" s="1875"/>
      <c r="CV23" s="1875"/>
      <c r="CW23" s="1875"/>
      <c r="CX23" s="1875"/>
      <c r="CY23" s="1875"/>
      <c r="CZ23" s="1875"/>
    </row>
    <row r="24" s="131" customFormat="true" ht="15" customHeight="true" x14ac:dyDescent="0.2">
      <c r="A24" s="2151" t="s">
        <v>47</v>
      </c>
      <c r="B24" s="247" t="s">
        <v>59</v>
      </c>
      <c r="C24" s="253">
        <f t="shared" ref="C24:Z24" si="3">C61/(C61+C62)*100</f>
        <v>14.932425245490302</v>
      </c>
      <c r="D24" s="254">
        <f t="shared" si="3"/>
        <v>26.994571538368401</v>
      </c>
      <c r="E24" s="254">
        <f t="shared" si="3"/>
        <v>28.504535038512955</v>
      </c>
      <c r="F24" s="254">
        <f t="shared" si="3"/>
        <v>28.622892623057183</v>
      </c>
      <c r="G24" s="255">
        <f t="shared" si="3"/>
        <v>75.106204762022813</v>
      </c>
      <c r="H24" s="256">
        <f t="shared" si="3"/>
        <v>7.4804070747048481</v>
      </c>
      <c r="I24" s="254">
        <f t="shared" si="3"/>
        <v>15.655002362164417</v>
      </c>
      <c r="J24" s="254">
        <f t="shared" si="3"/>
        <v>11.858553540074084</v>
      </c>
      <c r="K24" s="254">
        <f t="shared" si="3"/>
        <v>54.822644131297793</v>
      </c>
      <c r="L24" s="257">
        <f t="shared" si="3"/>
        <v>78.097325126713983</v>
      </c>
      <c r="M24" s="253">
        <f t="shared" si="3"/>
        <v>15.534195877353147</v>
      </c>
      <c r="N24" s="254">
        <f t="shared" si="3"/>
        <v>17.649528107463492</v>
      </c>
      <c r="O24" s="254">
        <f t="shared" si="3"/>
        <v>19.59357624134935</v>
      </c>
      <c r="P24" s="254">
        <f t="shared" si="3"/>
        <v>36.643148763466726</v>
      </c>
      <c r="Q24" s="255">
        <f t="shared" si="3"/>
        <v>40.832248269761159</v>
      </c>
      <c r="R24" s="256">
        <f t="shared" si="3"/>
        <v>7.0934122196796068</v>
      </c>
      <c r="S24" s="254">
        <f t="shared" si="3"/>
        <v>19.106040924857055</v>
      </c>
      <c r="T24" s="254">
        <f t="shared" si="3"/>
        <v>11.785210351104695</v>
      </c>
      <c r="U24" s="254">
        <f t="shared" si="3"/>
        <v>22.747934404277817</v>
      </c>
      <c r="V24" s="254">
        <f t="shared" si="3"/>
        <v>26.420087295963</v>
      </c>
      <c r="W24" s="254">
        <f t="shared" si="3"/>
        <v>5.8532175617337563</v>
      </c>
      <c r="X24" s="254">
        <f t="shared" si="3"/>
        <v>4.5597625699282034</v>
      </c>
      <c r="Y24" s="254">
        <f t="shared" si="3"/>
        <v>47.196510732704709</v>
      </c>
      <c r="Z24" s="257">
        <f t="shared" si="3"/>
        <v>25.358501783900287</v>
      </c>
      <c r="AA24" s="603"/>
      <c r="AB24" s="603"/>
      <c r="AC24" s="603"/>
      <c r="AD24" s="603"/>
      <c r="AE24" s="603"/>
      <c r="AF24" s="603"/>
      <c r="AG24" s="603"/>
      <c r="AH24" s="603"/>
      <c r="AI24" s="603"/>
      <c r="AJ24" s="603"/>
      <c r="AK24" s="603"/>
      <c r="AL24" s="603"/>
      <c r="AM24" s="603"/>
      <c r="AN24" s="603"/>
      <c r="AO24" s="603"/>
      <c r="AP24" s="603"/>
      <c r="AQ24" s="603"/>
      <c r="AR24" s="603"/>
      <c r="AS24" s="603"/>
      <c r="AT24" s="603"/>
      <c r="AU24" s="603"/>
      <c r="AV24" s="603"/>
      <c r="AW24" s="603"/>
      <c r="AX24" s="603"/>
      <c r="AY24" s="60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152"/>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62"/>
      <c r="AA25" s="603"/>
      <c r="AB25" s="603"/>
      <c r="AC25" s="603"/>
      <c r="AD25" s="603"/>
      <c r="AE25" s="603"/>
      <c r="AF25" s="603"/>
      <c r="AG25" s="603"/>
      <c r="AH25" s="603"/>
      <c r="AI25" s="603"/>
      <c r="AJ25" s="603"/>
      <c r="AK25" s="603"/>
      <c r="AL25" s="603"/>
      <c r="AM25" s="603"/>
      <c r="AN25" s="603"/>
      <c r="AO25" s="603"/>
      <c r="AP25" s="603"/>
      <c r="AQ25" s="603"/>
      <c r="AR25" s="603"/>
      <c r="AS25" s="603"/>
      <c r="AT25" s="603"/>
      <c r="AU25" s="603"/>
      <c r="AV25" s="603"/>
      <c r="AW25" s="603"/>
      <c r="AX25" s="603"/>
      <c r="AY25" s="60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153"/>
      <c r="B26" s="240" t="s">
        <v>46</v>
      </c>
      <c r="C26" s="263"/>
      <c r="D26" s="264"/>
      <c r="E26" s="264"/>
      <c r="F26" s="264"/>
      <c r="G26" s="265"/>
      <c r="H26" s="266"/>
      <c r="I26" s="264"/>
      <c r="J26" s="264"/>
      <c r="K26" s="264"/>
      <c r="L26" s="267"/>
      <c r="M26" s="263"/>
      <c r="N26" s="264"/>
      <c r="O26" s="264"/>
      <c r="P26" s="264"/>
      <c r="Q26" s="265"/>
      <c r="R26" s="1793"/>
      <c r="S26" s="1794"/>
      <c r="T26" s="1794"/>
      <c r="U26" s="1794"/>
      <c r="V26" s="1794"/>
      <c r="W26" s="1794"/>
      <c r="X26" s="1794"/>
      <c r="Y26" s="1794"/>
      <c r="Z26" s="1832"/>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3"/>
      <c r="AX26" s="603"/>
      <c r="AY26" s="60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88" customFormat="true" ht="15" customHeight="true" x14ac:dyDescent="0.2">
      <c r="A27" s="130"/>
      <c r="B27" s="183"/>
      <c r="C27" s="2180" t="s">
        <v>114</v>
      </c>
      <c r="D27" s="2181"/>
      <c r="E27" s="2181"/>
      <c r="F27" s="2181"/>
      <c r="G27" s="2182"/>
      <c r="H27" s="2346" t="s">
        <v>38</v>
      </c>
      <c r="I27" s="2347"/>
      <c r="J27" s="2347"/>
      <c r="K27" s="2347"/>
      <c r="L27" s="2348"/>
      <c r="M27" s="2349" t="s">
        <v>37</v>
      </c>
      <c r="N27" s="2347"/>
      <c r="O27" s="2347"/>
      <c r="P27" s="2347"/>
      <c r="Q27" s="2348"/>
      <c r="R27" s="1908" t="s">
        <v>137</v>
      </c>
      <c r="S27" s="1915"/>
      <c r="T27" s="1915"/>
      <c r="U27" s="1915"/>
      <c r="V27" s="1915"/>
      <c r="W27" s="1915"/>
      <c r="X27" s="1915"/>
      <c r="Y27" s="1915"/>
      <c r="Z27" s="1916"/>
      <c r="AA27" s="603"/>
      <c r="AB27" s="603"/>
      <c r="AC27" s="603"/>
      <c r="AD27" s="603"/>
      <c r="AE27" s="603"/>
      <c r="AF27" s="603"/>
      <c r="AG27" s="603"/>
      <c r="AH27" s="603"/>
      <c r="AI27" s="603"/>
      <c r="AJ27" s="603"/>
      <c r="AK27" s="603"/>
      <c r="AL27" s="603"/>
      <c r="AM27" s="603"/>
      <c r="AN27" s="603"/>
      <c r="AO27" s="603"/>
      <c r="AP27" s="603"/>
      <c r="AQ27" s="603"/>
      <c r="AR27" s="603"/>
      <c r="AS27" s="603"/>
      <c r="AT27" s="603"/>
      <c r="AU27" s="603"/>
      <c r="AV27" s="603"/>
      <c r="AW27" s="603"/>
      <c r="AX27" s="603"/>
      <c r="AY27" s="603"/>
      <c r="AZ27" s="216"/>
      <c r="BA27" s="217" t="s">
        <v>128</v>
      </c>
      <c r="BB27" s="115" t="s">
        <v>95</v>
      </c>
      <c r="BC27" s="2213" t="s">
        <v>114</v>
      </c>
      <c r="BD27" s="2214"/>
      <c r="BE27" s="2214"/>
      <c r="BF27" s="2214"/>
      <c r="BG27" s="2215"/>
      <c r="BH27" s="2216" t="s">
        <v>38</v>
      </c>
      <c r="BI27" s="2214"/>
      <c r="BJ27" s="2214"/>
      <c r="BK27" s="2214"/>
      <c r="BL27" s="2215"/>
      <c r="BM27" s="2216" t="s">
        <v>37</v>
      </c>
      <c r="BN27" s="2214"/>
      <c r="BO27" s="2214"/>
      <c r="BP27" s="2214"/>
      <c r="BQ27" s="2217"/>
      <c r="BR27" s="1802" t="s">
        <v>137</v>
      </c>
      <c r="BS27" s="1803"/>
      <c r="BT27" s="1803"/>
      <c r="BU27" s="1803"/>
      <c r="BV27" s="1803"/>
      <c r="BW27" s="1803"/>
      <c r="BX27" s="1803"/>
      <c r="BY27" s="1804"/>
      <c r="BZ27" s="312"/>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88" customFormat="true" ht="12.75" x14ac:dyDescent="0.2">
      <c r="A28" s="184" t="s">
        <v>69</v>
      </c>
      <c r="B28" s="242"/>
      <c r="C28" s="271" t="s">
        <v>0</v>
      </c>
      <c r="D28" s="272" t="s">
        <v>1</v>
      </c>
      <c r="E28" s="272" t="s">
        <v>2</v>
      </c>
      <c r="F28" s="272" t="s">
        <v>3</v>
      </c>
      <c r="G28" s="273" t="s">
        <v>4</v>
      </c>
      <c r="H28" s="1291" t="s">
        <v>0</v>
      </c>
      <c r="I28" s="1253" t="s">
        <v>1</v>
      </c>
      <c r="J28" s="1253" t="s">
        <v>2</v>
      </c>
      <c r="K28" s="1253" t="s">
        <v>3</v>
      </c>
      <c r="L28" s="1254" t="s">
        <v>4</v>
      </c>
      <c r="M28" s="1281" t="s">
        <v>0</v>
      </c>
      <c r="N28" s="1253" t="s">
        <v>1</v>
      </c>
      <c r="O28" s="1253" t="s">
        <v>2</v>
      </c>
      <c r="P28" s="1253" t="s">
        <v>3</v>
      </c>
      <c r="Q28" s="1301" t="s">
        <v>4</v>
      </c>
      <c r="R28" s="1291" t="s">
        <v>149</v>
      </c>
      <c r="S28" s="1253" t="s">
        <v>150</v>
      </c>
      <c r="T28" s="1253" t="s">
        <v>151</v>
      </c>
      <c r="U28" s="1253" t="s">
        <v>152</v>
      </c>
      <c r="V28" s="1253" t="s">
        <v>153</v>
      </c>
      <c r="W28" s="1253" t="s">
        <v>154</v>
      </c>
      <c r="X28" s="1253" t="s">
        <v>251</v>
      </c>
      <c r="Y28" s="1253" t="s">
        <v>156</v>
      </c>
      <c r="Z28" s="1255" t="s">
        <v>157</v>
      </c>
      <c r="AA28" s="603"/>
      <c r="AB28" s="603"/>
      <c r="AC28" s="603"/>
      <c r="AD28" s="603"/>
      <c r="AE28" s="603"/>
      <c r="AF28" s="603"/>
      <c r="AG28" s="603"/>
      <c r="AH28" s="603"/>
      <c r="AI28" s="603"/>
      <c r="AJ28" s="603"/>
      <c r="AK28" s="603"/>
      <c r="AL28" s="603"/>
      <c r="AM28" s="603"/>
      <c r="AN28" s="603"/>
      <c r="AO28" s="603"/>
      <c r="AP28" s="603"/>
      <c r="AQ28" s="603"/>
      <c r="AR28" s="603"/>
      <c r="AS28" s="603"/>
      <c r="AT28" s="603"/>
      <c r="AU28" s="603"/>
      <c r="AV28" s="603"/>
      <c r="AW28" s="603"/>
      <c r="AX28" s="603"/>
      <c r="AY28" s="603"/>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149</v>
      </c>
      <c r="BS28" s="168" t="s">
        <v>150</v>
      </c>
      <c r="BT28" s="168" t="s">
        <v>151</v>
      </c>
      <c r="BU28" s="168" t="s">
        <v>152</v>
      </c>
      <c r="BV28" s="168" t="s">
        <v>153</v>
      </c>
      <c r="BW28" s="168" t="s">
        <v>154</v>
      </c>
      <c r="BX28" s="168" t="s">
        <v>251</v>
      </c>
      <c r="BY28" s="169" t="s">
        <v>156</v>
      </c>
      <c r="BZ28" s="169" t="s">
        <v>157</v>
      </c>
      <c r="CA28" s="1876"/>
      <c r="CB28" s="1876"/>
      <c r="CC28" s="1876"/>
      <c r="CD28" s="1876"/>
      <c r="CE28" s="1876"/>
      <c r="CF28" s="1876"/>
      <c r="CG28" s="1876"/>
      <c r="CH28" s="1876"/>
      <c r="CI28" s="1876"/>
      <c r="CJ28" s="1876"/>
      <c r="CK28" s="1876"/>
      <c r="CL28" s="1876"/>
      <c r="CM28" s="1876"/>
      <c r="CN28" s="1876"/>
      <c r="CO28" s="1876"/>
      <c r="CP28" s="1876"/>
      <c r="CQ28" s="1876"/>
      <c r="CR28" s="1876"/>
      <c r="CS28" s="1876"/>
      <c r="CT28" s="1876"/>
      <c r="CU28" s="1876"/>
      <c r="CV28" s="1876"/>
      <c r="CW28" s="1876"/>
      <c r="CX28" s="1876"/>
      <c r="CY28" s="1876"/>
      <c r="CZ28" s="1876"/>
    </row>
    <row r="29" s="388" customFormat="true" ht="15" customHeight="true" x14ac:dyDescent="0.2">
      <c r="A29" s="2344" t="s">
        <v>57</v>
      </c>
      <c r="B29" s="1467" t="s">
        <v>49</v>
      </c>
      <c r="C29" s="1346">
        <v>56.054552162980301</v>
      </c>
      <c r="D29" s="1347">
        <v>76.652033827152195</v>
      </c>
      <c r="E29" s="1347">
        <v>91.655786022541605</v>
      </c>
      <c r="F29" s="1347">
        <v>96.221751018068545</v>
      </c>
      <c r="G29" s="1348">
        <v>97.955813230983296</v>
      </c>
      <c r="H29" s="1349">
        <v>83.134008147034336</v>
      </c>
      <c r="I29" s="1347">
        <v>94.449424611711436</v>
      </c>
      <c r="J29" s="1347">
        <v>96.061468189514414</v>
      </c>
      <c r="K29" s="1347">
        <v>97.323933968132238</v>
      </c>
      <c r="L29" s="1350">
        <v>97.927867831107946</v>
      </c>
      <c r="M29" s="1351">
        <v>49.121619383494036</v>
      </c>
      <c r="N29" s="1347">
        <v>60.591542224302522</v>
      </c>
      <c r="O29" s="1347">
        <v>68.243946202212925</v>
      </c>
      <c r="P29" s="1347">
        <v>77.282044685725666</v>
      </c>
      <c r="Q29" s="1348">
        <v>90.273864934422548</v>
      </c>
      <c r="R29" s="1349">
        <v>56.720872417453194</v>
      </c>
      <c r="S29" s="1347">
        <v>78.617746115504531</v>
      </c>
      <c r="T29" s="1347">
        <v>79.25419112226632</v>
      </c>
      <c r="U29" s="1347">
        <v>83.490207927026134</v>
      </c>
      <c r="V29" s="1347">
        <v>80.868589265534524</v>
      </c>
      <c r="W29" s="1347">
        <v>51.860117568300822</v>
      </c>
      <c r="X29" s="1347">
        <v>85.16626641586079</v>
      </c>
      <c r="Y29" s="1347">
        <v>92.880597866900516</v>
      </c>
      <c r="Z29" s="1928">
        <v>91.691377019919116</v>
      </c>
      <c r="AA29" s="603"/>
      <c r="AB29" s="603"/>
      <c r="AC29" s="603"/>
      <c r="AD29" s="603"/>
      <c r="AE29" s="603"/>
      <c r="AF29" s="603"/>
      <c r="AG29" s="603"/>
      <c r="AH29" s="603"/>
      <c r="AI29" s="603"/>
      <c r="AJ29" s="603"/>
      <c r="AK29" s="603"/>
      <c r="AL29" s="603"/>
      <c r="AM29" s="603"/>
      <c r="AN29" s="603"/>
      <c r="AO29" s="603"/>
      <c r="AP29" s="603"/>
      <c r="AQ29" s="603"/>
      <c r="AR29" s="603"/>
      <c r="AS29" s="603"/>
      <c r="AT29" s="603"/>
      <c r="AU29" s="603"/>
      <c r="AV29" s="603"/>
      <c r="AW29" s="603"/>
      <c r="AX29" s="603"/>
      <c r="AY29" s="603"/>
      <c r="AZ29" s="216"/>
      <c r="BA29" s="2178" t="s">
        <v>57</v>
      </c>
      <c r="BB29" s="150" t="s">
        <v>49</v>
      </c>
      <c r="BC29" s="1149" t="s">
        <v>35</v>
      </c>
      <c r="BD29" s="1169" t="s">
        <v>35</v>
      </c>
      <c r="BE29" s="1169" t="s">
        <v>35</v>
      </c>
      <c r="BF29" s="1169" t="s">
        <v>35</v>
      </c>
      <c r="BG29" s="1190" t="s">
        <v>35</v>
      </c>
      <c r="BH29" s="1211" t="s">
        <v>35</v>
      </c>
      <c r="BI29" s="1169" t="s">
        <v>35</v>
      </c>
      <c r="BJ29" s="1169" t="s">
        <v>35</v>
      </c>
      <c r="BK29" s="1169" t="s">
        <v>35</v>
      </c>
      <c r="BL29" s="1190" t="s">
        <v>35</v>
      </c>
      <c r="BM29" s="1211" t="s">
        <v>35</v>
      </c>
      <c r="BN29" s="1169" t="s">
        <v>35</v>
      </c>
      <c r="BO29" s="1169" t="s">
        <v>35</v>
      </c>
      <c r="BP29" s="1169" t="s">
        <v>35</v>
      </c>
      <c r="BQ29" s="1190" t="s">
        <v>35</v>
      </c>
      <c r="BR29" s="1211" t="s">
        <v>35</v>
      </c>
      <c r="BS29" s="1169" t="s">
        <v>35</v>
      </c>
      <c r="BT29" s="1169" t="s">
        <v>35</v>
      </c>
      <c r="BU29" s="1169" t="s">
        <v>35</v>
      </c>
      <c r="BV29" s="1169" t="s">
        <v>35</v>
      </c>
      <c r="BW29" s="1169" t="s">
        <v>35</v>
      </c>
      <c r="BX29" s="1169" t="s">
        <v>35</v>
      </c>
      <c r="BY29" s="1231" t="s">
        <v>35</v>
      </c>
      <c r="BZ29" s="1231" t="s">
        <v>35</v>
      </c>
      <c r="CA29" s="1877"/>
      <c r="CB29" s="1877"/>
      <c r="CC29" s="1877"/>
      <c r="CD29" s="1877"/>
      <c r="CE29" s="1877"/>
      <c r="CF29" s="1877"/>
      <c r="CG29" s="1877"/>
      <c r="CH29" s="1877"/>
      <c r="CI29" s="1877"/>
      <c r="CJ29" s="1877"/>
      <c r="CK29" s="1877"/>
      <c r="CL29" s="1877"/>
      <c r="CM29" s="1877"/>
      <c r="CN29" s="1877"/>
      <c r="CO29" s="1877"/>
      <c r="CP29" s="1877"/>
      <c r="CQ29" s="1877"/>
      <c r="CR29" s="1877"/>
      <c r="CS29" s="1877"/>
      <c r="CT29" s="1877"/>
      <c r="CU29" s="1877"/>
      <c r="CV29" s="1877"/>
      <c r="CW29" s="1877"/>
      <c r="CX29" s="1877"/>
      <c r="CY29" s="1877"/>
      <c r="CZ29" s="1877"/>
    </row>
    <row r="30" s="388" customFormat="true" ht="15" customHeight="true" x14ac:dyDescent="0.2">
      <c r="A30" s="2345"/>
      <c r="B30" s="1468" t="s">
        <v>48</v>
      </c>
      <c r="C30" s="1352">
        <v>43.94544783701982</v>
      </c>
      <c r="D30" s="1353">
        <v>23.347966172847574</v>
      </c>
      <c r="E30" s="1353">
        <v>8.3442139774583293</v>
      </c>
      <c r="F30" s="1353">
        <v>3.7782489819313905</v>
      </c>
      <c r="G30" s="1354">
        <v>2.0441867690167572</v>
      </c>
      <c r="H30" s="1355">
        <v>16.865991852965713</v>
      </c>
      <c r="I30" s="1353">
        <v>5.5505753882886362</v>
      </c>
      <c r="J30" s="1353">
        <v>3.9385318104856721</v>
      </c>
      <c r="K30" s="1353">
        <v>2.6760660318678311</v>
      </c>
      <c r="L30" s="1356">
        <v>2.0721321688920797</v>
      </c>
      <c r="M30" s="1357">
        <v>50.878380616506021</v>
      </c>
      <c r="N30" s="1353">
        <v>39.408457775697109</v>
      </c>
      <c r="O30" s="1353">
        <v>31.756053797786738</v>
      </c>
      <c r="P30" s="1353">
        <v>22.717955314274366</v>
      </c>
      <c r="Q30" s="1354">
        <v>9.7261350655775463</v>
      </c>
      <c r="R30" s="1355">
        <v>43.279127582546629</v>
      </c>
      <c r="S30" s="1353">
        <v>21.382253884495285</v>
      </c>
      <c r="T30" s="1353">
        <v>20.745808877733879</v>
      </c>
      <c r="U30" s="1353">
        <v>16.509792072973987</v>
      </c>
      <c r="V30" s="1353">
        <v>19.131410734465508</v>
      </c>
      <c r="W30" s="1353">
        <v>48.139882431699263</v>
      </c>
      <c r="X30" s="1353">
        <v>14.83373358413926</v>
      </c>
      <c r="Y30" s="1353">
        <v>7.1194021330993369</v>
      </c>
      <c r="Z30" s="1929">
        <v>8.3086229800809299</v>
      </c>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3"/>
      <c r="AX30" s="603"/>
      <c r="AY30" s="603"/>
      <c r="AZ30" s="216"/>
      <c r="BA30" s="2179"/>
      <c r="BB30" s="151" t="s">
        <v>48</v>
      </c>
      <c r="BC30" s="1150" t="s">
        <v>35</v>
      </c>
      <c r="BD30" s="1170" t="s">
        <v>35</v>
      </c>
      <c r="BE30" s="1170" t="s">
        <v>35</v>
      </c>
      <c r="BF30" s="1170" t="s">
        <v>35</v>
      </c>
      <c r="BG30" s="1191" t="s">
        <v>35</v>
      </c>
      <c r="BH30" s="1212" t="s">
        <v>35</v>
      </c>
      <c r="BI30" s="1170" t="s">
        <v>35</v>
      </c>
      <c r="BJ30" s="1170" t="s">
        <v>35</v>
      </c>
      <c r="BK30" s="1170" t="s">
        <v>35</v>
      </c>
      <c r="BL30" s="1191" t="s">
        <v>35</v>
      </c>
      <c r="BM30" s="1212" t="s">
        <v>35</v>
      </c>
      <c r="BN30" s="1170" t="s">
        <v>35</v>
      </c>
      <c r="BO30" s="1170" t="s">
        <v>35</v>
      </c>
      <c r="BP30" s="1170" t="s">
        <v>35</v>
      </c>
      <c r="BQ30" s="1191" t="s">
        <v>35</v>
      </c>
      <c r="BR30" s="1212" t="s">
        <v>35</v>
      </c>
      <c r="BS30" s="1170" t="s">
        <v>35</v>
      </c>
      <c r="BT30" s="1170" t="s">
        <v>35</v>
      </c>
      <c r="BU30" s="1170" t="s">
        <v>35</v>
      </c>
      <c r="BV30" s="1170" t="s">
        <v>35</v>
      </c>
      <c r="BW30" s="1170" t="s">
        <v>35</v>
      </c>
      <c r="BX30" s="1170" t="s">
        <v>35</v>
      </c>
      <c r="BY30" s="1232" t="s">
        <v>35</v>
      </c>
      <c r="BZ30" s="1232" t="s">
        <v>35</v>
      </c>
      <c r="CA30" s="1878"/>
      <c r="CB30" s="1878"/>
      <c r="CC30" s="1878"/>
      <c r="CD30" s="1878"/>
      <c r="CE30" s="1878"/>
      <c r="CF30" s="1878"/>
      <c r="CG30" s="1878"/>
      <c r="CH30" s="1878"/>
      <c r="CI30" s="1878"/>
      <c r="CJ30" s="1878"/>
      <c r="CK30" s="1878"/>
      <c r="CL30" s="1878"/>
      <c r="CM30" s="1878"/>
      <c r="CN30" s="1878"/>
      <c r="CO30" s="1878"/>
      <c r="CP30" s="1878"/>
      <c r="CQ30" s="1878"/>
      <c r="CR30" s="1878"/>
      <c r="CS30" s="1878"/>
      <c r="CT30" s="1878"/>
      <c r="CU30" s="1878"/>
      <c r="CV30" s="1878"/>
      <c r="CW30" s="1878"/>
      <c r="CX30" s="1878"/>
      <c r="CY30" s="1878"/>
      <c r="CZ30" s="1878"/>
    </row>
    <row r="31" s="130" customFormat="true" ht="15" customHeight="true" x14ac:dyDescent="0.2">
      <c r="A31" s="2165" t="s">
        <v>103</v>
      </c>
      <c r="B31" s="248" t="s">
        <v>49</v>
      </c>
      <c r="C31" s="1358">
        <v>42.792608445257756</v>
      </c>
      <c r="D31" s="1359">
        <v>68.70083519725749</v>
      </c>
      <c r="E31" s="1359">
        <v>86.813609709679085</v>
      </c>
      <c r="F31" s="1359">
        <v>95.066553302695638</v>
      </c>
      <c r="G31" s="1360">
        <v>97.815496581800204</v>
      </c>
      <c r="H31" s="1361">
        <v>76.150563780040244</v>
      </c>
      <c r="I31" s="1359">
        <v>91.509861407302878</v>
      </c>
      <c r="J31" s="1359">
        <v>95.163746719757938</v>
      </c>
      <c r="K31" s="1359">
        <v>96.805150822881942</v>
      </c>
      <c r="L31" s="1362">
        <v>97.882046403176176</v>
      </c>
      <c r="M31" s="1363">
        <v>34.865243018419186</v>
      </c>
      <c r="N31" s="1359">
        <v>47.943368121652512</v>
      </c>
      <c r="O31" s="1359">
        <v>58.291998886878602</v>
      </c>
      <c r="P31" s="1359">
        <v>69.395855816438996</v>
      </c>
      <c r="Q31" s="1360">
        <v>84.512538298955903</v>
      </c>
      <c r="R31" s="1361">
        <v>53.220529639386719</v>
      </c>
      <c r="S31" s="1359">
        <v>70.483580928549429</v>
      </c>
      <c r="T31" s="1359">
        <v>75.697950091463071</v>
      </c>
      <c r="U31" s="1359">
        <v>78.35806474293814</v>
      </c>
      <c r="V31" s="1359">
        <v>75.008629904834933</v>
      </c>
      <c r="W31" s="1359">
        <v>51.312035546143555</v>
      </c>
      <c r="X31" s="1359">
        <v>68.711516499976582</v>
      </c>
      <c r="Y31" s="1359">
        <v>91.001006629064335</v>
      </c>
      <c r="Z31" s="1930">
        <v>87.007225758949289</v>
      </c>
      <c r="AA31" s="603"/>
      <c r="AB31" s="603"/>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216"/>
      <c r="BA31" s="2179" t="s">
        <v>103</v>
      </c>
      <c r="BB31" s="151" t="s">
        <v>49</v>
      </c>
      <c r="BC31" s="1150" t="s">
        <v>35</v>
      </c>
      <c r="BD31" s="1170" t="s">
        <v>35</v>
      </c>
      <c r="BE31" s="1170" t="s">
        <v>35</v>
      </c>
      <c r="BF31" s="1170" t="s">
        <v>35</v>
      </c>
      <c r="BG31" s="1191" t="s">
        <v>35</v>
      </c>
      <c r="BH31" s="1212" t="s">
        <v>35</v>
      </c>
      <c r="BI31" s="1170" t="s">
        <v>35</v>
      </c>
      <c r="BJ31" s="1170" t="s">
        <v>35</v>
      </c>
      <c r="BK31" s="1170" t="s">
        <v>35</v>
      </c>
      <c r="BL31" s="1191" t="s">
        <v>35</v>
      </c>
      <c r="BM31" s="1212" t="s">
        <v>35</v>
      </c>
      <c r="BN31" s="1170" t="s">
        <v>35</v>
      </c>
      <c r="BO31" s="1170" t="s">
        <v>35</v>
      </c>
      <c r="BP31" s="1170" t="s">
        <v>35</v>
      </c>
      <c r="BQ31" s="1191" t="s">
        <v>35</v>
      </c>
      <c r="BR31" s="1212" t="s">
        <v>35</v>
      </c>
      <c r="BS31" s="1170" t="s">
        <v>35</v>
      </c>
      <c r="BT31" s="1170" t="s">
        <v>35</v>
      </c>
      <c r="BU31" s="1170" t="s">
        <v>35</v>
      </c>
      <c r="BV31" s="1170" t="s">
        <v>35</v>
      </c>
      <c r="BW31" s="1170" t="s">
        <v>35</v>
      </c>
      <c r="BX31" s="1170" t="s">
        <v>35</v>
      </c>
      <c r="BY31" s="1232" t="s">
        <v>35</v>
      </c>
      <c r="BZ31" s="1232" t="s">
        <v>35</v>
      </c>
      <c r="CA31" s="1878"/>
      <c r="CB31" s="1878"/>
      <c r="CC31" s="1878"/>
      <c r="CD31" s="1878"/>
      <c r="CE31" s="1878"/>
      <c r="CF31" s="1878"/>
      <c r="CG31" s="1878"/>
      <c r="CH31" s="1878"/>
      <c r="CI31" s="1878"/>
      <c r="CJ31" s="1878"/>
      <c r="CK31" s="1878"/>
      <c r="CL31" s="1878"/>
      <c r="CM31" s="1878"/>
      <c r="CN31" s="1878"/>
      <c r="CO31" s="1878"/>
      <c r="CP31" s="1878"/>
      <c r="CQ31" s="1878"/>
      <c r="CR31" s="1878"/>
      <c r="CS31" s="1878"/>
      <c r="CT31" s="1878"/>
      <c r="CU31" s="1878"/>
      <c r="CV31" s="1878"/>
      <c r="CW31" s="1878"/>
      <c r="CX31" s="1878"/>
      <c r="CY31" s="1878"/>
      <c r="CZ31" s="1878"/>
    </row>
    <row r="32" s="130" customFormat="true" ht="15" customHeight="true" x14ac:dyDescent="0.2">
      <c r="A32" s="2165"/>
      <c r="B32" s="248" t="s">
        <v>48</v>
      </c>
      <c r="C32" s="1352">
        <v>57.207391554742394</v>
      </c>
      <c r="D32" s="1353">
        <v>31.299164802742109</v>
      </c>
      <c r="E32" s="1353">
        <v>13.186390290320848</v>
      </c>
      <c r="F32" s="1353">
        <v>4.9334466973042979</v>
      </c>
      <c r="G32" s="1354">
        <v>2.1845034181998599</v>
      </c>
      <c r="H32" s="1355">
        <v>23.84943621995977</v>
      </c>
      <c r="I32" s="1353">
        <v>8.4901385926971518</v>
      </c>
      <c r="J32" s="1353">
        <v>4.8362532802421443</v>
      </c>
      <c r="K32" s="1353">
        <v>3.1948491771181557</v>
      </c>
      <c r="L32" s="1356">
        <v>2.1179535968238521</v>
      </c>
      <c r="M32" s="1357">
        <v>65.13475698158085</v>
      </c>
      <c r="N32" s="1353">
        <v>52.056631878347126</v>
      </c>
      <c r="O32" s="1353">
        <v>41.708001113120993</v>
      </c>
      <c r="P32" s="1353">
        <v>30.6041441835611</v>
      </c>
      <c r="Q32" s="1354">
        <v>15.487461701044264</v>
      </c>
      <c r="R32" s="1355">
        <v>46.779470360613125</v>
      </c>
      <c r="S32" s="1353">
        <v>29.516419071450322</v>
      </c>
      <c r="T32" s="1353">
        <v>24.302049908537128</v>
      </c>
      <c r="U32" s="1353">
        <v>21.641935257062038</v>
      </c>
      <c r="V32" s="1353">
        <v>24.991370095165088</v>
      </c>
      <c r="W32" s="1353">
        <v>48.68796445385653</v>
      </c>
      <c r="X32" s="1353">
        <v>31.288483500023624</v>
      </c>
      <c r="Y32" s="1353">
        <v>8.998993370935457</v>
      </c>
      <c r="Z32" s="1929">
        <v>12.992774241050917</v>
      </c>
      <c r="AA32" s="603"/>
      <c r="AB32" s="603"/>
      <c r="AC32" s="603"/>
      <c r="AD32" s="603"/>
      <c r="AE32" s="603"/>
      <c r="AF32" s="603"/>
      <c r="AG32" s="603"/>
      <c r="AH32" s="603"/>
      <c r="AI32" s="603"/>
      <c r="AJ32" s="603"/>
      <c r="AK32" s="603"/>
      <c r="AL32" s="603"/>
      <c r="AM32" s="603"/>
      <c r="AN32" s="603"/>
      <c r="AO32" s="603"/>
      <c r="AP32" s="603"/>
      <c r="AQ32" s="603"/>
      <c r="AR32" s="603"/>
      <c r="AS32" s="603"/>
      <c r="AT32" s="603"/>
      <c r="AU32" s="603"/>
      <c r="AV32" s="603"/>
      <c r="AW32" s="603"/>
      <c r="AX32" s="603"/>
      <c r="AY32" s="603"/>
      <c r="AZ32" s="216"/>
      <c r="BA32" s="2179"/>
      <c r="BB32" s="151" t="s">
        <v>48</v>
      </c>
      <c r="BC32" s="1150" t="s">
        <v>35</v>
      </c>
      <c r="BD32" s="1170" t="s">
        <v>35</v>
      </c>
      <c r="BE32" s="1170" t="s">
        <v>35</v>
      </c>
      <c r="BF32" s="1170" t="s">
        <v>35</v>
      </c>
      <c r="BG32" s="1191" t="s">
        <v>35</v>
      </c>
      <c r="BH32" s="1212" t="s">
        <v>35</v>
      </c>
      <c r="BI32" s="1170" t="s">
        <v>35</v>
      </c>
      <c r="BJ32" s="1170" t="s">
        <v>35</v>
      </c>
      <c r="BK32" s="1170" t="s">
        <v>35</v>
      </c>
      <c r="BL32" s="1191" t="s">
        <v>35</v>
      </c>
      <c r="BM32" s="1212" t="s">
        <v>35</v>
      </c>
      <c r="BN32" s="1170" t="s">
        <v>35</v>
      </c>
      <c r="BO32" s="1170" t="s">
        <v>35</v>
      </c>
      <c r="BP32" s="1170" t="s">
        <v>35</v>
      </c>
      <c r="BQ32" s="1191" t="s">
        <v>35</v>
      </c>
      <c r="BR32" s="1212" t="s">
        <v>35</v>
      </c>
      <c r="BS32" s="1170" t="s">
        <v>35</v>
      </c>
      <c r="BT32" s="1170" t="s">
        <v>35</v>
      </c>
      <c r="BU32" s="1170" t="s">
        <v>35</v>
      </c>
      <c r="BV32" s="1170" t="s">
        <v>35</v>
      </c>
      <c r="BW32" s="1170" t="s">
        <v>35</v>
      </c>
      <c r="BX32" s="1170" t="s">
        <v>35</v>
      </c>
      <c r="BY32" s="1232" t="s">
        <v>35</v>
      </c>
      <c r="BZ32" s="1232" t="s">
        <v>35</v>
      </c>
      <c r="CA32" s="1878"/>
      <c r="CB32" s="1878"/>
      <c r="CC32" s="1878"/>
      <c r="CD32" s="1878"/>
      <c r="CE32" s="1878"/>
      <c r="CF32" s="1878"/>
      <c r="CG32" s="1878"/>
      <c r="CH32" s="1878"/>
      <c r="CI32" s="1878"/>
      <c r="CJ32" s="1878"/>
      <c r="CK32" s="1878"/>
      <c r="CL32" s="1878"/>
      <c r="CM32" s="1878"/>
      <c r="CN32" s="1878"/>
      <c r="CO32" s="1878"/>
      <c r="CP32" s="1878"/>
      <c r="CQ32" s="1878"/>
      <c r="CR32" s="1878"/>
      <c r="CS32" s="1878"/>
      <c r="CT32" s="1878"/>
      <c r="CU32" s="1878"/>
      <c r="CV32" s="1878"/>
      <c r="CW32" s="1878"/>
      <c r="CX32" s="1878"/>
      <c r="CY32" s="1878"/>
      <c r="CZ32" s="1878"/>
    </row>
    <row r="33" s="130" customFormat="true" ht="15" customHeight="true" x14ac:dyDescent="0.2">
      <c r="A33" s="2165" t="s">
        <v>104</v>
      </c>
      <c r="B33" s="248" t="s">
        <v>49</v>
      </c>
      <c r="C33" s="1093" t="s">
        <v>35</v>
      </c>
      <c r="D33" s="1102" t="s">
        <v>35</v>
      </c>
      <c r="E33" s="1102" t="s">
        <v>35</v>
      </c>
      <c r="F33" s="1102" t="s">
        <v>35</v>
      </c>
      <c r="G33" s="1112" t="s">
        <v>35</v>
      </c>
      <c r="H33" s="1122" t="s">
        <v>35</v>
      </c>
      <c r="I33" s="1102" t="s">
        <v>35</v>
      </c>
      <c r="J33" s="1102" t="s">
        <v>35</v>
      </c>
      <c r="K33" s="1102" t="s">
        <v>35</v>
      </c>
      <c r="L33" s="1132" t="s">
        <v>35</v>
      </c>
      <c r="M33" s="1140" t="s">
        <v>35</v>
      </c>
      <c r="N33" s="1102" t="s">
        <v>35</v>
      </c>
      <c r="O33" s="1102" t="s">
        <v>35</v>
      </c>
      <c r="P33" s="1102" t="s">
        <v>35</v>
      </c>
      <c r="Q33" s="1112" t="s">
        <v>35</v>
      </c>
      <c r="R33" s="1122" t="s">
        <v>35</v>
      </c>
      <c r="S33" s="1102" t="s">
        <v>35</v>
      </c>
      <c r="T33" s="1102" t="s">
        <v>35</v>
      </c>
      <c r="U33" s="1102" t="s">
        <v>35</v>
      </c>
      <c r="V33" s="1102" t="s">
        <v>35</v>
      </c>
      <c r="W33" s="1102" t="s">
        <v>35</v>
      </c>
      <c r="X33" s="1102" t="s">
        <v>35</v>
      </c>
      <c r="Y33" s="1144" t="s">
        <v>35</v>
      </c>
      <c r="Z33" s="1836" t="s">
        <v>35</v>
      </c>
      <c r="AA33" s="1867"/>
      <c r="AB33" s="1867"/>
      <c r="AC33" s="1867"/>
      <c r="AD33" s="1867"/>
      <c r="AE33" s="1867"/>
      <c r="AF33" s="1867"/>
      <c r="AG33" s="1867"/>
      <c r="AH33" s="1867"/>
      <c r="AI33" s="1867"/>
      <c r="AJ33" s="1867"/>
      <c r="AK33" s="1867"/>
      <c r="AL33" s="1867"/>
      <c r="AM33" s="1867"/>
      <c r="AN33" s="1867"/>
      <c r="AO33" s="1867"/>
      <c r="AP33" s="1867"/>
      <c r="AQ33" s="1867"/>
      <c r="AR33" s="1867"/>
      <c r="AS33" s="1867"/>
      <c r="AT33" s="1867"/>
      <c r="AU33" s="1867"/>
      <c r="AV33" s="1867"/>
      <c r="AW33" s="1867"/>
      <c r="AX33" s="1867"/>
      <c r="AY33" s="1867"/>
      <c r="AZ33" s="215"/>
      <c r="BA33" s="2179" t="s">
        <v>104</v>
      </c>
      <c r="BB33" s="151" t="s">
        <v>49</v>
      </c>
      <c r="BC33" s="1150" t="s">
        <v>35</v>
      </c>
      <c r="BD33" s="1170" t="s">
        <v>35</v>
      </c>
      <c r="BE33" s="1170" t="s">
        <v>35</v>
      </c>
      <c r="BF33" s="1170" t="s">
        <v>35</v>
      </c>
      <c r="BG33" s="1191" t="s">
        <v>35</v>
      </c>
      <c r="BH33" s="1212" t="s">
        <v>35</v>
      </c>
      <c r="BI33" s="1170" t="s">
        <v>35</v>
      </c>
      <c r="BJ33" s="1170" t="s">
        <v>35</v>
      </c>
      <c r="BK33" s="1170" t="s">
        <v>35</v>
      </c>
      <c r="BL33" s="1191" t="s">
        <v>35</v>
      </c>
      <c r="BM33" s="1212" t="s">
        <v>35</v>
      </c>
      <c r="BN33" s="1170" t="s">
        <v>35</v>
      </c>
      <c r="BO33" s="1170" t="s">
        <v>35</v>
      </c>
      <c r="BP33" s="1170" t="s">
        <v>35</v>
      </c>
      <c r="BQ33" s="1191" t="s">
        <v>35</v>
      </c>
      <c r="BR33" s="1212" t="s">
        <v>35</v>
      </c>
      <c r="BS33" s="1170" t="s">
        <v>35</v>
      </c>
      <c r="BT33" s="1170" t="s">
        <v>35</v>
      </c>
      <c r="BU33" s="1170" t="s">
        <v>35</v>
      </c>
      <c r="BV33" s="1170" t="s">
        <v>35</v>
      </c>
      <c r="BW33" s="1170" t="s">
        <v>35</v>
      </c>
      <c r="BX33" s="1170" t="s">
        <v>35</v>
      </c>
      <c r="BY33" s="1232" t="s">
        <v>35</v>
      </c>
      <c r="BZ33" s="1232" t="s">
        <v>35</v>
      </c>
      <c r="CA33" s="1878"/>
      <c r="CB33" s="1878"/>
      <c r="CC33" s="1878"/>
      <c r="CD33" s="1878"/>
      <c r="CE33" s="1878"/>
      <c r="CF33" s="1878"/>
      <c r="CG33" s="1878"/>
      <c r="CH33" s="1878"/>
      <c r="CI33" s="1878"/>
      <c r="CJ33" s="1878"/>
      <c r="CK33" s="1878"/>
      <c r="CL33" s="1878"/>
      <c r="CM33" s="1878"/>
      <c r="CN33" s="1878"/>
      <c r="CO33" s="1878"/>
      <c r="CP33" s="1878"/>
      <c r="CQ33" s="1878"/>
      <c r="CR33" s="1878"/>
      <c r="CS33" s="1878"/>
      <c r="CT33" s="1878"/>
      <c r="CU33" s="1878"/>
      <c r="CV33" s="1878"/>
      <c r="CW33" s="1878"/>
      <c r="CX33" s="1878"/>
      <c r="CY33" s="1878"/>
      <c r="CZ33" s="1878"/>
    </row>
    <row r="34" s="130" customFormat="true" ht="15" customHeight="true" x14ac:dyDescent="0.2">
      <c r="A34" s="2165"/>
      <c r="B34" s="248" t="s">
        <v>48</v>
      </c>
      <c r="C34" s="1093" t="s">
        <v>35</v>
      </c>
      <c r="D34" s="1102" t="s">
        <v>35</v>
      </c>
      <c r="E34" s="1102" t="s">
        <v>35</v>
      </c>
      <c r="F34" s="1102" t="s">
        <v>35</v>
      </c>
      <c r="G34" s="1112" t="s">
        <v>35</v>
      </c>
      <c r="H34" s="1122" t="s">
        <v>35</v>
      </c>
      <c r="I34" s="1102" t="s">
        <v>35</v>
      </c>
      <c r="J34" s="1102" t="s">
        <v>35</v>
      </c>
      <c r="K34" s="1102" t="s">
        <v>35</v>
      </c>
      <c r="L34" s="1132" t="s">
        <v>35</v>
      </c>
      <c r="M34" s="1140" t="s">
        <v>35</v>
      </c>
      <c r="N34" s="1102" t="s">
        <v>35</v>
      </c>
      <c r="O34" s="1102" t="s">
        <v>35</v>
      </c>
      <c r="P34" s="1102" t="s">
        <v>35</v>
      </c>
      <c r="Q34" s="1112" t="s">
        <v>35</v>
      </c>
      <c r="R34" s="1122" t="s">
        <v>35</v>
      </c>
      <c r="S34" s="1102" t="s">
        <v>35</v>
      </c>
      <c r="T34" s="1102" t="s">
        <v>35</v>
      </c>
      <c r="U34" s="1102" t="s">
        <v>35</v>
      </c>
      <c r="V34" s="1102" t="s">
        <v>35</v>
      </c>
      <c r="W34" s="1102" t="s">
        <v>35</v>
      </c>
      <c r="X34" s="1102" t="s">
        <v>35</v>
      </c>
      <c r="Y34" s="1144" t="s">
        <v>35</v>
      </c>
      <c r="Z34" s="1836" t="s">
        <v>35</v>
      </c>
      <c r="AA34" s="1867"/>
      <c r="AB34" s="1867"/>
      <c r="AC34" s="1867"/>
      <c r="AD34" s="1867"/>
      <c r="AE34" s="1867"/>
      <c r="AF34" s="1867"/>
      <c r="AG34" s="1867"/>
      <c r="AH34" s="1867"/>
      <c r="AI34" s="1867"/>
      <c r="AJ34" s="1867"/>
      <c r="AK34" s="1867"/>
      <c r="AL34" s="1867"/>
      <c r="AM34" s="1867"/>
      <c r="AN34" s="1867"/>
      <c r="AO34" s="1867"/>
      <c r="AP34" s="1867"/>
      <c r="AQ34" s="1867"/>
      <c r="AR34" s="1867"/>
      <c r="AS34" s="1867"/>
      <c r="AT34" s="1867"/>
      <c r="AU34" s="1867"/>
      <c r="AV34" s="1867"/>
      <c r="AW34" s="1867"/>
      <c r="AX34" s="1867"/>
      <c r="AY34" s="1867"/>
      <c r="AZ34" s="215"/>
      <c r="BA34" s="2179"/>
      <c r="BB34" s="151" t="s">
        <v>48</v>
      </c>
      <c r="BC34" s="1150" t="s">
        <v>35</v>
      </c>
      <c r="BD34" s="1170" t="s">
        <v>35</v>
      </c>
      <c r="BE34" s="1170" t="s">
        <v>35</v>
      </c>
      <c r="BF34" s="1170" t="s">
        <v>35</v>
      </c>
      <c r="BG34" s="1191" t="s">
        <v>35</v>
      </c>
      <c r="BH34" s="1212" t="s">
        <v>35</v>
      </c>
      <c r="BI34" s="1170" t="s">
        <v>35</v>
      </c>
      <c r="BJ34" s="1170" t="s">
        <v>35</v>
      </c>
      <c r="BK34" s="1170" t="s">
        <v>35</v>
      </c>
      <c r="BL34" s="1191" t="s">
        <v>35</v>
      </c>
      <c r="BM34" s="1212" t="s">
        <v>35</v>
      </c>
      <c r="BN34" s="1170" t="s">
        <v>35</v>
      </c>
      <c r="BO34" s="1170" t="s">
        <v>35</v>
      </c>
      <c r="BP34" s="1170" t="s">
        <v>35</v>
      </c>
      <c r="BQ34" s="1191" t="s">
        <v>35</v>
      </c>
      <c r="BR34" s="1212" t="s">
        <v>35</v>
      </c>
      <c r="BS34" s="1170" t="s">
        <v>35</v>
      </c>
      <c r="BT34" s="1170" t="s">
        <v>35</v>
      </c>
      <c r="BU34" s="1170" t="s">
        <v>35</v>
      </c>
      <c r="BV34" s="1170" t="s">
        <v>35</v>
      </c>
      <c r="BW34" s="1170" t="s">
        <v>35</v>
      </c>
      <c r="BX34" s="1170" t="s">
        <v>35</v>
      </c>
      <c r="BY34" s="1232" t="s">
        <v>35</v>
      </c>
      <c r="BZ34" s="1232" t="s">
        <v>35</v>
      </c>
      <c r="CA34" s="1878"/>
      <c r="CB34" s="1878"/>
      <c r="CC34" s="1878"/>
      <c r="CD34" s="1878"/>
      <c r="CE34" s="1878"/>
      <c r="CF34" s="1878"/>
      <c r="CG34" s="1878"/>
      <c r="CH34" s="1878"/>
      <c r="CI34" s="1878"/>
      <c r="CJ34" s="1878"/>
      <c r="CK34" s="1878"/>
      <c r="CL34" s="1878"/>
      <c r="CM34" s="1878"/>
      <c r="CN34" s="1878"/>
      <c r="CO34" s="1878"/>
      <c r="CP34" s="1878"/>
      <c r="CQ34" s="1878"/>
      <c r="CR34" s="1878"/>
      <c r="CS34" s="1878"/>
      <c r="CT34" s="1878"/>
      <c r="CU34" s="1878"/>
      <c r="CV34" s="1878"/>
      <c r="CW34" s="1878"/>
      <c r="CX34" s="1878"/>
      <c r="CY34" s="1878"/>
      <c r="CZ34" s="1878"/>
    </row>
    <row r="35" s="388" customFormat="true" ht="15" customHeight="true" x14ac:dyDescent="0.2">
      <c r="A35" s="2345" t="s">
        <v>55</v>
      </c>
      <c r="B35" s="1468" t="s">
        <v>49</v>
      </c>
      <c r="C35" s="1352">
        <v>61.994000210066247</v>
      </c>
      <c r="D35" s="1353">
        <v>82.839924473333298</v>
      </c>
      <c r="E35" s="1353">
        <v>96.104389858044797</v>
      </c>
      <c r="F35" s="1353">
        <v>99.350532919633409</v>
      </c>
      <c r="G35" s="1354">
        <v>99.606185610328112</v>
      </c>
      <c r="H35" s="1355">
        <v>91.934690979046579</v>
      </c>
      <c r="I35" s="1353">
        <v>98.091001384178966</v>
      </c>
      <c r="J35" s="1353">
        <v>99.326632387300435</v>
      </c>
      <c r="K35" s="1353">
        <v>99.527411992172219</v>
      </c>
      <c r="L35" s="1356">
        <v>99.623977817161062</v>
      </c>
      <c r="M35" s="1357">
        <v>53.08926281020895</v>
      </c>
      <c r="N35" s="1353">
        <v>66.759760746987496</v>
      </c>
      <c r="O35" s="1353">
        <v>74.253729372235995</v>
      </c>
      <c r="P35" s="1353">
        <v>81.577786107610649</v>
      </c>
      <c r="Q35" s="1354">
        <v>93.72186403928022</v>
      </c>
      <c r="R35" s="1355">
        <v>76.569898553091704</v>
      </c>
      <c r="S35" s="1353">
        <v>80.200796892750375</v>
      </c>
      <c r="T35" s="1353">
        <v>89.472469727785025</v>
      </c>
      <c r="U35" s="1353">
        <v>85.875192803434501</v>
      </c>
      <c r="V35" s="1353">
        <v>82.443991971139624</v>
      </c>
      <c r="W35" s="1353">
        <v>63.620282828989993</v>
      </c>
      <c r="X35" s="1353">
        <v>86.489433352420164</v>
      </c>
      <c r="Y35" s="1353">
        <v>95.477227881794462</v>
      </c>
      <c r="Z35" s="1929">
        <v>93.036011221085758</v>
      </c>
      <c r="AA35" s="603"/>
      <c r="AB35" s="603"/>
      <c r="AC35" s="603"/>
      <c r="AD35" s="603"/>
      <c r="AE35" s="603"/>
      <c r="AF35" s="603"/>
      <c r="AG35" s="603"/>
      <c r="AH35" s="603"/>
      <c r="AI35" s="603"/>
      <c r="AJ35" s="603"/>
      <c r="AK35" s="603"/>
      <c r="AL35" s="603"/>
      <c r="AM35" s="603"/>
      <c r="AN35" s="603"/>
      <c r="AO35" s="603"/>
      <c r="AP35" s="603"/>
      <c r="AQ35" s="603"/>
      <c r="AR35" s="603"/>
      <c r="AS35" s="603"/>
      <c r="AT35" s="603"/>
      <c r="AU35" s="603"/>
      <c r="AV35" s="603"/>
      <c r="AW35" s="603"/>
      <c r="AX35" s="603"/>
      <c r="AY35" s="603"/>
      <c r="AZ35" s="216"/>
      <c r="BA35" s="2179" t="s">
        <v>55</v>
      </c>
      <c r="BB35" s="151" t="s">
        <v>49</v>
      </c>
      <c r="BC35" s="1150" t="s">
        <v>35</v>
      </c>
      <c r="BD35" s="1170" t="s">
        <v>35</v>
      </c>
      <c r="BE35" s="1170" t="s">
        <v>35</v>
      </c>
      <c r="BF35" s="1170" t="s">
        <v>35</v>
      </c>
      <c r="BG35" s="1191" t="s">
        <v>35</v>
      </c>
      <c r="BH35" s="1212" t="s">
        <v>35</v>
      </c>
      <c r="BI35" s="1170" t="s">
        <v>35</v>
      </c>
      <c r="BJ35" s="1170" t="s">
        <v>35</v>
      </c>
      <c r="BK35" s="1170" t="s">
        <v>35</v>
      </c>
      <c r="BL35" s="1191" t="s">
        <v>35</v>
      </c>
      <c r="BM35" s="1212" t="s">
        <v>35</v>
      </c>
      <c r="BN35" s="1170" t="s">
        <v>35</v>
      </c>
      <c r="BO35" s="1170" t="s">
        <v>35</v>
      </c>
      <c r="BP35" s="1170" t="s">
        <v>35</v>
      </c>
      <c r="BQ35" s="1191" t="s">
        <v>35</v>
      </c>
      <c r="BR35" s="1212" t="s">
        <v>35</v>
      </c>
      <c r="BS35" s="1170" t="s">
        <v>35</v>
      </c>
      <c r="BT35" s="1170" t="s">
        <v>35</v>
      </c>
      <c r="BU35" s="1170" t="s">
        <v>35</v>
      </c>
      <c r="BV35" s="1170" t="s">
        <v>35</v>
      </c>
      <c r="BW35" s="1170" t="s">
        <v>35</v>
      </c>
      <c r="BX35" s="1170" t="s">
        <v>35</v>
      </c>
      <c r="BY35" s="1232" t="s">
        <v>35</v>
      </c>
      <c r="BZ35" s="1232" t="s">
        <v>35</v>
      </c>
      <c r="CA35" s="1878"/>
      <c r="CB35" s="1878"/>
      <c r="CC35" s="1878"/>
      <c r="CD35" s="1878"/>
      <c r="CE35" s="1878"/>
      <c r="CF35" s="1878"/>
      <c r="CG35" s="1878"/>
      <c r="CH35" s="1878"/>
      <c r="CI35" s="1878"/>
      <c r="CJ35" s="1878"/>
      <c r="CK35" s="1878"/>
      <c r="CL35" s="1878"/>
      <c r="CM35" s="1878"/>
      <c r="CN35" s="1878"/>
      <c r="CO35" s="1878"/>
      <c r="CP35" s="1878"/>
      <c r="CQ35" s="1878"/>
      <c r="CR35" s="1878"/>
      <c r="CS35" s="1878"/>
      <c r="CT35" s="1878"/>
      <c r="CU35" s="1878"/>
      <c r="CV35" s="1878"/>
      <c r="CW35" s="1878"/>
      <c r="CX35" s="1878"/>
      <c r="CY35" s="1878"/>
      <c r="CZ35" s="1878"/>
    </row>
    <row r="36" s="388" customFormat="true" ht="15" customHeight="true" x14ac:dyDescent="0.2">
      <c r="A36" s="2345"/>
      <c r="B36" s="1468" t="s">
        <v>48</v>
      </c>
      <c r="C36" s="1352">
        <v>38.005999789933881</v>
      </c>
      <c r="D36" s="1353">
        <v>17.160075526666464</v>
      </c>
      <c r="E36" s="1353">
        <v>3.8956101419550984</v>
      </c>
      <c r="F36" s="1353">
        <v>0.64946708036652034</v>
      </c>
      <c r="G36" s="1354">
        <v>0.39381438967188892</v>
      </c>
      <c r="H36" s="1355">
        <v>8.0653090209535421</v>
      </c>
      <c r="I36" s="1353">
        <v>1.9089986158210843</v>
      </c>
      <c r="J36" s="1353">
        <v>0.67336761269956513</v>
      </c>
      <c r="K36" s="1353">
        <v>0.47258800782778337</v>
      </c>
      <c r="L36" s="1356">
        <v>0.3760221828389621</v>
      </c>
      <c r="M36" s="1357">
        <v>46.910737189791121</v>
      </c>
      <c r="N36" s="1353">
        <v>33.240239253012113</v>
      </c>
      <c r="O36" s="1353">
        <v>25.746270627763767</v>
      </c>
      <c r="P36" s="1353">
        <v>18.422213892389369</v>
      </c>
      <c r="Q36" s="1354">
        <v>6.2781359607198048</v>
      </c>
      <c r="R36" s="1355">
        <v>23.430101446908115</v>
      </c>
      <c r="S36" s="1353">
        <v>19.79920310724944</v>
      </c>
      <c r="T36" s="1353">
        <v>10.527530272215039</v>
      </c>
      <c r="U36" s="1353">
        <v>14.124807196565692</v>
      </c>
      <c r="V36" s="1353">
        <v>17.556008028860415</v>
      </c>
      <c r="W36" s="1353">
        <v>36.379717171010043</v>
      </c>
      <c r="X36" s="1353">
        <v>13.510566647579866</v>
      </c>
      <c r="Y36" s="1353">
        <v>4.5227721182055234</v>
      </c>
      <c r="Z36" s="1929">
        <v>6.9639887789142545</v>
      </c>
      <c r="AA36" s="603"/>
      <c r="AB36" s="603"/>
      <c r="AC36" s="603"/>
      <c r="AD36" s="603"/>
      <c r="AE36" s="603"/>
      <c r="AF36" s="603"/>
      <c r="AG36" s="603"/>
      <c r="AH36" s="603"/>
      <c r="AI36" s="603"/>
      <c r="AJ36" s="603"/>
      <c r="AK36" s="603"/>
      <c r="AL36" s="603"/>
      <c r="AM36" s="603"/>
      <c r="AN36" s="603"/>
      <c r="AO36" s="603"/>
      <c r="AP36" s="603"/>
      <c r="AQ36" s="603"/>
      <c r="AR36" s="603"/>
      <c r="AS36" s="603"/>
      <c r="AT36" s="603"/>
      <c r="AU36" s="603"/>
      <c r="AV36" s="603"/>
      <c r="AW36" s="603"/>
      <c r="AX36" s="603"/>
      <c r="AY36" s="603"/>
      <c r="AZ36" s="216"/>
      <c r="BA36" s="2179"/>
      <c r="BB36" s="151" t="s">
        <v>48</v>
      </c>
      <c r="BC36" s="1150" t="s">
        <v>35</v>
      </c>
      <c r="BD36" s="1170" t="s">
        <v>35</v>
      </c>
      <c r="BE36" s="1170" t="s">
        <v>35</v>
      </c>
      <c r="BF36" s="1170" t="s">
        <v>35</v>
      </c>
      <c r="BG36" s="1191" t="s">
        <v>35</v>
      </c>
      <c r="BH36" s="1212" t="s">
        <v>35</v>
      </c>
      <c r="BI36" s="1170" t="s">
        <v>35</v>
      </c>
      <c r="BJ36" s="1170" t="s">
        <v>35</v>
      </c>
      <c r="BK36" s="1170" t="s">
        <v>35</v>
      </c>
      <c r="BL36" s="1191" t="s">
        <v>35</v>
      </c>
      <c r="BM36" s="1212" t="s">
        <v>35</v>
      </c>
      <c r="BN36" s="1170" t="s">
        <v>35</v>
      </c>
      <c r="BO36" s="1170" t="s">
        <v>35</v>
      </c>
      <c r="BP36" s="1170" t="s">
        <v>35</v>
      </c>
      <c r="BQ36" s="1191" t="s">
        <v>35</v>
      </c>
      <c r="BR36" s="1212" t="s">
        <v>35</v>
      </c>
      <c r="BS36" s="1170" t="s">
        <v>35</v>
      </c>
      <c r="BT36" s="1170" t="s">
        <v>35</v>
      </c>
      <c r="BU36" s="1170" t="s">
        <v>35</v>
      </c>
      <c r="BV36" s="1170" t="s">
        <v>35</v>
      </c>
      <c r="BW36" s="1170" t="s">
        <v>35</v>
      </c>
      <c r="BX36" s="1170" t="s">
        <v>35</v>
      </c>
      <c r="BY36" s="1232" t="s">
        <v>35</v>
      </c>
      <c r="BZ36" s="1232" t="s">
        <v>35</v>
      </c>
      <c r="CA36" s="1878"/>
      <c r="CB36" s="1878"/>
      <c r="CC36" s="1878"/>
      <c r="CD36" s="1878"/>
      <c r="CE36" s="1878"/>
      <c r="CF36" s="1878"/>
      <c r="CG36" s="1878"/>
      <c r="CH36" s="1878"/>
      <c r="CI36" s="1878"/>
      <c r="CJ36" s="1878"/>
      <c r="CK36" s="1878"/>
      <c r="CL36" s="1878"/>
      <c r="CM36" s="1878"/>
      <c r="CN36" s="1878"/>
      <c r="CO36" s="1878"/>
      <c r="CP36" s="1878"/>
      <c r="CQ36" s="1878"/>
      <c r="CR36" s="1878"/>
      <c r="CS36" s="1878"/>
      <c r="CT36" s="1878"/>
      <c r="CU36" s="1878"/>
      <c r="CV36" s="1878"/>
      <c r="CW36" s="1878"/>
      <c r="CX36" s="1878"/>
      <c r="CY36" s="1878"/>
      <c r="CZ36" s="1878"/>
    </row>
    <row r="37" s="388" customFormat="true" ht="15" customHeight="true" x14ac:dyDescent="0.2">
      <c r="A37" s="2345" t="s">
        <v>158</v>
      </c>
      <c r="B37" s="1468" t="s">
        <v>49</v>
      </c>
      <c r="C37" s="1352">
        <v>95.425560271089822</v>
      </c>
      <c r="D37" s="1353">
        <v>95.373810251668118</v>
      </c>
      <c r="E37" s="1353">
        <v>98.594863884218526</v>
      </c>
      <c r="F37" s="1353">
        <v>99.620707525552234</v>
      </c>
      <c r="G37" s="1354">
        <v>99.725797806966213</v>
      </c>
      <c r="H37" s="1355">
        <v>97.830561083044287</v>
      </c>
      <c r="I37" s="1353">
        <v>99.367333072068192</v>
      </c>
      <c r="J37" s="1353">
        <v>99.527943849615212</v>
      </c>
      <c r="K37" s="1353">
        <v>99.756529815474522</v>
      </c>
      <c r="L37" s="1356">
        <v>99.669710733896181</v>
      </c>
      <c r="M37" s="1357">
        <v>94.950405681341593</v>
      </c>
      <c r="N37" s="1353">
        <v>95.184709981198125</v>
      </c>
      <c r="O37" s="1353">
        <v>95.300163142320855</v>
      </c>
      <c r="P37" s="1353">
        <v>94.433007306524786</v>
      </c>
      <c r="Q37" s="1354">
        <v>97.963085226490477</v>
      </c>
      <c r="R37" s="1355">
        <v>96.909304433475469</v>
      </c>
      <c r="S37" s="1353">
        <v>97.605523130832239</v>
      </c>
      <c r="T37" s="1353">
        <v>98.346256195098334</v>
      </c>
      <c r="U37" s="1353">
        <v>97.364085937128522</v>
      </c>
      <c r="V37" s="1353">
        <v>95.966051446016991</v>
      </c>
      <c r="W37" s="1353">
        <v>98.303147104205365</v>
      </c>
      <c r="X37" s="1353">
        <v>99.734991166659825</v>
      </c>
      <c r="Y37" s="1353">
        <v>98.264544541497273</v>
      </c>
      <c r="Z37" s="1929">
        <v>99.71110802365601</v>
      </c>
      <c r="AA37" s="603"/>
      <c r="AB37" s="603"/>
      <c r="AC37" s="603"/>
      <c r="AD37" s="603"/>
      <c r="AE37" s="603"/>
      <c r="AF37" s="603"/>
      <c r="AG37" s="603"/>
      <c r="AH37" s="603"/>
      <c r="AI37" s="603"/>
      <c r="AJ37" s="603"/>
      <c r="AK37" s="603"/>
      <c r="AL37" s="603"/>
      <c r="AM37" s="603"/>
      <c r="AN37" s="603"/>
      <c r="AO37" s="603"/>
      <c r="AP37" s="603"/>
      <c r="AQ37" s="603"/>
      <c r="AR37" s="603"/>
      <c r="AS37" s="603"/>
      <c r="AT37" s="603"/>
      <c r="AU37" s="603"/>
      <c r="AV37" s="603"/>
      <c r="AW37" s="603"/>
      <c r="AX37" s="603"/>
      <c r="AY37" s="603"/>
      <c r="AZ37" s="216"/>
      <c r="BA37" s="2179" t="s">
        <v>125</v>
      </c>
      <c r="BB37" s="151" t="s">
        <v>49</v>
      </c>
      <c r="BC37" s="1150" t="s">
        <v>35</v>
      </c>
      <c r="BD37" s="1170" t="s">
        <v>35</v>
      </c>
      <c r="BE37" s="1170" t="s">
        <v>35</v>
      </c>
      <c r="BF37" s="1170" t="s">
        <v>35</v>
      </c>
      <c r="BG37" s="1191" t="s">
        <v>35</v>
      </c>
      <c r="BH37" s="1212" t="s">
        <v>35</v>
      </c>
      <c r="BI37" s="1170" t="s">
        <v>35</v>
      </c>
      <c r="BJ37" s="1170" t="s">
        <v>35</v>
      </c>
      <c r="BK37" s="1170" t="s">
        <v>35</v>
      </c>
      <c r="BL37" s="1191" t="s">
        <v>35</v>
      </c>
      <c r="BM37" s="1212" t="s">
        <v>35</v>
      </c>
      <c r="BN37" s="1170" t="s">
        <v>35</v>
      </c>
      <c r="BO37" s="1170" t="s">
        <v>35</v>
      </c>
      <c r="BP37" s="1170" t="s">
        <v>35</v>
      </c>
      <c r="BQ37" s="1191" t="s">
        <v>35</v>
      </c>
      <c r="BR37" s="1212" t="s">
        <v>35</v>
      </c>
      <c r="BS37" s="1170" t="s">
        <v>35</v>
      </c>
      <c r="BT37" s="1170" t="s">
        <v>35</v>
      </c>
      <c r="BU37" s="1170" t="s">
        <v>35</v>
      </c>
      <c r="BV37" s="1170" t="s">
        <v>35</v>
      </c>
      <c r="BW37" s="1170" t="s">
        <v>35</v>
      </c>
      <c r="BX37" s="1170" t="s">
        <v>35</v>
      </c>
      <c r="BY37" s="1232" t="s">
        <v>35</v>
      </c>
      <c r="BZ37" s="1232" t="s">
        <v>35</v>
      </c>
      <c r="CA37" s="1878"/>
      <c r="CB37" s="1878"/>
      <c r="CC37" s="1878"/>
      <c r="CD37" s="1878"/>
      <c r="CE37" s="1878"/>
      <c r="CF37" s="1878"/>
      <c r="CG37" s="1878"/>
      <c r="CH37" s="1878"/>
      <c r="CI37" s="1878"/>
      <c r="CJ37" s="1878"/>
      <c r="CK37" s="1878"/>
      <c r="CL37" s="1878"/>
      <c r="CM37" s="1878"/>
      <c r="CN37" s="1878"/>
      <c r="CO37" s="1878"/>
      <c r="CP37" s="1878"/>
      <c r="CQ37" s="1878"/>
      <c r="CR37" s="1878"/>
      <c r="CS37" s="1878"/>
      <c r="CT37" s="1878"/>
      <c r="CU37" s="1878"/>
      <c r="CV37" s="1878"/>
      <c r="CW37" s="1878"/>
      <c r="CX37" s="1878"/>
      <c r="CY37" s="1878"/>
      <c r="CZ37" s="1878"/>
    </row>
    <row r="38" s="388" customFormat="true" ht="15" customHeight="true" x14ac:dyDescent="0.2">
      <c r="A38" s="2345"/>
      <c r="B38" s="1468" t="s">
        <v>48</v>
      </c>
      <c r="C38" s="1352">
        <v>4.5744397289103071</v>
      </c>
      <c r="D38" s="1353">
        <v>4.6261897483318855</v>
      </c>
      <c r="E38" s="1353">
        <v>1.4051361157814748</v>
      </c>
      <c r="F38" s="1353">
        <v>0.37929247444773956</v>
      </c>
      <c r="G38" s="1354">
        <v>0.27420219303382359</v>
      </c>
      <c r="H38" s="1355">
        <v>2.1694389169556585</v>
      </c>
      <c r="I38" s="1353">
        <v>0.63266692793182722</v>
      </c>
      <c r="J38" s="1353">
        <v>0.47205615038480536</v>
      </c>
      <c r="K38" s="1353">
        <v>0.24347018452547309</v>
      </c>
      <c r="L38" s="1356">
        <v>0.33028926610379572</v>
      </c>
      <c r="M38" s="1357">
        <v>5.0495943186583698</v>
      </c>
      <c r="N38" s="1353">
        <v>4.8152900188019192</v>
      </c>
      <c r="O38" s="1353">
        <v>4.6998368576791671</v>
      </c>
      <c r="P38" s="1353">
        <v>5.5669926934752398</v>
      </c>
      <c r="Q38" s="1354">
        <v>2.0369147735095785</v>
      </c>
      <c r="R38" s="1355">
        <v>3.0906955665245248</v>
      </c>
      <c r="S38" s="1353">
        <v>2.3944768691677334</v>
      </c>
      <c r="T38" s="1353">
        <v>1.653743804901658</v>
      </c>
      <c r="U38" s="1353">
        <v>2.6359140628714517</v>
      </c>
      <c r="V38" s="1353">
        <v>4.0339485539830644</v>
      </c>
      <c r="W38" s="1353">
        <v>1.6968528957946494</v>
      </c>
      <c r="X38" s="1353">
        <v>0.2650088333401826</v>
      </c>
      <c r="Y38" s="1353">
        <v>1.7354554585026629</v>
      </c>
      <c r="Z38" s="1929">
        <v>0.28889197634400465</v>
      </c>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3"/>
      <c r="AX38" s="603"/>
      <c r="AY38" s="603"/>
      <c r="AZ38" s="216"/>
      <c r="BA38" s="2179"/>
      <c r="BB38" s="151" t="s">
        <v>48</v>
      </c>
      <c r="BC38" s="1150" t="s">
        <v>35</v>
      </c>
      <c r="BD38" s="1170" t="s">
        <v>35</v>
      </c>
      <c r="BE38" s="1170" t="s">
        <v>35</v>
      </c>
      <c r="BF38" s="1170" t="s">
        <v>35</v>
      </c>
      <c r="BG38" s="1191" t="s">
        <v>35</v>
      </c>
      <c r="BH38" s="1212" t="s">
        <v>35</v>
      </c>
      <c r="BI38" s="1170" t="s">
        <v>35</v>
      </c>
      <c r="BJ38" s="1170" t="s">
        <v>35</v>
      </c>
      <c r="BK38" s="1170" t="s">
        <v>35</v>
      </c>
      <c r="BL38" s="1191" t="s">
        <v>35</v>
      </c>
      <c r="BM38" s="1212" t="s">
        <v>35</v>
      </c>
      <c r="BN38" s="1170" t="s">
        <v>35</v>
      </c>
      <c r="BO38" s="1170" t="s">
        <v>35</v>
      </c>
      <c r="BP38" s="1170" t="s">
        <v>35</v>
      </c>
      <c r="BQ38" s="1191" t="s">
        <v>35</v>
      </c>
      <c r="BR38" s="1212" t="s">
        <v>35</v>
      </c>
      <c r="BS38" s="1170" t="s">
        <v>35</v>
      </c>
      <c r="BT38" s="1170" t="s">
        <v>35</v>
      </c>
      <c r="BU38" s="1170" t="s">
        <v>35</v>
      </c>
      <c r="BV38" s="1170" t="s">
        <v>35</v>
      </c>
      <c r="BW38" s="1170" t="s">
        <v>35</v>
      </c>
      <c r="BX38" s="1170" t="s">
        <v>35</v>
      </c>
      <c r="BY38" s="1232" t="s">
        <v>35</v>
      </c>
      <c r="BZ38" s="1232" t="s">
        <v>35</v>
      </c>
      <c r="CA38" s="1878"/>
      <c r="CB38" s="1878"/>
      <c r="CC38" s="1878"/>
      <c r="CD38" s="1878"/>
      <c r="CE38" s="1878"/>
      <c r="CF38" s="1878"/>
      <c r="CG38" s="1878"/>
      <c r="CH38" s="1878"/>
      <c r="CI38" s="1878"/>
      <c r="CJ38" s="1878"/>
      <c r="CK38" s="1878"/>
      <c r="CL38" s="1878"/>
      <c r="CM38" s="1878"/>
      <c r="CN38" s="1878"/>
      <c r="CO38" s="1878"/>
      <c r="CP38" s="1878"/>
      <c r="CQ38" s="1878"/>
      <c r="CR38" s="1878"/>
      <c r="CS38" s="1878"/>
      <c r="CT38" s="1878"/>
      <c r="CU38" s="1878"/>
      <c r="CV38" s="1878"/>
      <c r="CW38" s="1878"/>
      <c r="CX38" s="1878"/>
      <c r="CY38" s="1878"/>
      <c r="CZ38" s="1878"/>
    </row>
    <row r="39" s="130" customFormat="true" ht="15" customHeight="true" x14ac:dyDescent="0.2">
      <c r="A39" s="2165" t="s">
        <v>122</v>
      </c>
      <c r="B39" s="248" t="s">
        <v>49</v>
      </c>
      <c r="C39" s="1093" t="s">
        <v>35</v>
      </c>
      <c r="D39" s="1102" t="s">
        <v>35</v>
      </c>
      <c r="E39" s="1102" t="s">
        <v>35</v>
      </c>
      <c r="F39" s="1102" t="s">
        <v>35</v>
      </c>
      <c r="G39" s="1112" t="s">
        <v>35</v>
      </c>
      <c r="H39" s="1122" t="s">
        <v>35</v>
      </c>
      <c r="I39" s="1102" t="s">
        <v>35</v>
      </c>
      <c r="J39" s="1102" t="s">
        <v>35</v>
      </c>
      <c r="K39" s="1102" t="s">
        <v>35</v>
      </c>
      <c r="L39" s="1132" t="s">
        <v>35</v>
      </c>
      <c r="M39" s="1140" t="s">
        <v>35</v>
      </c>
      <c r="N39" s="1102" t="s">
        <v>35</v>
      </c>
      <c r="O39" s="1102" t="s">
        <v>35</v>
      </c>
      <c r="P39" s="1102" t="s">
        <v>35</v>
      </c>
      <c r="Q39" s="1112" t="s">
        <v>35</v>
      </c>
      <c r="R39" s="1122" t="s">
        <v>35</v>
      </c>
      <c r="S39" s="1102" t="s">
        <v>35</v>
      </c>
      <c r="T39" s="1102" t="s">
        <v>35</v>
      </c>
      <c r="U39" s="1102" t="s">
        <v>35</v>
      </c>
      <c r="V39" s="1102" t="s">
        <v>35</v>
      </c>
      <c r="W39" s="1102" t="s">
        <v>35</v>
      </c>
      <c r="X39" s="1102" t="s">
        <v>35</v>
      </c>
      <c r="Y39" s="1144" t="s">
        <v>35</v>
      </c>
      <c r="Z39" s="1836" t="s">
        <v>35</v>
      </c>
      <c r="AA39" s="1867"/>
      <c r="AB39" s="1867"/>
      <c r="AC39" s="1867"/>
      <c r="AD39" s="1867"/>
      <c r="AE39" s="1867"/>
      <c r="AF39" s="1867"/>
      <c r="AG39" s="1867"/>
      <c r="AH39" s="1867"/>
      <c r="AI39" s="1867"/>
      <c r="AJ39" s="1867"/>
      <c r="AK39" s="1867"/>
      <c r="AL39" s="1867"/>
      <c r="AM39" s="1867"/>
      <c r="AN39" s="1867"/>
      <c r="AO39" s="1867"/>
      <c r="AP39" s="1867"/>
      <c r="AQ39" s="1867"/>
      <c r="AR39" s="1867"/>
      <c r="AS39" s="1867"/>
      <c r="AT39" s="1867"/>
      <c r="AU39" s="1867"/>
      <c r="AV39" s="1867"/>
      <c r="AW39" s="1867"/>
      <c r="AX39" s="1867"/>
      <c r="AY39" s="1867"/>
      <c r="AZ39" s="215"/>
      <c r="BA39" s="2179" t="s">
        <v>122</v>
      </c>
      <c r="BB39" s="151" t="s">
        <v>49</v>
      </c>
      <c r="BC39" s="1150" t="s">
        <v>35</v>
      </c>
      <c r="BD39" s="1170" t="s">
        <v>35</v>
      </c>
      <c r="BE39" s="1170" t="s">
        <v>35</v>
      </c>
      <c r="BF39" s="1170" t="s">
        <v>35</v>
      </c>
      <c r="BG39" s="1191" t="s">
        <v>35</v>
      </c>
      <c r="BH39" s="1212" t="s">
        <v>35</v>
      </c>
      <c r="BI39" s="1170" t="s">
        <v>35</v>
      </c>
      <c r="BJ39" s="1170" t="s">
        <v>35</v>
      </c>
      <c r="BK39" s="1170" t="s">
        <v>35</v>
      </c>
      <c r="BL39" s="1191" t="s">
        <v>35</v>
      </c>
      <c r="BM39" s="1212" t="s">
        <v>35</v>
      </c>
      <c r="BN39" s="1170" t="s">
        <v>35</v>
      </c>
      <c r="BO39" s="1170" t="s">
        <v>35</v>
      </c>
      <c r="BP39" s="1170" t="s">
        <v>35</v>
      </c>
      <c r="BQ39" s="1191" t="s">
        <v>35</v>
      </c>
      <c r="BR39" s="1212" t="s">
        <v>35</v>
      </c>
      <c r="BS39" s="1170" t="s">
        <v>35</v>
      </c>
      <c r="BT39" s="1170" t="s">
        <v>35</v>
      </c>
      <c r="BU39" s="1170" t="s">
        <v>35</v>
      </c>
      <c r="BV39" s="1170" t="s">
        <v>35</v>
      </c>
      <c r="BW39" s="1170" t="s">
        <v>35</v>
      </c>
      <c r="BX39" s="1170" t="s">
        <v>35</v>
      </c>
      <c r="BY39" s="1232" t="s">
        <v>35</v>
      </c>
      <c r="BZ39" s="1232" t="s">
        <v>35</v>
      </c>
      <c r="CA39" s="1878"/>
      <c r="CB39" s="1878"/>
      <c r="CC39" s="1878"/>
      <c r="CD39" s="1878"/>
      <c r="CE39" s="1878"/>
      <c r="CF39" s="1878"/>
      <c r="CG39" s="1878"/>
      <c r="CH39" s="1878"/>
      <c r="CI39" s="1878"/>
      <c r="CJ39" s="1878"/>
      <c r="CK39" s="1878"/>
      <c r="CL39" s="1878"/>
      <c r="CM39" s="1878"/>
      <c r="CN39" s="1878"/>
      <c r="CO39" s="1878"/>
      <c r="CP39" s="1878"/>
      <c r="CQ39" s="1878"/>
      <c r="CR39" s="1878"/>
      <c r="CS39" s="1878"/>
      <c r="CT39" s="1878"/>
      <c r="CU39" s="1878"/>
      <c r="CV39" s="1878"/>
      <c r="CW39" s="1878"/>
      <c r="CX39" s="1878"/>
      <c r="CY39" s="1878"/>
      <c r="CZ39" s="1878"/>
    </row>
    <row r="40" s="130" customFormat="true" ht="15" customHeight="true" x14ac:dyDescent="0.2">
      <c r="A40" s="2165"/>
      <c r="B40" s="248" t="s">
        <v>48</v>
      </c>
      <c r="C40" s="1093" t="s">
        <v>35</v>
      </c>
      <c r="D40" s="1102" t="s">
        <v>35</v>
      </c>
      <c r="E40" s="1102" t="s">
        <v>35</v>
      </c>
      <c r="F40" s="1102" t="s">
        <v>35</v>
      </c>
      <c r="G40" s="1112" t="s">
        <v>35</v>
      </c>
      <c r="H40" s="1122" t="s">
        <v>35</v>
      </c>
      <c r="I40" s="1102" t="s">
        <v>35</v>
      </c>
      <c r="J40" s="1102" t="s">
        <v>35</v>
      </c>
      <c r="K40" s="1102" t="s">
        <v>35</v>
      </c>
      <c r="L40" s="1132" t="s">
        <v>35</v>
      </c>
      <c r="M40" s="1140" t="s">
        <v>35</v>
      </c>
      <c r="N40" s="1102" t="s">
        <v>35</v>
      </c>
      <c r="O40" s="1102" t="s">
        <v>35</v>
      </c>
      <c r="P40" s="1102" t="s">
        <v>35</v>
      </c>
      <c r="Q40" s="1112" t="s">
        <v>35</v>
      </c>
      <c r="R40" s="1122" t="s">
        <v>35</v>
      </c>
      <c r="S40" s="1102" t="s">
        <v>35</v>
      </c>
      <c r="T40" s="1102" t="s">
        <v>35</v>
      </c>
      <c r="U40" s="1102" t="s">
        <v>35</v>
      </c>
      <c r="V40" s="1102" t="s">
        <v>35</v>
      </c>
      <c r="W40" s="1102" t="s">
        <v>35</v>
      </c>
      <c r="X40" s="1102" t="s">
        <v>35</v>
      </c>
      <c r="Y40" s="1144" t="s">
        <v>35</v>
      </c>
      <c r="Z40" s="1836" t="s">
        <v>35</v>
      </c>
      <c r="AA40" s="1867"/>
      <c r="AB40" s="1867"/>
      <c r="AC40" s="1867"/>
      <c r="AD40" s="1867"/>
      <c r="AE40" s="1867"/>
      <c r="AF40" s="1867"/>
      <c r="AG40" s="1867"/>
      <c r="AH40" s="1867"/>
      <c r="AI40" s="1867"/>
      <c r="AJ40" s="1867"/>
      <c r="AK40" s="1867"/>
      <c r="AL40" s="1867"/>
      <c r="AM40" s="1867"/>
      <c r="AN40" s="1867"/>
      <c r="AO40" s="1867"/>
      <c r="AP40" s="1867"/>
      <c r="AQ40" s="1867"/>
      <c r="AR40" s="1867"/>
      <c r="AS40" s="1867"/>
      <c r="AT40" s="1867"/>
      <c r="AU40" s="1867"/>
      <c r="AV40" s="1867"/>
      <c r="AW40" s="1867"/>
      <c r="AX40" s="1867"/>
      <c r="AY40" s="1867"/>
      <c r="AZ40" s="215"/>
      <c r="BA40" s="2179"/>
      <c r="BB40" s="151" t="s">
        <v>48</v>
      </c>
      <c r="BC40" s="1150" t="s">
        <v>35</v>
      </c>
      <c r="BD40" s="1170" t="s">
        <v>35</v>
      </c>
      <c r="BE40" s="1170" t="s">
        <v>35</v>
      </c>
      <c r="BF40" s="1170" t="s">
        <v>35</v>
      </c>
      <c r="BG40" s="1191" t="s">
        <v>35</v>
      </c>
      <c r="BH40" s="1212" t="s">
        <v>35</v>
      </c>
      <c r="BI40" s="1170" t="s">
        <v>35</v>
      </c>
      <c r="BJ40" s="1170" t="s">
        <v>35</v>
      </c>
      <c r="BK40" s="1170" t="s">
        <v>35</v>
      </c>
      <c r="BL40" s="1191" t="s">
        <v>35</v>
      </c>
      <c r="BM40" s="1212" t="s">
        <v>35</v>
      </c>
      <c r="BN40" s="1170" t="s">
        <v>35</v>
      </c>
      <c r="BO40" s="1170" t="s">
        <v>35</v>
      </c>
      <c r="BP40" s="1170" t="s">
        <v>35</v>
      </c>
      <c r="BQ40" s="1191" t="s">
        <v>35</v>
      </c>
      <c r="BR40" s="1212" t="s">
        <v>35</v>
      </c>
      <c r="BS40" s="1170" t="s">
        <v>35</v>
      </c>
      <c r="BT40" s="1170" t="s">
        <v>35</v>
      </c>
      <c r="BU40" s="1170" t="s">
        <v>35</v>
      </c>
      <c r="BV40" s="1170" t="s">
        <v>35</v>
      </c>
      <c r="BW40" s="1170" t="s">
        <v>35</v>
      </c>
      <c r="BX40" s="1170" t="s">
        <v>35</v>
      </c>
      <c r="BY40" s="1232" t="s">
        <v>35</v>
      </c>
      <c r="BZ40" s="1232" t="s">
        <v>35</v>
      </c>
      <c r="CA40" s="1878"/>
      <c r="CB40" s="1878"/>
      <c r="CC40" s="1878"/>
      <c r="CD40" s="1878"/>
      <c r="CE40" s="1878"/>
      <c r="CF40" s="1878"/>
      <c r="CG40" s="1878"/>
      <c r="CH40" s="1878"/>
      <c r="CI40" s="1878"/>
      <c r="CJ40" s="1878"/>
      <c r="CK40" s="1878"/>
      <c r="CL40" s="1878"/>
      <c r="CM40" s="1878"/>
      <c r="CN40" s="1878"/>
      <c r="CO40" s="1878"/>
      <c r="CP40" s="1878"/>
      <c r="CQ40" s="1878"/>
      <c r="CR40" s="1878"/>
      <c r="CS40" s="1878"/>
      <c r="CT40" s="1878"/>
      <c r="CU40" s="1878"/>
      <c r="CV40" s="1878"/>
      <c r="CW40" s="1878"/>
      <c r="CX40" s="1878"/>
      <c r="CY40" s="1878"/>
      <c r="CZ40" s="1878"/>
    </row>
    <row r="41" s="388" customFormat="true" ht="15" customHeight="true" x14ac:dyDescent="0.2">
      <c r="A41" s="2345" t="s">
        <v>56</v>
      </c>
      <c r="B41" s="1468" t="s">
        <v>49</v>
      </c>
      <c r="C41" s="1352">
        <v>2.8389019415340186</v>
      </c>
      <c r="D41" s="1353">
        <v>0.66236281464805913</v>
      </c>
      <c r="E41" s="1353">
        <v>0.14672364138505264</v>
      </c>
      <c r="F41" s="1353">
        <v>0.15203707830646854</v>
      </c>
      <c r="G41" s="1354">
        <v>1.0504348141421283E-2</v>
      </c>
      <c r="H41" s="1355">
        <v>0.44347071660668658</v>
      </c>
      <c r="I41" s="1353">
        <v>0.13482474856581511</v>
      </c>
      <c r="J41" s="1353">
        <v>0.15373602551374141</v>
      </c>
      <c r="K41" s="1353">
        <v>0</v>
      </c>
      <c r="L41" s="1356">
        <v>1.7736024820876224E-2</v>
      </c>
      <c r="M41" s="1357">
        <v>4.7561378508492949</v>
      </c>
      <c r="N41" s="1353">
        <v>1.5471874239732917</v>
      </c>
      <c r="O41" s="1353">
        <v>1.0084966921413236</v>
      </c>
      <c r="P41" s="1353">
        <v>0.87242054771298794</v>
      </c>
      <c r="Q41" s="1354">
        <v>5.9292639590468543E-2</v>
      </c>
      <c r="R41" s="1355">
        <v>0.86464768837137174</v>
      </c>
      <c r="S41" s="1353">
        <v>3.0121298130087295</v>
      </c>
      <c r="T41" s="1353">
        <v>0.25929660072374433</v>
      </c>
      <c r="U41" s="1353">
        <v>0.75526016470576385</v>
      </c>
      <c r="V41" s="1353">
        <v>0.12982152088060242</v>
      </c>
      <c r="W41" s="1353">
        <v>0.24282915653365142</v>
      </c>
      <c r="X41" s="1353">
        <v>1.93740055344595</v>
      </c>
      <c r="Y41" s="1353">
        <v>0.18703936857624018</v>
      </c>
      <c r="Z41" s="1929">
        <v>0.51237886821508416</v>
      </c>
      <c r="AA41" s="603"/>
      <c r="AB41" s="603"/>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AZ41" s="216"/>
      <c r="BA41" s="2179" t="s">
        <v>56</v>
      </c>
      <c r="BB41" s="151" t="s">
        <v>49</v>
      </c>
      <c r="BC41" s="1150" t="s">
        <v>35</v>
      </c>
      <c r="BD41" s="1170" t="s">
        <v>35</v>
      </c>
      <c r="BE41" s="1170" t="s">
        <v>35</v>
      </c>
      <c r="BF41" s="1170" t="s">
        <v>35</v>
      </c>
      <c r="BG41" s="1191" t="s">
        <v>35</v>
      </c>
      <c r="BH41" s="1212" t="s">
        <v>35</v>
      </c>
      <c r="BI41" s="1170" t="s">
        <v>35</v>
      </c>
      <c r="BJ41" s="1170" t="s">
        <v>35</v>
      </c>
      <c r="BK41" s="1170" t="s">
        <v>35</v>
      </c>
      <c r="BL41" s="1191" t="s">
        <v>35</v>
      </c>
      <c r="BM41" s="1212" t="s">
        <v>35</v>
      </c>
      <c r="BN41" s="1170" t="s">
        <v>35</v>
      </c>
      <c r="BO41" s="1170" t="s">
        <v>35</v>
      </c>
      <c r="BP41" s="1170" t="s">
        <v>35</v>
      </c>
      <c r="BQ41" s="1191" t="s">
        <v>35</v>
      </c>
      <c r="BR41" s="1212" t="s">
        <v>35</v>
      </c>
      <c r="BS41" s="1170" t="s">
        <v>35</v>
      </c>
      <c r="BT41" s="1170" t="s">
        <v>35</v>
      </c>
      <c r="BU41" s="1170" t="s">
        <v>35</v>
      </c>
      <c r="BV41" s="1170" t="s">
        <v>35</v>
      </c>
      <c r="BW41" s="1170" t="s">
        <v>35</v>
      </c>
      <c r="BX41" s="1170" t="s">
        <v>35</v>
      </c>
      <c r="BY41" s="1232" t="s">
        <v>35</v>
      </c>
      <c r="BZ41" s="1232" t="s">
        <v>35</v>
      </c>
      <c r="CA41" s="1878"/>
      <c r="CB41" s="1878"/>
      <c r="CC41" s="1878"/>
      <c r="CD41" s="1878"/>
      <c r="CE41" s="1878"/>
      <c r="CF41" s="1878"/>
      <c r="CG41" s="1878"/>
      <c r="CH41" s="1878"/>
      <c r="CI41" s="1878"/>
      <c r="CJ41" s="1878"/>
      <c r="CK41" s="1878"/>
      <c r="CL41" s="1878"/>
      <c r="CM41" s="1878"/>
      <c r="CN41" s="1878"/>
      <c r="CO41" s="1878"/>
      <c r="CP41" s="1878"/>
      <c r="CQ41" s="1878"/>
      <c r="CR41" s="1878"/>
      <c r="CS41" s="1878"/>
      <c r="CT41" s="1878"/>
      <c r="CU41" s="1878"/>
      <c r="CV41" s="1878"/>
      <c r="CW41" s="1878"/>
      <c r="CX41" s="1878"/>
      <c r="CY41" s="1878"/>
      <c r="CZ41" s="1878"/>
    </row>
    <row r="42" s="388" customFormat="true" ht="15" customHeight="true" x14ac:dyDescent="0.2">
      <c r="A42" s="2345"/>
      <c r="B42" s="1468" t="s">
        <v>48</v>
      </c>
      <c r="C42" s="1352">
        <v>97.161098058465939</v>
      </c>
      <c r="D42" s="1353">
        <v>99.337637185351895</v>
      </c>
      <c r="E42" s="1353">
        <v>99.853276358614949</v>
      </c>
      <c r="F42" s="1353">
        <v>99.847962921693508</v>
      </c>
      <c r="G42" s="1354">
        <v>99.989495651858576</v>
      </c>
      <c r="H42" s="1355">
        <v>99.556529283393331</v>
      </c>
      <c r="I42" s="1353">
        <v>99.865175251434181</v>
      </c>
      <c r="J42" s="1353">
        <v>99.846263974486263</v>
      </c>
      <c r="K42" s="1353">
        <v>100</v>
      </c>
      <c r="L42" s="1356">
        <v>99.982263975179123</v>
      </c>
      <c r="M42" s="1357">
        <v>95.243862149150701</v>
      </c>
      <c r="N42" s="1353">
        <v>98.452812576026631</v>
      </c>
      <c r="O42" s="1353">
        <v>98.991503307858636</v>
      </c>
      <c r="P42" s="1353">
        <v>99.127579452287037</v>
      </c>
      <c r="Q42" s="1354">
        <v>99.940707360409533</v>
      </c>
      <c r="R42" s="1355">
        <v>99.135352311628651</v>
      </c>
      <c r="S42" s="1353">
        <v>96.987870186991287</v>
      </c>
      <c r="T42" s="1353">
        <v>99.740703399276256</v>
      </c>
      <c r="U42" s="1353">
        <v>99.244739835294226</v>
      </c>
      <c r="V42" s="1353">
        <v>99.870178479119403</v>
      </c>
      <c r="W42" s="1353">
        <v>99.757170843466341</v>
      </c>
      <c r="X42" s="1353">
        <v>98.062599446554074</v>
      </c>
      <c r="Y42" s="1353">
        <v>99.812960631423763</v>
      </c>
      <c r="Z42" s="1929">
        <v>99.487621131784934</v>
      </c>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3"/>
      <c r="AX42" s="603"/>
      <c r="AY42" s="603"/>
      <c r="AZ42" s="216"/>
      <c r="BA42" s="2179"/>
      <c r="BB42" s="151" t="s">
        <v>48</v>
      </c>
      <c r="BC42" s="1150" t="s">
        <v>35</v>
      </c>
      <c r="BD42" s="1170" t="s">
        <v>35</v>
      </c>
      <c r="BE42" s="1170" t="s">
        <v>35</v>
      </c>
      <c r="BF42" s="1170" t="s">
        <v>35</v>
      </c>
      <c r="BG42" s="1191" t="s">
        <v>35</v>
      </c>
      <c r="BH42" s="1212" t="s">
        <v>35</v>
      </c>
      <c r="BI42" s="1170" t="s">
        <v>35</v>
      </c>
      <c r="BJ42" s="1170" t="s">
        <v>35</v>
      </c>
      <c r="BK42" s="1170" t="s">
        <v>35</v>
      </c>
      <c r="BL42" s="1191" t="s">
        <v>35</v>
      </c>
      <c r="BM42" s="1212" t="s">
        <v>35</v>
      </c>
      <c r="BN42" s="1170" t="s">
        <v>35</v>
      </c>
      <c r="BO42" s="1170" t="s">
        <v>35</v>
      </c>
      <c r="BP42" s="1170" t="s">
        <v>35</v>
      </c>
      <c r="BQ42" s="1191" t="s">
        <v>35</v>
      </c>
      <c r="BR42" s="1212" t="s">
        <v>35</v>
      </c>
      <c r="BS42" s="1170" t="s">
        <v>35</v>
      </c>
      <c r="BT42" s="1170" t="s">
        <v>35</v>
      </c>
      <c r="BU42" s="1170" t="s">
        <v>35</v>
      </c>
      <c r="BV42" s="1170" t="s">
        <v>35</v>
      </c>
      <c r="BW42" s="1170" t="s">
        <v>35</v>
      </c>
      <c r="BX42" s="1170" t="s">
        <v>35</v>
      </c>
      <c r="BY42" s="1232" t="s">
        <v>35</v>
      </c>
      <c r="BZ42" s="1232" t="s">
        <v>35</v>
      </c>
      <c r="CA42" s="1878"/>
      <c r="CB42" s="1878"/>
      <c r="CC42" s="1878"/>
      <c r="CD42" s="1878"/>
      <c r="CE42" s="1878"/>
      <c r="CF42" s="1878"/>
      <c r="CG42" s="1878"/>
      <c r="CH42" s="1878"/>
      <c r="CI42" s="1878"/>
      <c r="CJ42" s="1878"/>
      <c r="CK42" s="1878"/>
      <c r="CL42" s="1878"/>
      <c r="CM42" s="1878"/>
      <c r="CN42" s="1878"/>
      <c r="CO42" s="1878"/>
      <c r="CP42" s="1878"/>
      <c r="CQ42" s="1878"/>
      <c r="CR42" s="1878"/>
      <c r="CS42" s="1878"/>
      <c r="CT42" s="1878"/>
      <c r="CU42" s="1878"/>
      <c r="CV42" s="1878"/>
      <c r="CW42" s="1878"/>
      <c r="CX42" s="1878"/>
      <c r="CY42" s="1878"/>
      <c r="CZ42" s="1878"/>
    </row>
    <row r="43" s="388" customFormat="true" ht="15" customHeight="true" x14ac:dyDescent="0.2">
      <c r="A43" s="2345" t="s">
        <v>53</v>
      </c>
      <c r="B43" s="1468" t="s">
        <v>49</v>
      </c>
      <c r="C43" s="1496" t="s">
        <v>35</v>
      </c>
      <c r="D43" s="1500" t="s">
        <v>35</v>
      </c>
      <c r="E43" s="1500" t="s">
        <v>35</v>
      </c>
      <c r="F43" s="1500" t="s">
        <v>35</v>
      </c>
      <c r="G43" s="1504" t="s">
        <v>35</v>
      </c>
      <c r="H43" s="1508" t="s">
        <v>35</v>
      </c>
      <c r="I43" s="1500" t="s">
        <v>35</v>
      </c>
      <c r="J43" s="1500" t="s">
        <v>35</v>
      </c>
      <c r="K43" s="1500" t="s">
        <v>35</v>
      </c>
      <c r="L43" s="1512" t="s">
        <v>35</v>
      </c>
      <c r="M43" s="1516" t="s">
        <v>35</v>
      </c>
      <c r="N43" s="1500" t="s">
        <v>35</v>
      </c>
      <c r="O43" s="1500" t="s">
        <v>35</v>
      </c>
      <c r="P43" s="1500" t="s">
        <v>35</v>
      </c>
      <c r="Q43" s="1504" t="s">
        <v>35</v>
      </c>
      <c r="R43" s="1508" t="s">
        <v>35</v>
      </c>
      <c r="S43" s="1500" t="s">
        <v>35</v>
      </c>
      <c r="T43" s="1500" t="s">
        <v>35</v>
      </c>
      <c r="U43" s="1500" t="s">
        <v>35</v>
      </c>
      <c r="V43" s="1500" t="s">
        <v>35</v>
      </c>
      <c r="W43" s="1500" t="s">
        <v>35</v>
      </c>
      <c r="X43" s="1500" t="s">
        <v>35</v>
      </c>
      <c r="Y43" s="1500" t="s">
        <v>35</v>
      </c>
      <c r="Z43" s="1931" t="s">
        <v>35</v>
      </c>
      <c r="AA43" s="603"/>
      <c r="AB43" s="603"/>
      <c r="AC43" s="603"/>
      <c r="AD43" s="603"/>
      <c r="AE43" s="603"/>
      <c r="AF43" s="603"/>
      <c r="AG43" s="603"/>
      <c r="AH43" s="603"/>
      <c r="AI43" s="603"/>
      <c r="AJ43" s="603"/>
      <c r="AK43" s="603"/>
      <c r="AL43" s="603"/>
      <c r="AM43" s="603"/>
      <c r="AN43" s="603"/>
      <c r="AO43" s="603"/>
      <c r="AP43" s="603"/>
      <c r="AQ43" s="603"/>
      <c r="AR43" s="603"/>
      <c r="AS43" s="603"/>
      <c r="AT43" s="603"/>
      <c r="AU43" s="603"/>
      <c r="AV43" s="603"/>
      <c r="AW43" s="603"/>
      <c r="AX43" s="603"/>
      <c r="AY43" s="603"/>
      <c r="AZ43" s="216"/>
      <c r="BA43" s="2179" t="s">
        <v>53</v>
      </c>
      <c r="BB43" s="151" t="s">
        <v>49</v>
      </c>
      <c r="BC43" s="1150" t="s">
        <v>35</v>
      </c>
      <c r="BD43" s="1170" t="s">
        <v>35</v>
      </c>
      <c r="BE43" s="1170" t="s">
        <v>35</v>
      </c>
      <c r="BF43" s="1170" t="s">
        <v>35</v>
      </c>
      <c r="BG43" s="1191" t="s">
        <v>35</v>
      </c>
      <c r="BH43" s="1212" t="s">
        <v>35</v>
      </c>
      <c r="BI43" s="1170" t="s">
        <v>35</v>
      </c>
      <c r="BJ43" s="1170" t="s">
        <v>35</v>
      </c>
      <c r="BK43" s="1170" t="s">
        <v>35</v>
      </c>
      <c r="BL43" s="1191" t="s">
        <v>35</v>
      </c>
      <c r="BM43" s="1212" t="s">
        <v>35</v>
      </c>
      <c r="BN43" s="1170" t="s">
        <v>35</v>
      </c>
      <c r="BO43" s="1170" t="s">
        <v>35</v>
      </c>
      <c r="BP43" s="1170" t="s">
        <v>35</v>
      </c>
      <c r="BQ43" s="1191" t="s">
        <v>35</v>
      </c>
      <c r="BR43" s="1212" t="s">
        <v>35</v>
      </c>
      <c r="BS43" s="1170" t="s">
        <v>35</v>
      </c>
      <c r="BT43" s="1170" t="s">
        <v>35</v>
      </c>
      <c r="BU43" s="1170" t="s">
        <v>35</v>
      </c>
      <c r="BV43" s="1170" t="s">
        <v>35</v>
      </c>
      <c r="BW43" s="1170" t="s">
        <v>35</v>
      </c>
      <c r="BX43" s="1170" t="s">
        <v>35</v>
      </c>
      <c r="BY43" s="1232" t="s">
        <v>35</v>
      </c>
      <c r="BZ43" s="1232" t="s">
        <v>35</v>
      </c>
      <c r="CA43" s="1878"/>
      <c r="CB43" s="1878"/>
      <c r="CC43" s="1878"/>
      <c r="CD43" s="1878"/>
      <c r="CE43" s="1878"/>
      <c r="CF43" s="1878"/>
      <c r="CG43" s="1878"/>
      <c r="CH43" s="1878"/>
      <c r="CI43" s="1878"/>
      <c r="CJ43" s="1878"/>
      <c r="CK43" s="1878"/>
      <c r="CL43" s="1878"/>
      <c r="CM43" s="1878"/>
      <c r="CN43" s="1878"/>
      <c r="CO43" s="1878"/>
      <c r="CP43" s="1878"/>
      <c r="CQ43" s="1878"/>
      <c r="CR43" s="1878"/>
      <c r="CS43" s="1878"/>
      <c r="CT43" s="1878"/>
      <c r="CU43" s="1878"/>
      <c r="CV43" s="1878"/>
      <c r="CW43" s="1878"/>
      <c r="CX43" s="1878"/>
      <c r="CY43" s="1878"/>
      <c r="CZ43" s="1878"/>
    </row>
    <row r="44" s="388" customFormat="true" ht="15" customHeight="true" x14ac:dyDescent="0.2">
      <c r="A44" s="2345"/>
      <c r="B44" s="1468" t="s">
        <v>48</v>
      </c>
      <c r="C44" s="1496" t="s">
        <v>35</v>
      </c>
      <c r="D44" s="1500" t="s">
        <v>35</v>
      </c>
      <c r="E44" s="1500" t="s">
        <v>35</v>
      </c>
      <c r="F44" s="1500" t="s">
        <v>35</v>
      </c>
      <c r="G44" s="1504" t="s">
        <v>35</v>
      </c>
      <c r="H44" s="1508" t="s">
        <v>35</v>
      </c>
      <c r="I44" s="1500" t="s">
        <v>35</v>
      </c>
      <c r="J44" s="1500" t="s">
        <v>35</v>
      </c>
      <c r="K44" s="1500" t="s">
        <v>35</v>
      </c>
      <c r="L44" s="1512" t="s">
        <v>35</v>
      </c>
      <c r="M44" s="1516" t="s">
        <v>35</v>
      </c>
      <c r="N44" s="1500" t="s">
        <v>35</v>
      </c>
      <c r="O44" s="1500" t="s">
        <v>35</v>
      </c>
      <c r="P44" s="1500" t="s">
        <v>35</v>
      </c>
      <c r="Q44" s="1504" t="s">
        <v>35</v>
      </c>
      <c r="R44" s="1508" t="s">
        <v>35</v>
      </c>
      <c r="S44" s="1500" t="s">
        <v>35</v>
      </c>
      <c r="T44" s="1500" t="s">
        <v>35</v>
      </c>
      <c r="U44" s="1500" t="s">
        <v>35</v>
      </c>
      <c r="V44" s="1500" t="s">
        <v>35</v>
      </c>
      <c r="W44" s="1500" t="s">
        <v>35</v>
      </c>
      <c r="X44" s="1500" t="s">
        <v>35</v>
      </c>
      <c r="Y44" s="1500" t="s">
        <v>35</v>
      </c>
      <c r="Z44" s="1931" t="s">
        <v>35</v>
      </c>
      <c r="AA44" s="603"/>
      <c r="AB44" s="603"/>
      <c r="AC44" s="603"/>
      <c r="AD44" s="603"/>
      <c r="AE44" s="603"/>
      <c r="AF44" s="603"/>
      <c r="AG44" s="603"/>
      <c r="AH44" s="603"/>
      <c r="AI44" s="603"/>
      <c r="AJ44" s="603"/>
      <c r="AK44" s="603"/>
      <c r="AL44" s="603"/>
      <c r="AM44" s="603"/>
      <c r="AN44" s="603"/>
      <c r="AO44" s="603"/>
      <c r="AP44" s="603"/>
      <c r="AQ44" s="603"/>
      <c r="AR44" s="603"/>
      <c r="AS44" s="603"/>
      <c r="AT44" s="603"/>
      <c r="AU44" s="603"/>
      <c r="AV44" s="603"/>
      <c r="AW44" s="603"/>
      <c r="AX44" s="603"/>
      <c r="AY44" s="603"/>
      <c r="AZ44" s="216"/>
      <c r="BA44" s="2179"/>
      <c r="BB44" s="151" t="s">
        <v>48</v>
      </c>
      <c r="BC44" s="1150" t="s">
        <v>35</v>
      </c>
      <c r="BD44" s="1170" t="s">
        <v>35</v>
      </c>
      <c r="BE44" s="1170" t="s">
        <v>35</v>
      </c>
      <c r="BF44" s="1170" t="s">
        <v>35</v>
      </c>
      <c r="BG44" s="1191" t="s">
        <v>35</v>
      </c>
      <c r="BH44" s="1212" t="s">
        <v>35</v>
      </c>
      <c r="BI44" s="1170" t="s">
        <v>35</v>
      </c>
      <c r="BJ44" s="1170" t="s">
        <v>35</v>
      </c>
      <c r="BK44" s="1170" t="s">
        <v>35</v>
      </c>
      <c r="BL44" s="1191" t="s">
        <v>35</v>
      </c>
      <c r="BM44" s="1212" t="s">
        <v>35</v>
      </c>
      <c r="BN44" s="1170" t="s">
        <v>35</v>
      </c>
      <c r="BO44" s="1170" t="s">
        <v>35</v>
      </c>
      <c r="BP44" s="1170" t="s">
        <v>35</v>
      </c>
      <c r="BQ44" s="1191" t="s">
        <v>35</v>
      </c>
      <c r="BR44" s="1212" t="s">
        <v>35</v>
      </c>
      <c r="BS44" s="1170" t="s">
        <v>35</v>
      </c>
      <c r="BT44" s="1170" t="s">
        <v>35</v>
      </c>
      <c r="BU44" s="1170" t="s">
        <v>35</v>
      </c>
      <c r="BV44" s="1170" t="s">
        <v>35</v>
      </c>
      <c r="BW44" s="1170" t="s">
        <v>35</v>
      </c>
      <c r="BX44" s="1170" t="s">
        <v>35</v>
      </c>
      <c r="BY44" s="1232" t="s">
        <v>35</v>
      </c>
      <c r="BZ44" s="1232" t="s">
        <v>35</v>
      </c>
      <c r="CA44" s="1878"/>
      <c r="CB44" s="1878"/>
      <c r="CC44" s="1878"/>
      <c r="CD44" s="1878"/>
      <c r="CE44" s="1878"/>
      <c r="CF44" s="1878"/>
      <c r="CG44" s="1878"/>
      <c r="CH44" s="1878"/>
      <c r="CI44" s="1878"/>
      <c r="CJ44" s="1878"/>
      <c r="CK44" s="1878"/>
      <c r="CL44" s="1878"/>
      <c r="CM44" s="1878"/>
      <c r="CN44" s="1878"/>
      <c r="CO44" s="1878"/>
      <c r="CP44" s="1878"/>
      <c r="CQ44" s="1878"/>
      <c r="CR44" s="1878"/>
      <c r="CS44" s="1878"/>
      <c r="CT44" s="1878"/>
      <c r="CU44" s="1878"/>
      <c r="CV44" s="1878"/>
      <c r="CW44" s="1878"/>
      <c r="CX44" s="1878"/>
      <c r="CY44" s="1878"/>
      <c r="CZ44" s="1878"/>
    </row>
    <row r="45" s="388" customFormat="true" ht="15" customHeight="true" x14ac:dyDescent="0.2">
      <c r="A45" s="2345" t="s">
        <v>52</v>
      </c>
      <c r="B45" s="1468" t="s">
        <v>49</v>
      </c>
      <c r="C45" s="1496" t="s">
        <v>35</v>
      </c>
      <c r="D45" s="1500" t="s">
        <v>35</v>
      </c>
      <c r="E45" s="1500" t="s">
        <v>35</v>
      </c>
      <c r="F45" s="1500" t="s">
        <v>35</v>
      </c>
      <c r="G45" s="1504" t="s">
        <v>35</v>
      </c>
      <c r="H45" s="1508" t="s">
        <v>35</v>
      </c>
      <c r="I45" s="1500" t="s">
        <v>35</v>
      </c>
      <c r="J45" s="1500" t="s">
        <v>35</v>
      </c>
      <c r="K45" s="1500" t="s">
        <v>35</v>
      </c>
      <c r="L45" s="1512" t="s">
        <v>35</v>
      </c>
      <c r="M45" s="1516" t="s">
        <v>35</v>
      </c>
      <c r="N45" s="1500" t="s">
        <v>35</v>
      </c>
      <c r="O45" s="1500" t="s">
        <v>35</v>
      </c>
      <c r="P45" s="1500" t="s">
        <v>35</v>
      </c>
      <c r="Q45" s="1504" t="s">
        <v>35</v>
      </c>
      <c r="R45" s="1508" t="s">
        <v>35</v>
      </c>
      <c r="S45" s="1500" t="s">
        <v>35</v>
      </c>
      <c r="T45" s="1500" t="s">
        <v>35</v>
      </c>
      <c r="U45" s="1500" t="s">
        <v>35</v>
      </c>
      <c r="V45" s="1500" t="s">
        <v>35</v>
      </c>
      <c r="W45" s="1500" t="s">
        <v>35</v>
      </c>
      <c r="X45" s="1500" t="s">
        <v>35</v>
      </c>
      <c r="Y45" s="1500" t="s">
        <v>35</v>
      </c>
      <c r="Z45" s="1931" t="s">
        <v>35</v>
      </c>
      <c r="AA45" s="603"/>
      <c r="AB45" s="603"/>
      <c r="AC45" s="603"/>
      <c r="AD45" s="603"/>
      <c r="AE45" s="603"/>
      <c r="AF45" s="603"/>
      <c r="AG45" s="603"/>
      <c r="AH45" s="603"/>
      <c r="AI45" s="603"/>
      <c r="AJ45" s="603"/>
      <c r="AK45" s="603"/>
      <c r="AL45" s="603"/>
      <c r="AM45" s="603"/>
      <c r="AN45" s="603"/>
      <c r="AO45" s="603"/>
      <c r="AP45" s="603"/>
      <c r="AQ45" s="603"/>
      <c r="AR45" s="603"/>
      <c r="AS45" s="603"/>
      <c r="AT45" s="603"/>
      <c r="AU45" s="603"/>
      <c r="AV45" s="603"/>
      <c r="AW45" s="603"/>
      <c r="AX45" s="603"/>
      <c r="AY45" s="603"/>
      <c r="AZ45" s="216"/>
      <c r="BA45" s="2179" t="s">
        <v>52</v>
      </c>
      <c r="BB45" s="151" t="s">
        <v>49</v>
      </c>
      <c r="BC45" s="1150" t="s">
        <v>35</v>
      </c>
      <c r="BD45" s="1170" t="s">
        <v>35</v>
      </c>
      <c r="BE45" s="1170" t="s">
        <v>35</v>
      </c>
      <c r="BF45" s="1170" t="s">
        <v>35</v>
      </c>
      <c r="BG45" s="1191" t="s">
        <v>35</v>
      </c>
      <c r="BH45" s="1212" t="s">
        <v>35</v>
      </c>
      <c r="BI45" s="1170" t="s">
        <v>35</v>
      </c>
      <c r="BJ45" s="1170" t="s">
        <v>35</v>
      </c>
      <c r="BK45" s="1170" t="s">
        <v>35</v>
      </c>
      <c r="BL45" s="1191" t="s">
        <v>35</v>
      </c>
      <c r="BM45" s="1212" t="s">
        <v>35</v>
      </c>
      <c r="BN45" s="1170" t="s">
        <v>35</v>
      </c>
      <c r="BO45" s="1170" t="s">
        <v>35</v>
      </c>
      <c r="BP45" s="1170" t="s">
        <v>35</v>
      </c>
      <c r="BQ45" s="1191" t="s">
        <v>35</v>
      </c>
      <c r="BR45" s="1212" t="s">
        <v>35</v>
      </c>
      <c r="BS45" s="1170" t="s">
        <v>35</v>
      </c>
      <c r="BT45" s="1170" t="s">
        <v>35</v>
      </c>
      <c r="BU45" s="1170" t="s">
        <v>35</v>
      </c>
      <c r="BV45" s="1170" t="s">
        <v>35</v>
      </c>
      <c r="BW45" s="1170" t="s">
        <v>35</v>
      </c>
      <c r="BX45" s="1170" t="s">
        <v>35</v>
      </c>
      <c r="BY45" s="1232" t="s">
        <v>35</v>
      </c>
      <c r="BZ45" s="1232" t="s">
        <v>35</v>
      </c>
      <c r="CA45" s="1878"/>
      <c r="CB45" s="1878"/>
      <c r="CC45" s="1878"/>
      <c r="CD45" s="1878"/>
      <c r="CE45" s="1878"/>
      <c r="CF45" s="1878"/>
      <c r="CG45" s="1878"/>
      <c r="CH45" s="1878"/>
      <c r="CI45" s="1878"/>
      <c r="CJ45" s="1878"/>
      <c r="CK45" s="1878"/>
      <c r="CL45" s="1878"/>
      <c r="CM45" s="1878"/>
      <c r="CN45" s="1878"/>
      <c r="CO45" s="1878"/>
      <c r="CP45" s="1878"/>
      <c r="CQ45" s="1878"/>
      <c r="CR45" s="1878"/>
      <c r="CS45" s="1878"/>
      <c r="CT45" s="1878"/>
      <c r="CU45" s="1878"/>
      <c r="CV45" s="1878"/>
      <c r="CW45" s="1878"/>
      <c r="CX45" s="1878"/>
      <c r="CY45" s="1878"/>
      <c r="CZ45" s="1878"/>
    </row>
    <row r="46" s="388" customFormat="true" ht="15" customHeight="true" x14ac:dyDescent="0.2">
      <c r="A46" s="2345"/>
      <c r="B46" s="1468" t="s">
        <v>48</v>
      </c>
      <c r="C46" s="1496" t="s">
        <v>35</v>
      </c>
      <c r="D46" s="1500" t="s">
        <v>35</v>
      </c>
      <c r="E46" s="1500" t="s">
        <v>35</v>
      </c>
      <c r="F46" s="1500" t="s">
        <v>35</v>
      </c>
      <c r="G46" s="1504" t="s">
        <v>35</v>
      </c>
      <c r="H46" s="1508" t="s">
        <v>35</v>
      </c>
      <c r="I46" s="1500" t="s">
        <v>35</v>
      </c>
      <c r="J46" s="1500" t="s">
        <v>35</v>
      </c>
      <c r="K46" s="1500" t="s">
        <v>35</v>
      </c>
      <c r="L46" s="1512" t="s">
        <v>35</v>
      </c>
      <c r="M46" s="1516" t="s">
        <v>35</v>
      </c>
      <c r="N46" s="1500" t="s">
        <v>35</v>
      </c>
      <c r="O46" s="1500" t="s">
        <v>35</v>
      </c>
      <c r="P46" s="1500" t="s">
        <v>35</v>
      </c>
      <c r="Q46" s="1504" t="s">
        <v>35</v>
      </c>
      <c r="R46" s="1508" t="s">
        <v>35</v>
      </c>
      <c r="S46" s="1500" t="s">
        <v>35</v>
      </c>
      <c r="T46" s="1500" t="s">
        <v>35</v>
      </c>
      <c r="U46" s="1500" t="s">
        <v>35</v>
      </c>
      <c r="V46" s="1500" t="s">
        <v>35</v>
      </c>
      <c r="W46" s="1500" t="s">
        <v>35</v>
      </c>
      <c r="X46" s="1500" t="s">
        <v>35</v>
      </c>
      <c r="Y46" s="1500" t="s">
        <v>35</v>
      </c>
      <c r="Z46" s="1931" t="s">
        <v>35</v>
      </c>
      <c r="AA46" s="603"/>
      <c r="AB46" s="603"/>
      <c r="AC46" s="603"/>
      <c r="AD46" s="603"/>
      <c r="AE46" s="603"/>
      <c r="AF46" s="603"/>
      <c r="AG46" s="603"/>
      <c r="AH46" s="603"/>
      <c r="AI46" s="603"/>
      <c r="AJ46" s="603"/>
      <c r="AK46" s="603"/>
      <c r="AL46" s="603"/>
      <c r="AM46" s="603"/>
      <c r="AN46" s="603"/>
      <c r="AO46" s="603"/>
      <c r="AP46" s="603"/>
      <c r="AQ46" s="603"/>
      <c r="AR46" s="603"/>
      <c r="AS46" s="603"/>
      <c r="AT46" s="603"/>
      <c r="AU46" s="603"/>
      <c r="AV46" s="603"/>
      <c r="AW46" s="603"/>
      <c r="AX46" s="603"/>
      <c r="AY46" s="603"/>
      <c r="AZ46" s="216"/>
      <c r="BA46" s="2179"/>
      <c r="BB46" s="151" t="s">
        <v>48</v>
      </c>
      <c r="BC46" s="1150" t="s">
        <v>35</v>
      </c>
      <c r="BD46" s="1170" t="s">
        <v>35</v>
      </c>
      <c r="BE46" s="1170" t="s">
        <v>35</v>
      </c>
      <c r="BF46" s="1170" t="s">
        <v>35</v>
      </c>
      <c r="BG46" s="1191" t="s">
        <v>35</v>
      </c>
      <c r="BH46" s="1212" t="s">
        <v>35</v>
      </c>
      <c r="BI46" s="1170" t="s">
        <v>35</v>
      </c>
      <c r="BJ46" s="1170" t="s">
        <v>35</v>
      </c>
      <c r="BK46" s="1170" t="s">
        <v>35</v>
      </c>
      <c r="BL46" s="1191" t="s">
        <v>35</v>
      </c>
      <c r="BM46" s="1212" t="s">
        <v>35</v>
      </c>
      <c r="BN46" s="1170" t="s">
        <v>35</v>
      </c>
      <c r="BO46" s="1170" t="s">
        <v>35</v>
      </c>
      <c r="BP46" s="1170" t="s">
        <v>35</v>
      </c>
      <c r="BQ46" s="1191" t="s">
        <v>35</v>
      </c>
      <c r="BR46" s="1212" t="s">
        <v>35</v>
      </c>
      <c r="BS46" s="1170" t="s">
        <v>35</v>
      </c>
      <c r="BT46" s="1170" t="s">
        <v>35</v>
      </c>
      <c r="BU46" s="1170" t="s">
        <v>35</v>
      </c>
      <c r="BV46" s="1170" t="s">
        <v>35</v>
      </c>
      <c r="BW46" s="1170" t="s">
        <v>35</v>
      </c>
      <c r="BX46" s="1170" t="s">
        <v>35</v>
      </c>
      <c r="BY46" s="1232" t="s">
        <v>35</v>
      </c>
      <c r="BZ46" s="1232" t="s">
        <v>35</v>
      </c>
      <c r="CA46" s="1878"/>
      <c r="CB46" s="1878"/>
      <c r="CC46" s="1878"/>
      <c r="CD46" s="1878"/>
      <c r="CE46" s="1878"/>
      <c r="CF46" s="1878"/>
      <c r="CG46" s="1878"/>
      <c r="CH46" s="1878"/>
      <c r="CI46" s="1878"/>
      <c r="CJ46" s="1878"/>
      <c r="CK46" s="1878"/>
      <c r="CL46" s="1878"/>
      <c r="CM46" s="1878"/>
      <c r="CN46" s="1878"/>
      <c r="CO46" s="1878"/>
      <c r="CP46" s="1878"/>
      <c r="CQ46" s="1878"/>
      <c r="CR46" s="1878"/>
      <c r="CS46" s="1878"/>
      <c r="CT46" s="1878"/>
      <c r="CU46" s="1878"/>
      <c r="CV46" s="1878"/>
      <c r="CW46" s="1878"/>
      <c r="CX46" s="1878"/>
      <c r="CY46" s="1878"/>
      <c r="CZ46" s="1878"/>
    </row>
    <row r="47" s="130" customFormat="true" ht="15" customHeight="true" x14ac:dyDescent="0.2">
      <c r="A47" s="2165" t="s">
        <v>101</v>
      </c>
      <c r="B47" s="249" t="s">
        <v>100</v>
      </c>
      <c r="C47" s="1093" t="s">
        <v>35</v>
      </c>
      <c r="D47" s="1102" t="s">
        <v>35</v>
      </c>
      <c r="E47" s="1102" t="s">
        <v>35</v>
      </c>
      <c r="F47" s="1102" t="s">
        <v>35</v>
      </c>
      <c r="G47" s="1112" t="s">
        <v>35</v>
      </c>
      <c r="H47" s="1122" t="s">
        <v>35</v>
      </c>
      <c r="I47" s="1102" t="s">
        <v>35</v>
      </c>
      <c r="J47" s="1102" t="s">
        <v>35</v>
      </c>
      <c r="K47" s="1102" t="s">
        <v>35</v>
      </c>
      <c r="L47" s="1132" t="s">
        <v>35</v>
      </c>
      <c r="M47" s="1140" t="s">
        <v>35</v>
      </c>
      <c r="N47" s="1102" t="s">
        <v>35</v>
      </c>
      <c r="O47" s="1102" t="s">
        <v>35</v>
      </c>
      <c r="P47" s="1102" t="s">
        <v>35</v>
      </c>
      <c r="Q47" s="1112" t="s">
        <v>35</v>
      </c>
      <c r="R47" s="1122" t="s">
        <v>35</v>
      </c>
      <c r="S47" s="1102" t="s">
        <v>35</v>
      </c>
      <c r="T47" s="1102" t="s">
        <v>35</v>
      </c>
      <c r="U47" s="1102" t="s">
        <v>35</v>
      </c>
      <c r="V47" s="1102" t="s">
        <v>35</v>
      </c>
      <c r="W47" s="1102" t="s">
        <v>35</v>
      </c>
      <c r="X47" s="1102" t="s">
        <v>35</v>
      </c>
      <c r="Y47" s="1144" t="s">
        <v>35</v>
      </c>
      <c r="Z47" s="1836" t="s">
        <v>35</v>
      </c>
      <c r="AA47" s="1867"/>
      <c r="AB47" s="1867"/>
      <c r="AC47" s="1867"/>
      <c r="AD47" s="1867"/>
      <c r="AE47" s="1867"/>
      <c r="AF47" s="1867"/>
      <c r="AG47" s="1867"/>
      <c r="AH47" s="1867"/>
      <c r="AI47" s="1867"/>
      <c r="AJ47" s="1867"/>
      <c r="AK47" s="1867"/>
      <c r="AL47" s="1867"/>
      <c r="AM47" s="1867"/>
      <c r="AN47" s="1867"/>
      <c r="AO47" s="1867"/>
      <c r="AP47" s="1867"/>
      <c r="AQ47" s="1867"/>
      <c r="AR47" s="1867"/>
      <c r="AS47" s="1867"/>
      <c r="AT47" s="1867"/>
      <c r="AU47" s="1867"/>
      <c r="AV47" s="1867"/>
      <c r="AW47" s="1867"/>
      <c r="AX47" s="1867"/>
      <c r="AY47" s="1867"/>
      <c r="AZ47" s="215"/>
      <c r="BA47" s="2179" t="s">
        <v>101</v>
      </c>
      <c r="BB47" s="151" t="s">
        <v>100</v>
      </c>
      <c r="BC47" s="1150" t="s">
        <v>35</v>
      </c>
      <c r="BD47" s="1170" t="s">
        <v>35</v>
      </c>
      <c r="BE47" s="1170" t="s">
        <v>35</v>
      </c>
      <c r="BF47" s="1170" t="s">
        <v>35</v>
      </c>
      <c r="BG47" s="1191" t="s">
        <v>35</v>
      </c>
      <c r="BH47" s="1212" t="s">
        <v>35</v>
      </c>
      <c r="BI47" s="1170" t="s">
        <v>35</v>
      </c>
      <c r="BJ47" s="1170" t="s">
        <v>35</v>
      </c>
      <c r="BK47" s="1170" t="s">
        <v>35</v>
      </c>
      <c r="BL47" s="1191" t="s">
        <v>35</v>
      </c>
      <c r="BM47" s="1212" t="s">
        <v>35</v>
      </c>
      <c r="BN47" s="1170" t="s">
        <v>35</v>
      </c>
      <c r="BO47" s="1170" t="s">
        <v>35</v>
      </c>
      <c r="BP47" s="1170" t="s">
        <v>35</v>
      </c>
      <c r="BQ47" s="1191" t="s">
        <v>35</v>
      </c>
      <c r="BR47" s="1212" t="s">
        <v>35</v>
      </c>
      <c r="BS47" s="1170" t="s">
        <v>35</v>
      </c>
      <c r="BT47" s="1170" t="s">
        <v>35</v>
      </c>
      <c r="BU47" s="1170" t="s">
        <v>35</v>
      </c>
      <c r="BV47" s="1170" t="s">
        <v>35</v>
      </c>
      <c r="BW47" s="1170" t="s">
        <v>35</v>
      </c>
      <c r="BX47" s="1170" t="s">
        <v>35</v>
      </c>
      <c r="BY47" s="1232" t="s">
        <v>35</v>
      </c>
      <c r="BZ47" s="1232" t="s">
        <v>35</v>
      </c>
      <c r="CA47" s="1878"/>
      <c r="CB47" s="1878"/>
      <c r="CC47" s="1878"/>
      <c r="CD47" s="1878"/>
      <c r="CE47" s="1878"/>
      <c r="CF47" s="1878"/>
      <c r="CG47" s="1878"/>
      <c r="CH47" s="1878"/>
      <c r="CI47" s="1878"/>
      <c r="CJ47" s="1878"/>
      <c r="CK47" s="1878"/>
      <c r="CL47" s="1878"/>
      <c r="CM47" s="1878"/>
      <c r="CN47" s="1878"/>
      <c r="CO47" s="1878"/>
      <c r="CP47" s="1878"/>
      <c r="CQ47" s="1878"/>
      <c r="CR47" s="1878"/>
      <c r="CS47" s="1878"/>
      <c r="CT47" s="1878"/>
      <c r="CU47" s="1878"/>
      <c r="CV47" s="1878"/>
      <c r="CW47" s="1878"/>
      <c r="CX47" s="1878"/>
      <c r="CY47" s="1878"/>
      <c r="CZ47" s="1878"/>
    </row>
    <row r="48" s="130" customFormat="true" ht="15" customHeight="true" x14ac:dyDescent="0.2">
      <c r="A48" s="2165"/>
      <c r="B48" s="249" t="s">
        <v>99</v>
      </c>
      <c r="C48" s="1093" t="s">
        <v>35</v>
      </c>
      <c r="D48" s="1102" t="s">
        <v>35</v>
      </c>
      <c r="E48" s="1102" t="s">
        <v>35</v>
      </c>
      <c r="F48" s="1102" t="s">
        <v>35</v>
      </c>
      <c r="G48" s="1112" t="s">
        <v>35</v>
      </c>
      <c r="H48" s="1122" t="s">
        <v>35</v>
      </c>
      <c r="I48" s="1102" t="s">
        <v>35</v>
      </c>
      <c r="J48" s="1102" t="s">
        <v>35</v>
      </c>
      <c r="K48" s="1102" t="s">
        <v>35</v>
      </c>
      <c r="L48" s="1132" t="s">
        <v>35</v>
      </c>
      <c r="M48" s="1140" t="s">
        <v>35</v>
      </c>
      <c r="N48" s="1102" t="s">
        <v>35</v>
      </c>
      <c r="O48" s="1102" t="s">
        <v>35</v>
      </c>
      <c r="P48" s="1102" t="s">
        <v>35</v>
      </c>
      <c r="Q48" s="1112" t="s">
        <v>35</v>
      </c>
      <c r="R48" s="1122" t="s">
        <v>35</v>
      </c>
      <c r="S48" s="1102" t="s">
        <v>35</v>
      </c>
      <c r="T48" s="1102" t="s">
        <v>35</v>
      </c>
      <c r="U48" s="1102" t="s">
        <v>35</v>
      </c>
      <c r="V48" s="1102" t="s">
        <v>35</v>
      </c>
      <c r="W48" s="1102" t="s">
        <v>35</v>
      </c>
      <c r="X48" s="1102" t="s">
        <v>35</v>
      </c>
      <c r="Y48" s="1144" t="s">
        <v>35</v>
      </c>
      <c r="Z48" s="1836" t="s">
        <v>35</v>
      </c>
      <c r="AA48" s="1867"/>
      <c r="AB48" s="1867"/>
      <c r="AC48" s="1867"/>
      <c r="AD48" s="1867"/>
      <c r="AE48" s="1867"/>
      <c r="AF48" s="1867"/>
      <c r="AG48" s="1867"/>
      <c r="AH48" s="1867"/>
      <c r="AI48" s="1867"/>
      <c r="AJ48" s="1867"/>
      <c r="AK48" s="1867"/>
      <c r="AL48" s="1867"/>
      <c r="AM48" s="1867"/>
      <c r="AN48" s="1867"/>
      <c r="AO48" s="1867"/>
      <c r="AP48" s="1867"/>
      <c r="AQ48" s="1867"/>
      <c r="AR48" s="1867"/>
      <c r="AS48" s="1867"/>
      <c r="AT48" s="1867"/>
      <c r="AU48" s="1867"/>
      <c r="AV48" s="1867"/>
      <c r="AW48" s="1867"/>
      <c r="AX48" s="1867"/>
      <c r="AY48" s="1867"/>
      <c r="AZ48" s="215"/>
      <c r="BA48" s="2179"/>
      <c r="BB48" s="151" t="s">
        <v>99</v>
      </c>
      <c r="BC48" s="1150" t="s">
        <v>35</v>
      </c>
      <c r="BD48" s="1170" t="s">
        <v>35</v>
      </c>
      <c r="BE48" s="1170" t="s">
        <v>35</v>
      </c>
      <c r="BF48" s="1170" t="s">
        <v>35</v>
      </c>
      <c r="BG48" s="1191" t="s">
        <v>35</v>
      </c>
      <c r="BH48" s="1212" t="s">
        <v>35</v>
      </c>
      <c r="BI48" s="1170" t="s">
        <v>35</v>
      </c>
      <c r="BJ48" s="1170" t="s">
        <v>35</v>
      </c>
      <c r="BK48" s="1170" t="s">
        <v>35</v>
      </c>
      <c r="BL48" s="1191" t="s">
        <v>35</v>
      </c>
      <c r="BM48" s="1212" t="s">
        <v>35</v>
      </c>
      <c r="BN48" s="1170" t="s">
        <v>35</v>
      </c>
      <c r="BO48" s="1170" t="s">
        <v>35</v>
      </c>
      <c r="BP48" s="1170" t="s">
        <v>35</v>
      </c>
      <c r="BQ48" s="1191" t="s">
        <v>35</v>
      </c>
      <c r="BR48" s="1212" t="s">
        <v>35</v>
      </c>
      <c r="BS48" s="1170" t="s">
        <v>35</v>
      </c>
      <c r="BT48" s="1170" t="s">
        <v>35</v>
      </c>
      <c r="BU48" s="1170" t="s">
        <v>35</v>
      </c>
      <c r="BV48" s="1170" t="s">
        <v>35</v>
      </c>
      <c r="BW48" s="1170" t="s">
        <v>35</v>
      </c>
      <c r="BX48" s="1170" t="s">
        <v>35</v>
      </c>
      <c r="BY48" s="1232" t="s">
        <v>35</v>
      </c>
      <c r="BZ48" s="1232" t="s">
        <v>35</v>
      </c>
      <c r="CA48" s="1878"/>
      <c r="CB48" s="1878"/>
      <c r="CC48" s="1878"/>
      <c r="CD48" s="1878"/>
      <c r="CE48" s="1878"/>
      <c r="CF48" s="1878"/>
      <c r="CG48" s="1878"/>
      <c r="CH48" s="1878"/>
      <c r="CI48" s="1878"/>
      <c r="CJ48" s="1878"/>
      <c r="CK48" s="1878"/>
      <c r="CL48" s="1878"/>
      <c r="CM48" s="1878"/>
      <c r="CN48" s="1878"/>
      <c r="CO48" s="1878"/>
      <c r="CP48" s="1878"/>
      <c r="CQ48" s="1878"/>
      <c r="CR48" s="1878"/>
      <c r="CS48" s="1878"/>
      <c r="CT48" s="1878"/>
      <c r="CU48" s="1878"/>
      <c r="CV48" s="1878"/>
      <c r="CW48" s="1878"/>
      <c r="CX48" s="1878"/>
      <c r="CY48" s="1878"/>
      <c r="CZ48" s="1878"/>
    </row>
    <row r="49" s="130" customFormat="true" ht="15" customHeight="true" x14ac:dyDescent="0.2">
      <c r="A49" s="2165"/>
      <c r="B49" s="249" t="s">
        <v>68</v>
      </c>
      <c r="C49" s="1093" t="s">
        <v>35</v>
      </c>
      <c r="D49" s="1102" t="s">
        <v>35</v>
      </c>
      <c r="E49" s="1102" t="s">
        <v>35</v>
      </c>
      <c r="F49" s="1102" t="s">
        <v>35</v>
      </c>
      <c r="G49" s="1112" t="s">
        <v>35</v>
      </c>
      <c r="H49" s="1122" t="s">
        <v>35</v>
      </c>
      <c r="I49" s="1102" t="s">
        <v>35</v>
      </c>
      <c r="J49" s="1102" t="s">
        <v>35</v>
      </c>
      <c r="K49" s="1102" t="s">
        <v>35</v>
      </c>
      <c r="L49" s="1132" t="s">
        <v>35</v>
      </c>
      <c r="M49" s="1140" t="s">
        <v>35</v>
      </c>
      <c r="N49" s="1102" t="s">
        <v>35</v>
      </c>
      <c r="O49" s="1102" t="s">
        <v>35</v>
      </c>
      <c r="P49" s="1102" t="s">
        <v>35</v>
      </c>
      <c r="Q49" s="1112" t="s">
        <v>35</v>
      </c>
      <c r="R49" s="1122" t="s">
        <v>35</v>
      </c>
      <c r="S49" s="1102" t="s">
        <v>35</v>
      </c>
      <c r="T49" s="1102" t="s">
        <v>35</v>
      </c>
      <c r="U49" s="1102" t="s">
        <v>35</v>
      </c>
      <c r="V49" s="1102" t="s">
        <v>35</v>
      </c>
      <c r="W49" s="1102" t="s">
        <v>35</v>
      </c>
      <c r="X49" s="1102" t="s">
        <v>35</v>
      </c>
      <c r="Y49" s="1144" t="s">
        <v>35</v>
      </c>
      <c r="Z49" s="1836" t="s">
        <v>35</v>
      </c>
      <c r="AA49" s="1867"/>
      <c r="AB49" s="1867"/>
      <c r="AC49" s="1867"/>
      <c r="AD49" s="1867"/>
      <c r="AE49" s="1867"/>
      <c r="AF49" s="1867"/>
      <c r="AG49" s="1867"/>
      <c r="AH49" s="1867"/>
      <c r="AI49" s="1867"/>
      <c r="AJ49" s="1867"/>
      <c r="AK49" s="1867"/>
      <c r="AL49" s="1867"/>
      <c r="AM49" s="1867"/>
      <c r="AN49" s="1867"/>
      <c r="AO49" s="1867"/>
      <c r="AP49" s="1867"/>
      <c r="AQ49" s="1867"/>
      <c r="AR49" s="1867"/>
      <c r="AS49" s="1867"/>
      <c r="AT49" s="1867"/>
      <c r="AU49" s="1867"/>
      <c r="AV49" s="1867"/>
      <c r="AW49" s="1867"/>
      <c r="AX49" s="1867"/>
      <c r="AY49" s="1867"/>
      <c r="AZ49" s="215"/>
      <c r="BA49" s="2179"/>
      <c r="BB49" s="151" t="s">
        <v>68</v>
      </c>
      <c r="BC49" s="1150" t="s">
        <v>35</v>
      </c>
      <c r="BD49" s="1170" t="s">
        <v>35</v>
      </c>
      <c r="BE49" s="1170" t="s">
        <v>35</v>
      </c>
      <c r="BF49" s="1170" t="s">
        <v>35</v>
      </c>
      <c r="BG49" s="1191" t="s">
        <v>35</v>
      </c>
      <c r="BH49" s="1212" t="s">
        <v>35</v>
      </c>
      <c r="BI49" s="1170" t="s">
        <v>35</v>
      </c>
      <c r="BJ49" s="1170" t="s">
        <v>35</v>
      </c>
      <c r="BK49" s="1170" t="s">
        <v>35</v>
      </c>
      <c r="BL49" s="1191" t="s">
        <v>35</v>
      </c>
      <c r="BM49" s="1212" t="s">
        <v>35</v>
      </c>
      <c r="BN49" s="1170" t="s">
        <v>35</v>
      </c>
      <c r="BO49" s="1170" t="s">
        <v>35</v>
      </c>
      <c r="BP49" s="1170" t="s">
        <v>35</v>
      </c>
      <c r="BQ49" s="1191" t="s">
        <v>35</v>
      </c>
      <c r="BR49" s="1212" t="s">
        <v>35</v>
      </c>
      <c r="BS49" s="1170" t="s">
        <v>35</v>
      </c>
      <c r="BT49" s="1170" t="s">
        <v>35</v>
      </c>
      <c r="BU49" s="1170" t="s">
        <v>35</v>
      </c>
      <c r="BV49" s="1170" t="s">
        <v>35</v>
      </c>
      <c r="BW49" s="1170" t="s">
        <v>35</v>
      </c>
      <c r="BX49" s="1170" t="s">
        <v>35</v>
      </c>
      <c r="BY49" s="1232" t="s">
        <v>35</v>
      </c>
      <c r="BZ49" s="1232" t="s">
        <v>35</v>
      </c>
      <c r="CA49" s="1878"/>
      <c r="CB49" s="1878"/>
      <c r="CC49" s="1878"/>
      <c r="CD49" s="1878"/>
      <c r="CE49" s="1878"/>
      <c r="CF49" s="1878"/>
      <c r="CG49" s="1878"/>
      <c r="CH49" s="1878"/>
      <c r="CI49" s="1878"/>
      <c r="CJ49" s="1878"/>
      <c r="CK49" s="1878"/>
      <c r="CL49" s="1878"/>
      <c r="CM49" s="1878"/>
      <c r="CN49" s="1878"/>
      <c r="CO49" s="1878"/>
      <c r="CP49" s="1878"/>
      <c r="CQ49" s="1878"/>
      <c r="CR49" s="1878"/>
      <c r="CS49" s="1878"/>
      <c r="CT49" s="1878"/>
      <c r="CU49" s="1878"/>
      <c r="CV49" s="1878"/>
      <c r="CW49" s="1878"/>
      <c r="CX49" s="1878"/>
      <c r="CY49" s="1878"/>
      <c r="CZ49" s="1878"/>
    </row>
    <row r="50" s="130" customFormat="true" ht="15" customHeight="true" x14ac:dyDescent="0.2">
      <c r="A50" s="2165" t="s">
        <v>102</v>
      </c>
      <c r="B50" s="249" t="s">
        <v>100</v>
      </c>
      <c r="C50" s="1093" t="s">
        <v>35</v>
      </c>
      <c r="D50" s="1102" t="s">
        <v>35</v>
      </c>
      <c r="E50" s="1102" t="s">
        <v>35</v>
      </c>
      <c r="F50" s="1102" t="s">
        <v>35</v>
      </c>
      <c r="G50" s="1112" t="s">
        <v>35</v>
      </c>
      <c r="H50" s="1122" t="s">
        <v>35</v>
      </c>
      <c r="I50" s="1102" t="s">
        <v>35</v>
      </c>
      <c r="J50" s="1102" t="s">
        <v>35</v>
      </c>
      <c r="K50" s="1102" t="s">
        <v>35</v>
      </c>
      <c r="L50" s="1132" t="s">
        <v>35</v>
      </c>
      <c r="M50" s="1140" t="s">
        <v>35</v>
      </c>
      <c r="N50" s="1102" t="s">
        <v>35</v>
      </c>
      <c r="O50" s="1102" t="s">
        <v>35</v>
      </c>
      <c r="P50" s="1102" t="s">
        <v>35</v>
      </c>
      <c r="Q50" s="1112" t="s">
        <v>35</v>
      </c>
      <c r="R50" s="1122" t="s">
        <v>35</v>
      </c>
      <c r="S50" s="1102" t="s">
        <v>35</v>
      </c>
      <c r="T50" s="1102" t="s">
        <v>35</v>
      </c>
      <c r="U50" s="1102" t="s">
        <v>35</v>
      </c>
      <c r="V50" s="1102" t="s">
        <v>35</v>
      </c>
      <c r="W50" s="1102" t="s">
        <v>35</v>
      </c>
      <c r="X50" s="1102" t="s">
        <v>35</v>
      </c>
      <c r="Y50" s="1144" t="s">
        <v>35</v>
      </c>
      <c r="Z50" s="1836" t="s">
        <v>35</v>
      </c>
      <c r="AA50" s="1867"/>
      <c r="AB50" s="1867"/>
      <c r="AC50" s="1867"/>
      <c r="AD50" s="1867"/>
      <c r="AE50" s="1867"/>
      <c r="AF50" s="1867"/>
      <c r="AG50" s="1867"/>
      <c r="AH50" s="1867"/>
      <c r="AI50" s="1867"/>
      <c r="AJ50" s="1867"/>
      <c r="AK50" s="1867"/>
      <c r="AL50" s="1867"/>
      <c r="AM50" s="1867"/>
      <c r="AN50" s="1867"/>
      <c r="AO50" s="1867"/>
      <c r="AP50" s="1867"/>
      <c r="AQ50" s="1867"/>
      <c r="AR50" s="1867"/>
      <c r="AS50" s="1867"/>
      <c r="AT50" s="1867"/>
      <c r="AU50" s="1867"/>
      <c r="AV50" s="1867"/>
      <c r="AW50" s="1867"/>
      <c r="AX50" s="1867"/>
      <c r="AY50" s="1867"/>
      <c r="AZ50" s="215"/>
      <c r="BA50" s="2179" t="s">
        <v>102</v>
      </c>
      <c r="BB50" s="151" t="s">
        <v>100</v>
      </c>
      <c r="BC50" s="1150" t="s">
        <v>35</v>
      </c>
      <c r="BD50" s="1170" t="s">
        <v>35</v>
      </c>
      <c r="BE50" s="1170" t="s">
        <v>35</v>
      </c>
      <c r="BF50" s="1170" t="s">
        <v>35</v>
      </c>
      <c r="BG50" s="1191" t="s">
        <v>35</v>
      </c>
      <c r="BH50" s="1212" t="s">
        <v>35</v>
      </c>
      <c r="BI50" s="1170" t="s">
        <v>35</v>
      </c>
      <c r="BJ50" s="1170" t="s">
        <v>35</v>
      </c>
      <c r="BK50" s="1170" t="s">
        <v>35</v>
      </c>
      <c r="BL50" s="1191" t="s">
        <v>35</v>
      </c>
      <c r="BM50" s="1212" t="s">
        <v>35</v>
      </c>
      <c r="BN50" s="1170" t="s">
        <v>35</v>
      </c>
      <c r="BO50" s="1170" t="s">
        <v>35</v>
      </c>
      <c r="BP50" s="1170" t="s">
        <v>35</v>
      </c>
      <c r="BQ50" s="1191" t="s">
        <v>35</v>
      </c>
      <c r="BR50" s="1212" t="s">
        <v>35</v>
      </c>
      <c r="BS50" s="1170" t="s">
        <v>35</v>
      </c>
      <c r="BT50" s="1170" t="s">
        <v>35</v>
      </c>
      <c r="BU50" s="1170" t="s">
        <v>35</v>
      </c>
      <c r="BV50" s="1170" t="s">
        <v>35</v>
      </c>
      <c r="BW50" s="1170" t="s">
        <v>35</v>
      </c>
      <c r="BX50" s="1170" t="s">
        <v>35</v>
      </c>
      <c r="BY50" s="1232" t="s">
        <v>35</v>
      </c>
      <c r="BZ50" s="1232" t="s">
        <v>35</v>
      </c>
      <c r="CA50" s="1878"/>
      <c r="CB50" s="1878"/>
      <c r="CC50" s="1878"/>
      <c r="CD50" s="1878"/>
      <c r="CE50" s="1878"/>
      <c r="CF50" s="1878"/>
      <c r="CG50" s="1878"/>
      <c r="CH50" s="1878"/>
      <c r="CI50" s="1878"/>
      <c r="CJ50" s="1878"/>
      <c r="CK50" s="1878"/>
      <c r="CL50" s="1878"/>
      <c r="CM50" s="1878"/>
      <c r="CN50" s="1878"/>
      <c r="CO50" s="1878"/>
      <c r="CP50" s="1878"/>
      <c r="CQ50" s="1878"/>
      <c r="CR50" s="1878"/>
      <c r="CS50" s="1878"/>
      <c r="CT50" s="1878"/>
      <c r="CU50" s="1878"/>
      <c r="CV50" s="1878"/>
      <c r="CW50" s="1878"/>
      <c r="CX50" s="1878"/>
      <c r="CY50" s="1878"/>
      <c r="CZ50" s="1878"/>
    </row>
    <row r="51" s="130" customFormat="true" ht="15" customHeight="true" x14ac:dyDescent="0.2">
      <c r="A51" s="2165"/>
      <c r="B51" s="249" t="s">
        <v>99</v>
      </c>
      <c r="C51" s="1093" t="s">
        <v>35</v>
      </c>
      <c r="D51" s="1102" t="s">
        <v>35</v>
      </c>
      <c r="E51" s="1102" t="s">
        <v>35</v>
      </c>
      <c r="F51" s="1102" t="s">
        <v>35</v>
      </c>
      <c r="G51" s="1112" t="s">
        <v>35</v>
      </c>
      <c r="H51" s="1122" t="s">
        <v>35</v>
      </c>
      <c r="I51" s="1102" t="s">
        <v>35</v>
      </c>
      <c r="J51" s="1102" t="s">
        <v>35</v>
      </c>
      <c r="K51" s="1102" t="s">
        <v>35</v>
      </c>
      <c r="L51" s="1132" t="s">
        <v>35</v>
      </c>
      <c r="M51" s="1140" t="s">
        <v>35</v>
      </c>
      <c r="N51" s="1102" t="s">
        <v>35</v>
      </c>
      <c r="O51" s="1102" t="s">
        <v>35</v>
      </c>
      <c r="P51" s="1102" t="s">
        <v>35</v>
      </c>
      <c r="Q51" s="1112" t="s">
        <v>35</v>
      </c>
      <c r="R51" s="1122" t="s">
        <v>35</v>
      </c>
      <c r="S51" s="1102" t="s">
        <v>35</v>
      </c>
      <c r="T51" s="1102" t="s">
        <v>35</v>
      </c>
      <c r="U51" s="1102" t="s">
        <v>35</v>
      </c>
      <c r="V51" s="1102" t="s">
        <v>35</v>
      </c>
      <c r="W51" s="1102" t="s">
        <v>35</v>
      </c>
      <c r="X51" s="1102" t="s">
        <v>35</v>
      </c>
      <c r="Y51" s="1144" t="s">
        <v>35</v>
      </c>
      <c r="Z51" s="1836" t="s">
        <v>35</v>
      </c>
      <c r="AA51" s="1867"/>
      <c r="AB51" s="1867"/>
      <c r="AC51" s="1867"/>
      <c r="AD51" s="1867"/>
      <c r="AE51" s="1867"/>
      <c r="AF51" s="1867"/>
      <c r="AG51" s="1867"/>
      <c r="AH51" s="1867"/>
      <c r="AI51" s="1867"/>
      <c r="AJ51" s="1867"/>
      <c r="AK51" s="1867"/>
      <c r="AL51" s="1867"/>
      <c r="AM51" s="1867"/>
      <c r="AN51" s="1867"/>
      <c r="AO51" s="1867"/>
      <c r="AP51" s="1867"/>
      <c r="AQ51" s="1867"/>
      <c r="AR51" s="1867"/>
      <c r="AS51" s="1867"/>
      <c r="AT51" s="1867"/>
      <c r="AU51" s="1867"/>
      <c r="AV51" s="1867"/>
      <c r="AW51" s="1867"/>
      <c r="AX51" s="1867"/>
      <c r="AY51" s="1867"/>
      <c r="AZ51" s="215"/>
      <c r="BA51" s="2179"/>
      <c r="BB51" s="151" t="s">
        <v>99</v>
      </c>
      <c r="BC51" s="1150" t="s">
        <v>35</v>
      </c>
      <c r="BD51" s="1170" t="s">
        <v>35</v>
      </c>
      <c r="BE51" s="1170" t="s">
        <v>35</v>
      </c>
      <c r="BF51" s="1170" t="s">
        <v>35</v>
      </c>
      <c r="BG51" s="1191" t="s">
        <v>35</v>
      </c>
      <c r="BH51" s="1212" t="s">
        <v>35</v>
      </c>
      <c r="BI51" s="1170" t="s">
        <v>35</v>
      </c>
      <c r="BJ51" s="1170" t="s">
        <v>35</v>
      </c>
      <c r="BK51" s="1170" t="s">
        <v>35</v>
      </c>
      <c r="BL51" s="1191" t="s">
        <v>35</v>
      </c>
      <c r="BM51" s="1212" t="s">
        <v>35</v>
      </c>
      <c r="BN51" s="1170" t="s">
        <v>35</v>
      </c>
      <c r="BO51" s="1170" t="s">
        <v>35</v>
      </c>
      <c r="BP51" s="1170" t="s">
        <v>35</v>
      </c>
      <c r="BQ51" s="1191" t="s">
        <v>35</v>
      </c>
      <c r="BR51" s="1212" t="s">
        <v>35</v>
      </c>
      <c r="BS51" s="1170" t="s">
        <v>35</v>
      </c>
      <c r="BT51" s="1170" t="s">
        <v>35</v>
      </c>
      <c r="BU51" s="1170" t="s">
        <v>35</v>
      </c>
      <c r="BV51" s="1170" t="s">
        <v>35</v>
      </c>
      <c r="BW51" s="1170" t="s">
        <v>35</v>
      </c>
      <c r="BX51" s="1170" t="s">
        <v>35</v>
      </c>
      <c r="BY51" s="1232" t="s">
        <v>35</v>
      </c>
      <c r="BZ51" s="1232" t="s">
        <v>35</v>
      </c>
      <c r="CA51" s="1878"/>
      <c r="CB51" s="1878"/>
      <c r="CC51" s="1878"/>
      <c r="CD51" s="1878"/>
      <c r="CE51" s="1878"/>
      <c r="CF51" s="1878"/>
      <c r="CG51" s="1878"/>
      <c r="CH51" s="1878"/>
      <c r="CI51" s="1878"/>
      <c r="CJ51" s="1878"/>
      <c r="CK51" s="1878"/>
      <c r="CL51" s="1878"/>
      <c r="CM51" s="1878"/>
      <c r="CN51" s="1878"/>
      <c r="CO51" s="1878"/>
      <c r="CP51" s="1878"/>
      <c r="CQ51" s="1878"/>
      <c r="CR51" s="1878"/>
      <c r="CS51" s="1878"/>
      <c r="CT51" s="1878"/>
      <c r="CU51" s="1878"/>
      <c r="CV51" s="1878"/>
      <c r="CW51" s="1878"/>
      <c r="CX51" s="1878"/>
      <c r="CY51" s="1878"/>
      <c r="CZ51" s="1878"/>
    </row>
    <row r="52" s="130" customFormat="true" ht="15" customHeight="true" x14ac:dyDescent="0.2">
      <c r="A52" s="2165"/>
      <c r="B52" s="249" t="s">
        <v>68</v>
      </c>
      <c r="C52" s="1093" t="s">
        <v>35</v>
      </c>
      <c r="D52" s="1102" t="s">
        <v>35</v>
      </c>
      <c r="E52" s="1102" t="s">
        <v>35</v>
      </c>
      <c r="F52" s="1102" t="s">
        <v>35</v>
      </c>
      <c r="G52" s="1112" t="s">
        <v>35</v>
      </c>
      <c r="H52" s="1122" t="s">
        <v>35</v>
      </c>
      <c r="I52" s="1102" t="s">
        <v>35</v>
      </c>
      <c r="J52" s="1102" t="s">
        <v>35</v>
      </c>
      <c r="K52" s="1102" t="s">
        <v>35</v>
      </c>
      <c r="L52" s="1132" t="s">
        <v>35</v>
      </c>
      <c r="M52" s="1140" t="s">
        <v>35</v>
      </c>
      <c r="N52" s="1102" t="s">
        <v>35</v>
      </c>
      <c r="O52" s="1102" t="s">
        <v>35</v>
      </c>
      <c r="P52" s="1102" t="s">
        <v>35</v>
      </c>
      <c r="Q52" s="1112" t="s">
        <v>35</v>
      </c>
      <c r="R52" s="1122" t="s">
        <v>35</v>
      </c>
      <c r="S52" s="1102" t="s">
        <v>35</v>
      </c>
      <c r="T52" s="1102" t="s">
        <v>35</v>
      </c>
      <c r="U52" s="1102" t="s">
        <v>35</v>
      </c>
      <c r="V52" s="1102" t="s">
        <v>35</v>
      </c>
      <c r="W52" s="1102" t="s">
        <v>35</v>
      </c>
      <c r="X52" s="1102" t="s">
        <v>35</v>
      </c>
      <c r="Y52" s="1144" t="s">
        <v>35</v>
      </c>
      <c r="Z52" s="1836" t="s">
        <v>35</v>
      </c>
      <c r="AA52" s="1867"/>
      <c r="AB52" s="1867"/>
      <c r="AC52" s="1867"/>
      <c r="AD52" s="1867"/>
      <c r="AE52" s="1867"/>
      <c r="AF52" s="1867"/>
      <c r="AG52" s="1867"/>
      <c r="AH52" s="1867"/>
      <c r="AI52" s="1867"/>
      <c r="AJ52" s="1867"/>
      <c r="AK52" s="1867"/>
      <c r="AL52" s="1867"/>
      <c r="AM52" s="1867"/>
      <c r="AN52" s="1867"/>
      <c r="AO52" s="1867"/>
      <c r="AP52" s="1867"/>
      <c r="AQ52" s="1867"/>
      <c r="AR52" s="1867"/>
      <c r="AS52" s="1867"/>
      <c r="AT52" s="1867"/>
      <c r="AU52" s="1867"/>
      <c r="AV52" s="1867"/>
      <c r="AW52" s="1867"/>
      <c r="AX52" s="1867"/>
      <c r="AY52" s="1867"/>
      <c r="AZ52" s="215"/>
      <c r="BA52" s="2179"/>
      <c r="BB52" s="151" t="s">
        <v>68</v>
      </c>
      <c r="BC52" s="1150" t="s">
        <v>35</v>
      </c>
      <c r="BD52" s="1170" t="s">
        <v>35</v>
      </c>
      <c r="BE52" s="1170" t="s">
        <v>35</v>
      </c>
      <c r="BF52" s="1170" t="s">
        <v>35</v>
      </c>
      <c r="BG52" s="1191" t="s">
        <v>35</v>
      </c>
      <c r="BH52" s="1212" t="s">
        <v>35</v>
      </c>
      <c r="BI52" s="1170" t="s">
        <v>35</v>
      </c>
      <c r="BJ52" s="1170" t="s">
        <v>35</v>
      </c>
      <c r="BK52" s="1170" t="s">
        <v>35</v>
      </c>
      <c r="BL52" s="1191" t="s">
        <v>35</v>
      </c>
      <c r="BM52" s="1212" t="s">
        <v>35</v>
      </c>
      <c r="BN52" s="1170" t="s">
        <v>35</v>
      </c>
      <c r="BO52" s="1170" t="s">
        <v>35</v>
      </c>
      <c r="BP52" s="1170" t="s">
        <v>35</v>
      </c>
      <c r="BQ52" s="1191" t="s">
        <v>35</v>
      </c>
      <c r="BR52" s="1212" t="s">
        <v>35</v>
      </c>
      <c r="BS52" s="1170" t="s">
        <v>35</v>
      </c>
      <c r="BT52" s="1170" t="s">
        <v>35</v>
      </c>
      <c r="BU52" s="1170" t="s">
        <v>35</v>
      </c>
      <c r="BV52" s="1170" t="s">
        <v>35</v>
      </c>
      <c r="BW52" s="1170" t="s">
        <v>35</v>
      </c>
      <c r="BX52" s="1170" t="s">
        <v>35</v>
      </c>
      <c r="BY52" s="1232" t="s">
        <v>35</v>
      </c>
      <c r="BZ52" s="1232" t="s">
        <v>35</v>
      </c>
      <c r="CA52" s="1878"/>
      <c r="CB52" s="1878"/>
      <c r="CC52" s="1878"/>
      <c r="CD52" s="1878"/>
      <c r="CE52" s="1878"/>
      <c r="CF52" s="1878"/>
      <c r="CG52" s="1878"/>
      <c r="CH52" s="1878"/>
      <c r="CI52" s="1878"/>
      <c r="CJ52" s="1878"/>
      <c r="CK52" s="1878"/>
      <c r="CL52" s="1878"/>
      <c r="CM52" s="1878"/>
      <c r="CN52" s="1878"/>
      <c r="CO52" s="1878"/>
      <c r="CP52" s="1878"/>
      <c r="CQ52" s="1878"/>
      <c r="CR52" s="1878"/>
      <c r="CS52" s="1878"/>
      <c r="CT52" s="1878"/>
      <c r="CU52" s="1878"/>
      <c r="CV52" s="1878"/>
      <c r="CW52" s="1878"/>
      <c r="CX52" s="1878"/>
      <c r="CY52" s="1878"/>
      <c r="CZ52" s="1878"/>
    </row>
    <row r="53" s="130" customFormat="true" ht="15" customHeight="true" x14ac:dyDescent="0.2">
      <c r="A53" s="2165" t="s">
        <v>105</v>
      </c>
      <c r="B53" s="249" t="s">
        <v>100</v>
      </c>
      <c r="C53" s="1093" t="s">
        <v>35</v>
      </c>
      <c r="D53" s="1102" t="s">
        <v>35</v>
      </c>
      <c r="E53" s="1102" t="s">
        <v>35</v>
      </c>
      <c r="F53" s="1102" t="s">
        <v>35</v>
      </c>
      <c r="G53" s="1112" t="s">
        <v>35</v>
      </c>
      <c r="H53" s="1122" t="s">
        <v>35</v>
      </c>
      <c r="I53" s="1102" t="s">
        <v>35</v>
      </c>
      <c r="J53" s="1102" t="s">
        <v>35</v>
      </c>
      <c r="K53" s="1102" t="s">
        <v>35</v>
      </c>
      <c r="L53" s="1132" t="s">
        <v>35</v>
      </c>
      <c r="M53" s="1140" t="s">
        <v>35</v>
      </c>
      <c r="N53" s="1102" t="s">
        <v>35</v>
      </c>
      <c r="O53" s="1102" t="s">
        <v>35</v>
      </c>
      <c r="P53" s="1102" t="s">
        <v>35</v>
      </c>
      <c r="Q53" s="1112" t="s">
        <v>35</v>
      </c>
      <c r="R53" s="1122" t="s">
        <v>35</v>
      </c>
      <c r="S53" s="1102" t="s">
        <v>35</v>
      </c>
      <c r="T53" s="1102" t="s">
        <v>35</v>
      </c>
      <c r="U53" s="1102" t="s">
        <v>35</v>
      </c>
      <c r="V53" s="1102" t="s">
        <v>35</v>
      </c>
      <c r="W53" s="1102" t="s">
        <v>35</v>
      </c>
      <c r="X53" s="1102" t="s">
        <v>35</v>
      </c>
      <c r="Y53" s="1144" t="s">
        <v>35</v>
      </c>
      <c r="Z53" s="1836" t="s">
        <v>35</v>
      </c>
      <c r="AA53" s="1867"/>
      <c r="AB53" s="1867"/>
      <c r="AC53" s="1867"/>
      <c r="AD53" s="1867"/>
      <c r="AE53" s="1867"/>
      <c r="AF53" s="1867"/>
      <c r="AG53" s="1867"/>
      <c r="AH53" s="1867"/>
      <c r="AI53" s="1867"/>
      <c r="AJ53" s="1867"/>
      <c r="AK53" s="1867"/>
      <c r="AL53" s="1867"/>
      <c r="AM53" s="1867"/>
      <c r="AN53" s="1867"/>
      <c r="AO53" s="1867"/>
      <c r="AP53" s="1867"/>
      <c r="AQ53" s="1867"/>
      <c r="AR53" s="1867"/>
      <c r="AS53" s="1867"/>
      <c r="AT53" s="1867"/>
      <c r="AU53" s="1867"/>
      <c r="AV53" s="1867"/>
      <c r="AW53" s="1867"/>
      <c r="AX53" s="1867"/>
      <c r="AY53" s="1867"/>
      <c r="AZ53" s="215"/>
      <c r="BA53" s="2179" t="s">
        <v>105</v>
      </c>
      <c r="BB53" s="151" t="s">
        <v>100</v>
      </c>
      <c r="BC53" s="1150" t="s">
        <v>35</v>
      </c>
      <c r="BD53" s="1170" t="s">
        <v>35</v>
      </c>
      <c r="BE53" s="1170" t="s">
        <v>35</v>
      </c>
      <c r="BF53" s="1170" t="s">
        <v>35</v>
      </c>
      <c r="BG53" s="1191" t="s">
        <v>35</v>
      </c>
      <c r="BH53" s="1212" t="s">
        <v>35</v>
      </c>
      <c r="BI53" s="1170" t="s">
        <v>35</v>
      </c>
      <c r="BJ53" s="1170" t="s">
        <v>35</v>
      </c>
      <c r="BK53" s="1170" t="s">
        <v>35</v>
      </c>
      <c r="BL53" s="1191" t="s">
        <v>35</v>
      </c>
      <c r="BM53" s="1212" t="s">
        <v>35</v>
      </c>
      <c r="BN53" s="1170" t="s">
        <v>35</v>
      </c>
      <c r="BO53" s="1170" t="s">
        <v>35</v>
      </c>
      <c r="BP53" s="1170" t="s">
        <v>35</v>
      </c>
      <c r="BQ53" s="1191" t="s">
        <v>35</v>
      </c>
      <c r="BR53" s="1212" t="s">
        <v>35</v>
      </c>
      <c r="BS53" s="1170" t="s">
        <v>35</v>
      </c>
      <c r="BT53" s="1170" t="s">
        <v>35</v>
      </c>
      <c r="BU53" s="1170" t="s">
        <v>35</v>
      </c>
      <c r="BV53" s="1170" t="s">
        <v>35</v>
      </c>
      <c r="BW53" s="1170" t="s">
        <v>35</v>
      </c>
      <c r="BX53" s="1170" t="s">
        <v>35</v>
      </c>
      <c r="BY53" s="1232" t="s">
        <v>35</v>
      </c>
      <c r="BZ53" s="1232" t="s">
        <v>35</v>
      </c>
      <c r="CA53" s="1878"/>
      <c r="CB53" s="1878"/>
      <c r="CC53" s="1878"/>
      <c r="CD53" s="1878"/>
      <c r="CE53" s="1878"/>
      <c r="CF53" s="1878"/>
      <c r="CG53" s="1878"/>
      <c r="CH53" s="1878"/>
      <c r="CI53" s="1878"/>
      <c r="CJ53" s="1878"/>
      <c r="CK53" s="1878"/>
      <c r="CL53" s="1878"/>
      <c r="CM53" s="1878"/>
      <c r="CN53" s="1878"/>
      <c r="CO53" s="1878"/>
      <c r="CP53" s="1878"/>
      <c r="CQ53" s="1878"/>
      <c r="CR53" s="1878"/>
      <c r="CS53" s="1878"/>
      <c r="CT53" s="1878"/>
      <c r="CU53" s="1878"/>
      <c r="CV53" s="1878"/>
      <c r="CW53" s="1878"/>
      <c r="CX53" s="1878"/>
      <c r="CY53" s="1878"/>
      <c r="CZ53" s="1878"/>
    </row>
    <row r="54" s="130" customFormat="true" ht="15" customHeight="true" x14ac:dyDescent="0.2">
      <c r="A54" s="2165"/>
      <c r="B54" s="249" t="s">
        <v>99</v>
      </c>
      <c r="C54" s="1093" t="s">
        <v>35</v>
      </c>
      <c r="D54" s="1102" t="s">
        <v>35</v>
      </c>
      <c r="E54" s="1102" t="s">
        <v>35</v>
      </c>
      <c r="F54" s="1102" t="s">
        <v>35</v>
      </c>
      <c r="G54" s="1112" t="s">
        <v>35</v>
      </c>
      <c r="H54" s="1122" t="s">
        <v>35</v>
      </c>
      <c r="I54" s="1102" t="s">
        <v>35</v>
      </c>
      <c r="J54" s="1102" t="s">
        <v>35</v>
      </c>
      <c r="K54" s="1102" t="s">
        <v>35</v>
      </c>
      <c r="L54" s="1132" t="s">
        <v>35</v>
      </c>
      <c r="M54" s="1140" t="s">
        <v>35</v>
      </c>
      <c r="N54" s="1102" t="s">
        <v>35</v>
      </c>
      <c r="O54" s="1102" t="s">
        <v>35</v>
      </c>
      <c r="P54" s="1102" t="s">
        <v>35</v>
      </c>
      <c r="Q54" s="1112" t="s">
        <v>35</v>
      </c>
      <c r="R54" s="1122" t="s">
        <v>35</v>
      </c>
      <c r="S54" s="1102" t="s">
        <v>35</v>
      </c>
      <c r="T54" s="1102" t="s">
        <v>35</v>
      </c>
      <c r="U54" s="1102" t="s">
        <v>35</v>
      </c>
      <c r="V54" s="1102" t="s">
        <v>35</v>
      </c>
      <c r="W54" s="1102" t="s">
        <v>35</v>
      </c>
      <c r="X54" s="1102" t="s">
        <v>35</v>
      </c>
      <c r="Y54" s="1144" t="s">
        <v>35</v>
      </c>
      <c r="Z54" s="1836" t="s">
        <v>35</v>
      </c>
      <c r="AA54" s="1867"/>
      <c r="AB54" s="1867"/>
      <c r="AC54" s="1867"/>
      <c r="AD54" s="1867"/>
      <c r="AE54" s="1867"/>
      <c r="AF54" s="1867"/>
      <c r="AG54" s="1867"/>
      <c r="AH54" s="1867"/>
      <c r="AI54" s="1867"/>
      <c r="AJ54" s="1867"/>
      <c r="AK54" s="1867"/>
      <c r="AL54" s="1867"/>
      <c r="AM54" s="1867"/>
      <c r="AN54" s="1867"/>
      <c r="AO54" s="1867"/>
      <c r="AP54" s="1867"/>
      <c r="AQ54" s="1867"/>
      <c r="AR54" s="1867"/>
      <c r="AS54" s="1867"/>
      <c r="AT54" s="1867"/>
      <c r="AU54" s="1867"/>
      <c r="AV54" s="1867"/>
      <c r="AW54" s="1867"/>
      <c r="AX54" s="1867"/>
      <c r="AY54" s="1867"/>
      <c r="AZ54" s="215"/>
      <c r="BA54" s="2179"/>
      <c r="BB54" s="151" t="s">
        <v>99</v>
      </c>
      <c r="BC54" s="1150" t="s">
        <v>35</v>
      </c>
      <c r="BD54" s="1170" t="s">
        <v>35</v>
      </c>
      <c r="BE54" s="1170" t="s">
        <v>35</v>
      </c>
      <c r="BF54" s="1170" t="s">
        <v>35</v>
      </c>
      <c r="BG54" s="1191" t="s">
        <v>35</v>
      </c>
      <c r="BH54" s="1212" t="s">
        <v>35</v>
      </c>
      <c r="BI54" s="1170" t="s">
        <v>35</v>
      </c>
      <c r="BJ54" s="1170" t="s">
        <v>35</v>
      </c>
      <c r="BK54" s="1170" t="s">
        <v>35</v>
      </c>
      <c r="BL54" s="1191" t="s">
        <v>35</v>
      </c>
      <c r="BM54" s="1212" t="s">
        <v>35</v>
      </c>
      <c r="BN54" s="1170" t="s">
        <v>35</v>
      </c>
      <c r="BO54" s="1170" t="s">
        <v>35</v>
      </c>
      <c r="BP54" s="1170" t="s">
        <v>35</v>
      </c>
      <c r="BQ54" s="1191" t="s">
        <v>35</v>
      </c>
      <c r="BR54" s="1212" t="s">
        <v>35</v>
      </c>
      <c r="BS54" s="1170" t="s">
        <v>35</v>
      </c>
      <c r="BT54" s="1170" t="s">
        <v>35</v>
      </c>
      <c r="BU54" s="1170" t="s">
        <v>35</v>
      </c>
      <c r="BV54" s="1170" t="s">
        <v>35</v>
      </c>
      <c r="BW54" s="1170" t="s">
        <v>35</v>
      </c>
      <c r="BX54" s="1170" t="s">
        <v>35</v>
      </c>
      <c r="BY54" s="1232" t="s">
        <v>35</v>
      </c>
      <c r="BZ54" s="1232" t="s">
        <v>35</v>
      </c>
      <c r="CA54" s="1878"/>
      <c r="CB54" s="1878"/>
      <c r="CC54" s="1878"/>
      <c r="CD54" s="1878"/>
      <c r="CE54" s="1878"/>
      <c r="CF54" s="1878"/>
      <c r="CG54" s="1878"/>
      <c r="CH54" s="1878"/>
      <c r="CI54" s="1878"/>
      <c r="CJ54" s="1878"/>
      <c r="CK54" s="1878"/>
      <c r="CL54" s="1878"/>
      <c r="CM54" s="1878"/>
      <c r="CN54" s="1878"/>
      <c r="CO54" s="1878"/>
      <c r="CP54" s="1878"/>
      <c r="CQ54" s="1878"/>
      <c r="CR54" s="1878"/>
      <c r="CS54" s="1878"/>
      <c r="CT54" s="1878"/>
      <c r="CU54" s="1878"/>
      <c r="CV54" s="1878"/>
      <c r="CW54" s="1878"/>
      <c r="CX54" s="1878"/>
      <c r="CY54" s="1878"/>
      <c r="CZ54" s="1878"/>
    </row>
    <row r="55" s="130" customFormat="true" ht="15" customHeight="true" x14ac:dyDescent="0.2">
      <c r="A55" s="2204"/>
      <c r="B55" s="250" t="s">
        <v>68</v>
      </c>
      <c r="C55" s="1095" t="s">
        <v>35</v>
      </c>
      <c r="D55" s="1105" t="s">
        <v>35</v>
      </c>
      <c r="E55" s="1105" t="s">
        <v>35</v>
      </c>
      <c r="F55" s="1105" t="s">
        <v>35</v>
      </c>
      <c r="G55" s="1115" t="s">
        <v>35</v>
      </c>
      <c r="H55" s="1125" t="s">
        <v>35</v>
      </c>
      <c r="I55" s="1105" t="s">
        <v>35</v>
      </c>
      <c r="J55" s="1105" t="s">
        <v>35</v>
      </c>
      <c r="K55" s="1105" t="s">
        <v>35</v>
      </c>
      <c r="L55" s="1135" t="s">
        <v>35</v>
      </c>
      <c r="M55" s="1142" t="s">
        <v>35</v>
      </c>
      <c r="N55" s="1105" t="s">
        <v>35</v>
      </c>
      <c r="O55" s="1105" t="s">
        <v>35</v>
      </c>
      <c r="P55" s="1105" t="s">
        <v>35</v>
      </c>
      <c r="Q55" s="1115" t="s">
        <v>35</v>
      </c>
      <c r="R55" s="1795" t="s">
        <v>35</v>
      </c>
      <c r="S55" s="1796" t="s">
        <v>35</v>
      </c>
      <c r="T55" s="1796" t="s">
        <v>35</v>
      </c>
      <c r="U55" s="1796" t="s">
        <v>35</v>
      </c>
      <c r="V55" s="1796" t="s">
        <v>35</v>
      </c>
      <c r="W55" s="1796" t="s">
        <v>35</v>
      </c>
      <c r="X55" s="1796" t="s">
        <v>35</v>
      </c>
      <c r="Y55" s="1796" t="s">
        <v>35</v>
      </c>
      <c r="Z55" s="1838" t="s">
        <v>35</v>
      </c>
      <c r="AA55" s="1868"/>
      <c r="AB55" s="1868"/>
      <c r="AC55" s="1868"/>
      <c r="AD55" s="1868"/>
      <c r="AE55" s="1868"/>
      <c r="AF55" s="1868"/>
      <c r="AG55" s="1868"/>
      <c r="AH55" s="1868"/>
      <c r="AI55" s="1868"/>
      <c r="AJ55" s="1868"/>
      <c r="AK55" s="1868"/>
      <c r="AL55" s="1868"/>
      <c r="AM55" s="1868"/>
      <c r="AN55" s="1868"/>
      <c r="AO55" s="1868"/>
      <c r="AP55" s="1868"/>
      <c r="AQ55" s="1868"/>
      <c r="AR55" s="1868"/>
      <c r="AS55" s="1868"/>
      <c r="AT55" s="1868"/>
      <c r="AU55" s="1868"/>
      <c r="AV55" s="1868"/>
      <c r="AW55" s="1868"/>
      <c r="AX55" s="1868"/>
      <c r="AY55" s="1868"/>
      <c r="AZ55" s="215"/>
      <c r="BA55" s="2205"/>
      <c r="BB55" s="152" t="s">
        <v>68</v>
      </c>
      <c r="BC55" s="1151" t="s">
        <v>35</v>
      </c>
      <c r="BD55" s="1171" t="s">
        <v>35</v>
      </c>
      <c r="BE55" s="1171" t="s">
        <v>35</v>
      </c>
      <c r="BF55" s="1171" t="s">
        <v>35</v>
      </c>
      <c r="BG55" s="1192" t="s">
        <v>35</v>
      </c>
      <c r="BH55" s="1213" t="s">
        <v>35</v>
      </c>
      <c r="BI55" s="1171" t="s">
        <v>35</v>
      </c>
      <c r="BJ55" s="1171" t="s">
        <v>35</v>
      </c>
      <c r="BK55" s="1171" t="s">
        <v>35</v>
      </c>
      <c r="BL55" s="1192" t="s">
        <v>35</v>
      </c>
      <c r="BM55" s="1213" t="s">
        <v>35</v>
      </c>
      <c r="BN55" s="1171" t="s">
        <v>35</v>
      </c>
      <c r="BO55" s="1171" t="s">
        <v>35</v>
      </c>
      <c r="BP55" s="1171" t="s">
        <v>35</v>
      </c>
      <c r="BQ55" s="1192" t="s">
        <v>35</v>
      </c>
      <c r="BR55" s="1797" t="s">
        <v>35</v>
      </c>
      <c r="BS55" s="1798" t="s">
        <v>35</v>
      </c>
      <c r="BT55" s="1798" t="s">
        <v>35</v>
      </c>
      <c r="BU55" s="1798" t="s">
        <v>35</v>
      </c>
      <c r="BV55" s="1798" t="s">
        <v>35</v>
      </c>
      <c r="BW55" s="1798" t="s">
        <v>35</v>
      </c>
      <c r="BX55" s="1798" t="s">
        <v>35</v>
      </c>
      <c r="BY55" s="1798" t="s">
        <v>35</v>
      </c>
      <c r="BZ55" s="1248" t="s">
        <v>35</v>
      </c>
      <c r="CA55" s="1879"/>
      <c r="CB55" s="1879"/>
      <c r="CC55" s="1879"/>
      <c r="CD55" s="1879"/>
      <c r="CE55" s="1879"/>
      <c r="CF55" s="1879"/>
      <c r="CG55" s="1879"/>
      <c r="CH55" s="1879"/>
      <c r="CI55" s="1879"/>
      <c r="CJ55" s="1879"/>
      <c r="CK55" s="1879"/>
      <c r="CL55" s="1879"/>
      <c r="CM55" s="1879"/>
      <c r="CN55" s="1879"/>
      <c r="CO55" s="1879"/>
      <c r="CP55" s="1879"/>
      <c r="CQ55" s="1879"/>
      <c r="CR55" s="1879"/>
      <c r="CS55" s="1879"/>
      <c r="CT55" s="1879"/>
      <c r="CU55" s="1879"/>
      <c r="CV55" s="1879"/>
      <c r="CW55" s="1879"/>
      <c r="CX55" s="1879"/>
      <c r="CY55" s="1879"/>
      <c r="CZ55" s="1879"/>
    </row>
    <row r="56" s="388" customFormat="true" ht="15" customHeight="true" x14ac:dyDescent="0.2">
      <c r="A56" s="132"/>
      <c r="B56" s="185"/>
      <c r="C56" s="2166" t="s">
        <v>114</v>
      </c>
      <c r="D56" s="2167"/>
      <c r="E56" s="2167"/>
      <c r="F56" s="2167"/>
      <c r="G56" s="2168"/>
      <c r="H56" s="2323" t="s">
        <v>38</v>
      </c>
      <c r="I56" s="2324"/>
      <c r="J56" s="2324"/>
      <c r="K56" s="2324"/>
      <c r="L56" s="2325"/>
      <c r="M56" s="2326" t="s">
        <v>37</v>
      </c>
      <c r="N56" s="2324"/>
      <c r="O56" s="2324"/>
      <c r="P56" s="2324"/>
      <c r="Q56" s="2325"/>
      <c r="R56" s="1909" t="s">
        <v>137</v>
      </c>
      <c r="S56" s="1917"/>
      <c r="T56" s="1917"/>
      <c r="U56" s="1917"/>
      <c r="V56" s="1917"/>
      <c r="W56" s="1917"/>
      <c r="X56" s="1917"/>
      <c r="Y56" s="1917"/>
      <c r="Z56" s="1918"/>
      <c r="AA56" s="603"/>
      <c r="AB56" s="603"/>
      <c r="AC56" s="603"/>
      <c r="AD56" s="603"/>
      <c r="AE56" s="603"/>
      <c r="AF56" s="603"/>
      <c r="AG56" s="603"/>
      <c r="AH56" s="603"/>
      <c r="AI56" s="603"/>
      <c r="AJ56" s="603"/>
      <c r="AK56" s="603"/>
      <c r="AL56" s="603"/>
      <c r="AM56" s="603"/>
      <c r="AN56" s="603"/>
      <c r="AO56" s="603"/>
      <c r="AP56" s="603"/>
      <c r="AQ56" s="603"/>
      <c r="AR56" s="603"/>
      <c r="AS56" s="603"/>
      <c r="AT56" s="603"/>
      <c r="AU56" s="603"/>
      <c r="AV56" s="603"/>
      <c r="AW56" s="603"/>
      <c r="AX56" s="603"/>
      <c r="AY56" s="603"/>
      <c r="AZ56" s="216"/>
      <c r="BA56" s="217" t="s">
        <v>128</v>
      </c>
      <c r="BB56" s="115" t="s">
        <v>95</v>
      </c>
      <c r="BC56" s="2218" t="s">
        <v>114</v>
      </c>
      <c r="BD56" s="2219"/>
      <c r="BE56" s="2219"/>
      <c r="BF56" s="2219"/>
      <c r="BG56" s="2220"/>
      <c r="BH56" s="2221" t="s">
        <v>38</v>
      </c>
      <c r="BI56" s="2219"/>
      <c r="BJ56" s="2219"/>
      <c r="BK56" s="2219"/>
      <c r="BL56" s="2220"/>
      <c r="BM56" s="2221" t="s">
        <v>37</v>
      </c>
      <c r="BN56" s="2219"/>
      <c r="BO56" s="2219"/>
      <c r="BP56" s="2219"/>
      <c r="BQ56" s="2222"/>
      <c r="BR56" s="1792"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88" customFormat="true" ht="12.75" x14ac:dyDescent="0.2">
      <c r="A57" s="186" t="s">
        <v>69</v>
      </c>
      <c r="B57" s="243"/>
      <c r="C57" s="274" t="s">
        <v>0</v>
      </c>
      <c r="D57" s="275" t="s">
        <v>1</v>
      </c>
      <c r="E57" s="275" t="s">
        <v>2</v>
      </c>
      <c r="F57" s="275" t="s">
        <v>3</v>
      </c>
      <c r="G57" s="276" t="s">
        <v>4</v>
      </c>
      <c r="H57" s="1292" t="s">
        <v>0</v>
      </c>
      <c r="I57" s="1256" t="s">
        <v>1</v>
      </c>
      <c r="J57" s="1256" t="s">
        <v>2</v>
      </c>
      <c r="K57" s="1256" t="s">
        <v>3</v>
      </c>
      <c r="L57" s="1257" t="s">
        <v>4</v>
      </c>
      <c r="M57" s="1282" t="s">
        <v>0</v>
      </c>
      <c r="N57" s="1256" t="s">
        <v>1</v>
      </c>
      <c r="O57" s="1256" t="s">
        <v>2</v>
      </c>
      <c r="P57" s="1256" t="s">
        <v>3</v>
      </c>
      <c r="Q57" s="1302" t="s">
        <v>4</v>
      </c>
      <c r="R57" s="1292" t="s">
        <v>149</v>
      </c>
      <c r="S57" s="1256" t="s">
        <v>150</v>
      </c>
      <c r="T57" s="1256" t="s">
        <v>151</v>
      </c>
      <c r="U57" s="1256" t="s">
        <v>152</v>
      </c>
      <c r="V57" s="1256" t="s">
        <v>153</v>
      </c>
      <c r="W57" s="1256" t="s">
        <v>154</v>
      </c>
      <c r="X57" s="1256" t="s">
        <v>251</v>
      </c>
      <c r="Y57" s="1256" t="s">
        <v>156</v>
      </c>
      <c r="Z57" s="1258" t="s">
        <v>157</v>
      </c>
      <c r="AA57" s="603"/>
      <c r="AB57" s="603"/>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149</v>
      </c>
      <c r="BS57" s="170" t="s">
        <v>150</v>
      </c>
      <c r="BT57" s="170" t="s">
        <v>151</v>
      </c>
      <c r="BU57" s="170" t="s">
        <v>152</v>
      </c>
      <c r="BV57" s="170" t="s">
        <v>153</v>
      </c>
      <c r="BW57" s="170" t="s">
        <v>154</v>
      </c>
      <c r="BX57" s="170" t="s">
        <v>251</v>
      </c>
      <c r="BY57" s="171" t="s">
        <v>156</v>
      </c>
      <c r="BZ57" s="171" t="s">
        <v>157</v>
      </c>
      <c r="CA57" s="1880"/>
      <c r="CB57" s="1880"/>
      <c r="CC57" s="1880"/>
      <c r="CD57" s="1880"/>
      <c r="CE57" s="1880"/>
      <c r="CF57" s="1880"/>
      <c r="CG57" s="1880"/>
      <c r="CH57" s="1880"/>
      <c r="CI57" s="1880"/>
      <c r="CJ57" s="1880"/>
      <c r="CK57" s="1880"/>
      <c r="CL57" s="1880"/>
      <c r="CM57" s="1880"/>
      <c r="CN57" s="1880"/>
      <c r="CO57" s="1880"/>
      <c r="CP57" s="1880"/>
      <c r="CQ57" s="1880"/>
      <c r="CR57" s="1880"/>
      <c r="CS57" s="1880"/>
      <c r="CT57" s="1880"/>
      <c r="CU57" s="1880"/>
      <c r="CV57" s="1880"/>
      <c r="CW57" s="1880"/>
      <c r="CX57" s="1880"/>
      <c r="CY57" s="1880"/>
      <c r="CZ57" s="1880"/>
    </row>
    <row r="58" s="388" customFormat="true" ht="15" customHeight="true" x14ac:dyDescent="0.2">
      <c r="A58" s="2321" t="s">
        <v>159</v>
      </c>
      <c r="B58" s="1469" t="s">
        <v>160</v>
      </c>
      <c r="C58" s="1364">
        <v>0.97097205579463919</v>
      </c>
      <c r="D58" s="1365">
        <v>2.8244830798540685</v>
      </c>
      <c r="E58" s="1365">
        <v>13.566645543945208</v>
      </c>
      <c r="F58" s="1365">
        <v>29.474386388129361</v>
      </c>
      <c r="G58" s="1366">
        <v>74.272000864068474</v>
      </c>
      <c r="H58" s="1367">
        <v>7.7136805000331528</v>
      </c>
      <c r="I58" s="1365">
        <v>18.62832994320053</v>
      </c>
      <c r="J58" s="1365">
        <v>27.6811926095735</v>
      </c>
      <c r="K58" s="1365">
        <v>53.77056556696558</v>
      </c>
      <c r="L58" s="1368">
        <v>84.42136877546919</v>
      </c>
      <c r="M58" s="1369">
        <v>0.99153279386345272</v>
      </c>
      <c r="N58" s="1365">
        <v>1.000171960319622</v>
      </c>
      <c r="O58" s="1365">
        <v>1.0462132969362663</v>
      </c>
      <c r="P58" s="1365">
        <v>3.0800902446376046</v>
      </c>
      <c r="Q58" s="1366">
        <v>11.890532575165999</v>
      </c>
      <c r="R58" s="1367">
        <v>22.091540529488221</v>
      </c>
      <c r="S58" s="1365">
        <v>18.807251792120169</v>
      </c>
      <c r="T58" s="1365">
        <v>23.983055212695035</v>
      </c>
      <c r="U58" s="1365">
        <v>28.158574458875229</v>
      </c>
      <c r="V58" s="1365">
        <v>14.561458848753453</v>
      </c>
      <c r="W58" s="1365">
        <v>15.688020905832703</v>
      </c>
      <c r="X58" s="1365">
        <v>10.132568682262194</v>
      </c>
      <c r="Y58" s="1365">
        <v>29.613569530837928</v>
      </c>
      <c r="Z58" s="1932">
        <v>30.055128535304849</v>
      </c>
      <c r="AA58" s="603"/>
      <c r="AB58" s="603"/>
      <c r="AC58" s="603"/>
      <c r="AD58" s="603"/>
      <c r="AE58" s="603"/>
      <c r="AF58" s="603"/>
      <c r="AG58" s="603"/>
      <c r="AH58" s="603"/>
      <c r="AI58" s="603"/>
      <c r="AJ58" s="603"/>
      <c r="AK58" s="603"/>
      <c r="AL58" s="603"/>
      <c r="AM58" s="603"/>
      <c r="AN58" s="603"/>
      <c r="AO58" s="603"/>
      <c r="AP58" s="603"/>
      <c r="AQ58" s="603"/>
      <c r="AR58" s="603"/>
      <c r="AS58" s="603"/>
      <c r="AT58" s="603"/>
      <c r="AU58" s="603"/>
      <c r="AV58" s="603"/>
      <c r="AW58" s="603"/>
      <c r="AX58" s="603"/>
      <c r="AY58" s="603"/>
      <c r="AZ58" s="216"/>
      <c r="BA58" s="235"/>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1881"/>
      <c r="CB58" s="1881"/>
      <c r="CC58" s="1881"/>
      <c r="CD58" s="1881"/>
      <c r="CE58" s="1881"/>
      <c r="CF58" s="1881"/>
      <c r="CG58" s="1881"/>
      <c r="CH58" s="1881"/>
      <c r="CI58" s="1881"/>
      <c r="CJ58" s="1881"/>
      <c r="CK58" s="1881"/>
      <c r="CL58" s="1881"/>
      <c r="CM58" s="1881"/>
      <c r="CN58" s="1881"/>
      <c r="CO58" s="1881"/>
      <c r="CP58" s="1881"/>
      <c r="CQ58" s="1881"/>
      <c r="CR58" s="1881"/>
      <c r="CS58" s="1881"/>
      <c r="CT58" s="1881"/>
      <c r="CU58" s="1881"/>
      <c r="CV58" s="1881"/>
      <c r="CW58" s="1881"/>
      <c r="CX58" s="1881"/>
      <c r="CY58" s="1881"/>
      <c r="CZ58" s="1881"/>
    </row>
    <row r="59" s="388" customFormat="true" ht="15" customHeight="true" x14ac:dyDescent="0.2">
      <c r="A59" s="2322"/>
      <c r="B59" s="1470" t="s">
        <v>252</v>
      </c>
      <c r="C59" s="1370">
        <v>42.175521133416119</v>
      </c>
      <c r="D59" s="1371">
        <v>66.372037827681481</v>
      </c>
      <c r="E59" s="1371">
        <v>73.396294652955774</v>
      </c>
      <c r="F59" s="1371">
        <v>65.779847244826612</v>
      </c>
      <c r="G59" s="1372">
        <v>23.675101031418791</v>
      </c>
      <c r="H59" s="1373">
        <v>69.070757648359631</v>
      </c>
      <c r="I59" s="1371">
        <v>73.003012902431124</v>
      </c>
      <c r="J59" s="1371">
        <v>67.77170763672224</v>
      </c>
      <c r="K59" s="1371">
        <v>43.08870950085705</v>
      </c>
      <c r="L59" s="1374">
        <v>13.655576654210908</v>
      </c>
      <c r="M59" s="1375">
        <v>34.180703968083947</v>
      </c>
      <c r="N59" s="1371">
        <v>47.243490234619763</v>
      </c>
      <c r="O59" s="1371">
        <v>57.714075519702135</v>
      </c>
      <c r="P59" s="1371">
        <v>66.447675875146487</v>
      </c>
      <c r="Q59" s="1372">
        <v>72.890808453990189</v>
      </c>
      <c r="R59" s="1373">
        <v>31.891176446911878</v>
      </c>
      <c r="S59" s="1371">
        <v>51.720466235500396</v>
      </c>
      <c r="T59" s="1371">
        <v>52.143045541858193</v>
      </c>
      <c r="U59" s="1371">
        <v>50.328890923946048</v>
      </c>
      <c r="V59" s="1371">
        <v>60.776194042756806</v>
      </c>
      <c r="W59" s="1371">
        <v>38.345062619596142</v>
      </c>
      <c r="X59" s="1371">
        <v>59.104458309621052</v>
      </c>
      <c r="Y59" s="1371">
        <v>61.688170472841733</v>
      </c>
      <c r="Z59" s="1933">
        <v>56.952097223644586</v>
      </c>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3"/>
      <c r="AX59" s="603"/>
      <c r="AY59" s="603"/>
      <c r="AZ59" s="216"/>
      <c r="BA59" s="236"/>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1882"/>
      <c r="CB59" s="1882"/>
      <c r="CC59" s="1882"/>
      <c r="CD59" s="1882"/>
      <c r="CE59" s="1882"/>
      <c r="CF59" s="1882"/>
      <c r="CG59" s="1882"/>
      <c r="CH59" s="1882"/>
      <c r="CI59" s="1882"/>
      <c r="CJ59" s="1882"/>
      <c r="CK59" s="1882"/>
      <c r="CL59" s="1882"/>
      <c r="CM59" s="1882"/>
      <c r="CN59" s="1882"/>
      <c r="CO59" s="1882"/>
      <c r="CP59" s="1882"/>
      <c r="CQ59" s="1882"/>
      <c r="CR59" s="1882"/>
      <c r="CS59" s="1882"/>
      <c r="CT59" s="1882"/>
      <c r="CU59" s="1882"/>
      <c r="CV59" s="1882"/>
      <c r="CW59" s="1882"/>
      <c r="CX59" s="1882"/>
      <c r="CY59" s="1882"/>
      <c r="CZ59" s="1882"/>
    </row>
    <row r="60" s="388" customFormat="true" ht="15" customHeight="true" x14ac:dyDescent="0.2">
      <c r="A60" s="2322"/>
      <c r="B60" s="1470" t="s">
        <v>253</v>
      </c>
      <c r="C60" s="1370">
        <v>13.37161685351324</v>
      </c>
      <c r="D60" s="1371">
        <v>8.0085675909720457</v>
      </c>
      <c r="E60" s="1371">
        <v>4.8505054740439517</v>
      </c>
      <c r="F60" s="1371">
        <v>1.157478305982381</v>
      </c>
      <c r="G60" s="1372">
        <v>0.14050543743523627</v>
      </c>
      <c r="H60" s="1373">
        <v>7.0415742897066567</v>
      </c>
      <c r="I60" s="1371">
        <v>2.9434655419340956</v>
      </c>
      <c r="J60" s="1371">
        <v>0.90044918212359071</v>
      </c>
      <c r="K60" s="1371">
        <v>0.51907319950659303</v>
      </c>
      <c r="L60" s="1374">
        <v>4.5912665824982303E-2</v>
      </c>
      <c r="M60" s="1375">
        <v>14.381905917447352</v>
      </c>
      <c r="N60" s="1371">
        <v>12.727396148779272</v>
      </c>
      <c r="O60" s="1371">
        <v>10.031896481570865</v>
      </c>
      <c r="P60" s="1371">
        <v>7.9011792394428086</v>
      </c>
      <c r="Q60" s="1372">
        <v>5.7796512575921524</v>
      </c>
      <c r="R60" s="1373">
        <v>3.5504722480046031</v>
      </c>
      <c r="S60" s="1371">
        <v>8.1392588335885794</v>
      </c>
      <c r="T60" s="1371">
        <v>3.5763552737068824</v>
      </c>
      <c r="U60" s="1371">
        <v>5.1406184139724527</v>
      </c>
      <c r="V60" s="1371">
        <v>5.8856638874066958</v>
      </c>
      <c r="W60" s="1371">
        <v>0.57714649919468153</v>
      </c>
      <c r="X60" s="1371">
        <v>16.580596996009501</v>
      </c>
      <c r="Y60" s="1371">
        <v>1.8858027714970187</v>
      </c>
      <c r="Z60" s="1933">
        <v>4.6841512609699762</v>
      </c>
      <c r="AA60" s="603"/>
      <c r="AB60" s="603"/>
      <c r="AC60" s="603"/>
      <c r="AD60" s="603"/>
      <c r="AE60" s="603"/>
      <c r="AF60" s="603"/>
      <c r="AG60" s="603"/>
      <c r="AH60" s="603"/>
      <c r="AI60" s="603"/>
      <c r="AJ60" s="603"/>
      <c r="AK60" s="603"/>
      <c r="AL60" s="603"/>
      <c r="AM60" s="603"/>
      <c r="AN60" s="603"/>
      <c r="AO60" s="603"/>
      <c r="AP60" s="603"/>
      <c r="AQ60" s="603"/>
      <c r="AR60" s="603"/>
      <c r="AS60" s="603"/>
      <c r="AT60" s="603"/>
      <c r="AU60" s="603"/>
      <c r="AV60" s="603"/>
      <c r="AW60" s="603"/>
      <c r="AX60" s="603"/>
      <c r="AY60" s="603"/>
      <c r="AZ60" s="216"/>
      <c r="BA60" s="236"/>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1882"/>
      <c r="CB60" s="1882"/>
      <c r="CC60" s="1882"/>
      <c r="CD60" s="1882"/>
      <c r="CE60" s="1882"/>
      <c r="CF60" s="1882"/>
      <c r="CG60" s="1882"/>
      <c r="CH60" s="1882"/>
      <c r="CI60" s="1882"/>
      <c r="CJ60" s="1882"/>
      <c r="CK60" s="1882"/>
      <c r="CL60" s="1882"/>
      <c r="CM60" s="1882"/>
      <c r="CN60" s="1882"/>
      <c r="CO60" s="1882"/>
      <c r="CP60" s="1882"/>
      <c r="CQ60" s="1882"/>
      <c r="CR60" s="1882"/>
      <c r="CS60" s="1882"/>
      <c r="CT60" s="1882"/>
      <c r="CU60" s="1882"/>
      <c r="CV60" s="1882"/>
      <c r="CW60" s="1882"/>
      <c r="CX60" s="1882"/>
      <c r="CY60" s="1882"/>
      <c r="CZ60" s="1882"/>
    </row>
    <row r="61" s="388" customFormat="true" ht="15" customHeight="true" x14ac:dyDescent="0.2">
      <c r="A61" s="2322"/>
      <c r="B61" s="1470" t="s">
        <v>254</v>
      </c>
      <c r="C61" s="1370">
        <v>3.1732105201905672</v>
      </c>
      <c r="D61" s="1371">
        <v>4.0013243581916589</v>
      </c>
      <c r="E61" s="1371">
        <v>1.129333400623902</v>
      </c>
      <c r="F61" s="1371">
        <v>0.21134608347169631</v>
      </c>
      <c r="G61" s="1372">
        <v>0.25427051953538371</v>
      </c>
      <c r="H61" s="1373">
        <v>0.67687326404583625</v>
      </c>
      <c r="I61" s="1371">
        <v>0.22328320261777679</v>
      </c>
      <c r="J61" s="1371">
        <v>6.1854110399443447E-2</v>
      </c>
      <c r="K61" s="1371">
        <v>0.19209185200634563</v>
      </c>
      <c r="L61" s="1374">
        <v>0.21310764828069598</v>
      </c>
      <c r="M61" s="1375">
        <v>3.0708380615229105</v>
      </c>
      <c r="N61" s="1371">
        <v>3.6564889311421149</v>
      </c>
      <c r="O61" s="1371">
        <v>3.9661042278405096</v>
      </c>
      <c r="P61" s="1371">
        <v>5.5934433075827847</v>
      </c>
      <c r="Q61" s="1372">
        <v>3.1910062221042423</v>
      </c>
      <c r="R61" s="1373">
        <v>2.1457501071699898</v>
      </c>
      <c r="S61" s="1371">
        <v>0.86951128330165073</v>
      </c>
      <c r="T61" s="1371">
        <v>0.6100332315764857</v>
      </c>
      <c r="U61" s="1371">
        <v>2.5152508237098594</v>
      </c>
      <c r="V61" s="1371">
        <v>3.7059293907073645</v>
      </c>
      <c r="W61" s="1371">
        <v>1.9302391869581479</v>
      </c>
      <c r="X61" s="1371">
        <v>0.25382194891134746</v>
      </c>
      <c r="Y61" s="1371">
        <v>2.4204985629294056</v>
      </c>
      <c r="Z61" s="1933">
        <v>0.2604083120573209</v>
      </c>
      <c r="AA61" s="603"/>
      <c r="AB61" s="603"/>
      <c r="AC61" s="603"/>
      <c r="AD61" s="603"/>
      <c r="AE61" s="603"/>
      <c r="AF61" s="603"/>
      <c r="AG61" s="603"/>
      <c r="AH61" s="603"/>
      <c r="AI61" s="603"/>
      <c r="AJ61" s="603"/>
      <c r="AK61" s="603"/>
      <c r="AL61" s="603"/>
      <c r="AM61" s="603"/>
      <c r="AN61" s="603"/>
      <c r="AO61" s="603"/>
      <c r="AP61" s="603"/>
      <c r="AQ61" s="603"/>
      <c r="AR61" s="603"/>
      <c r="AS61" s="603"/>
      <c r="AT61" s="603"/>
      <c r="AU61" s="603"/>
      <c r="AV61" s="603"/>
      <c r="AW61" s="603"/>
      <c r="AX61" s="603"/>
      <c r="AY61" s="603"/>
      <c r="AZ61" s="216"/>
      <c r="BA61" s="236"/>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1882"/>
      <c r="CB61" s="1882"/>
      <c r="CC61" s="1882"/>
      <c r="CD61" s="1882"/>
      <c r="CE61" s="1882"/>
      <c r="CF61" s="1882"/>
      <c r="CG61" s="1882"/>
      <c r="CH61" s="1882"/>
      <c r="CI61" s="1882"/>
      <c r="CJ61" s="1882"/>
      <c r="CK61" s="1882"/>
      <c r="CL61" s="1882"/>
      <c r="CM61" s="1882"/>
      <c r="CN61" s="1882"/>
      <c r="CO61" s="1882"/>
      <c r="CP61" s="1882"/>
      <c r="CQ61" s="1882"/>
      <c r="CR61" s="1882"/>
      <c r="CS61" s="1882"/>
      <c r="CT61" s="1882"/>
      <c r="CU61" s="1882"/>
      <c r="CV61" s="1882"/>
      <c r="CW61" s="1882"/>
      <c r="CX61" s="1882"/>
      <c r="CY61" s="1882"/>
      <c r="CZ61" s="1882"/>
    </row>
    <row r="62" s="388" customFormat="true" ht="15" customHeight="true" x14ac:dyDescent="0.2">
      <c r="A62" s="2322"/>
      <c r="B62" s="1470" t="s">
        <v>255</v>
      </c>
      <c r="C62" s="1370">
        <v>18.077259299833472</v>
      </c>
      <c r="D62" s="1371">
        <v>10.821375652084207</v>
      </c>
      <c r="E62" s="1371">
        <v>2.8326094940700148</v>
      </c>
      <c r="F62" s="1371">
        <v>0.52703520543215965</v>
      </c>
      <c r="G62" s="1372">
        <v>8.4277434446648328E-2</v>
      </c>
      <c r="H62" s="1373">
        <v>8.3717421025522896</v>
      </c>
      <c r="I62" s="1371">
        <v>1.2029906327501168</v>
      </c>
      <c r="J62" s="1371">
        <v>0.45974500529723389</v>
      </c>
      <c r="K62" s="1371">
        <v>0.15829593948049728</v>
      </c>
      <c r="L62" s="1374">
        <v>5.976680412202829E-2</v>
      </c>
      <c r="M62" s="1375">
        <v>16.697407979456891</v>
      </c>
      <c r="N62" s="1371">
        <v>17.060716134504304</v>
      </c>
      <c r="O62" s="1371">
        <v>16.27575554797026</v>
      </c>
      <c r="P62" s="1371">
        <v>9.6711927740179746</v>
      </c>
      <c r="Q62" s="1372">
        <v>4.6239105589229306</v>
      </c>
      <c r="R62" s="1373">
        <v>28.104149951040757</v>
      </c>
      <c r="S62" s="1371">
        <v>3.6814644354324808</v>
      </c>
      <c r="T62" s="1371">
        <v>4.5662276360906224</v>
      </c>
      <c r="U62" s="1371">
        <v>8.5418006826320045</v>
      </c>
      <c r="V62" s="1371">
        <v>10.321009086795819</v>
      </c>
      <c r="W62" s="1371">
        <v>31.047164550387301</v>
      </c>
      <c r="X62" s="1371">
        <v>5.3127387002178912</v>
      </c>
      <c r="Y62" s="1371">
        <v>2.7080554876820657</v>
      </c>
      <c r="Z62" s="1933">
        <v>0.76649901187082237</v>
      </c>
      <c r="AA62" s="603"/>
      <c r="AB62" s="603"/>
      <c r="AC62" s="603"/>
      <c r="AD62" s="603"/>
      <c r="AE62" s="603"/>
      <c r="AF62" s="603"/>
      <c r="AG62" s="603"/>
      <c r="AH62" s="603"/>
      <c r="AI62" s="603"/>
      <c r="AJ62" s="603"/>
      <c r="AK62" s="603"/>
      <c r="AL62" s="603"/>
      <c r="AM62" s="603"/>
      <c r="AN62" s="603"/>
      <c r="AO62" s="603"/>
      <c r="AP62" s="603"/>
      <c r="AQ62" s="603"/>
      <c r="AR62" s="603"/>
      <c r="AS62" s="603"/>
      <c r="AT62" s="603"/>
      <c r="AU62" s="603"/>
      <c r="AV62" s="603"/>
      <c r="AW62" s="603"/>
      <c r="AX62" s="603"/>
      <c r="AY62" s="603"/>
      <c r="AZ62" s="216"/>
      <c r="BA62" s="236"/>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1882"/>
      <c r="CB62" s="1882"/>
      <c r="CC62" s="1882"/>
      <c r="CD62" s="1882"/>
      <c r="CE62" s="1882"/>
      <c r="CF62" s="1882"/>
      <c r="CG62" s="1882"/>
      <c r="CH62" s="1882"/>
      <c r="CI62" s="1882"/>
      <c r="CJ62" s="1882"/>
      <c r="CK62" s="1882"/>
      <c r="CL62" s="1882"/>
      <c r="CM62" s="1882"/>
      <c r="CN62" s="1882"/>
      <c r="CO62" s="1882"/>
      <c r="CP62" s="1882"/>
      <c r="CQ62" s="1882"/>
      <c r="CR62" s="1882"/>
      <c r="CS62" s="1882"/>
      <c r="CT62" s="1882"/>
      <c r="CU62" s="1882"/>
      <c r="CV62" s="1882"/>
      <c r="CW62" s="1882"/>
      <c r="CX62" s="1882"/>
      <c r="CY62" s="1882"/>
      <c r="CZ62" s="1882"/>
    </row>
    <row r="63" s="388" customFormat="true" ht="15" customHeight="true" x14ac:dyDescent="0.2">
      <c r="A63" s="2322"/>
      <c r="B63" s="1470" t="s">
        <v>256</v>
      </c>
      <c r="C63" s="1370">
        <v>18.481583299402839</v>
      </c>
      <c r="D63" s="1371">
        <v>4.6933483066966222</v>
      </c>
      <c r="E63" s="1371">
        <v>0.5535776461611317</v>
      </c>
      <c r="F63" s="1371">
        <v>6.0817815402305603E-2</v>
      </c>
      <c r="G63" s="1372">
        <v>1.7530801929955413E-2</v>
      </c>
      <c r="H63" s="1373">
        <v>0.75075939032670957</v>
      </c>
      <c r="I63" s="1371">
        <v>0.42706866936248788</v>
      </c>
      <c r="J63" s="1371">
        <v>7.921224912763887E-2</v>
      </c>
      <c r="K63" s="1371">
        <v>0</v>
      </c>
      <c r="L63" s="1374">
        <v>2.9618900203815093E-2</v>
      </c>
      <c r="M63" s="1375">
        <v>26.673629627104269</v>
      </c>
      <c r="N63" s="1371">
        <v>15.062728731081677</v>
      </c>
      <c r="O63" s="1371">
        <v>9.2928295862153778</v>
      </c>
      <c r="P63" s="1371">
        <v>4.5344944865858858</v>
      </c>
      <c r="Q63" s="1372">
        <v>0.86596791954923069</v>
      </c>
      <c r="R63" s="1373">
        <v>4.3301211745585757</v>
      </c>
      <c r="S63" s="1371">
        <v>13.766321639370757</v>
      </c>
      <c r="T63" s="1371">
        <v>5.3156722684455868</v>
      </c>
      <c r="U63" s="1371">
        <v>3.9742612908135557</v>
      </c>
      <c r="V63" s="1371">
        <v>3.5832535281791631</v>
      </c>
      <c r="W63" s="1371">
        <v>9.013312765191781</v>
      </c>
      <c r="X63" s="1371">
        <v>8.0442123018391349</v>
      </c>
      <c r="Y63" s="1371">
        <v>1.1353564584370397</v>
      </c>
      <c r="Z63" s="1933">
        <v>5.4486822851761891</v>
      </c>
      <c r="AA63" s="603"/>
      <c r="AB63" s="603"/>
      <c r="AC63" s="603"/>
      <c r="AD63" s="603"/>
      <c r="AE63" s="603"/>
      <c r="AF63" s="603"/>
      <c r="AG63" s="603"/>
      <c r="AH63" s="603"/>
      <c r="AI63" s="603"/>
      <c r="AJ63" s="603"/>
      <c r="AK63" s="603"/>
      <c r="AL63" s="603"/>
      <c r="AM63" s="603"/>
      <c r="AN63" s="603"/>
      <c r="AO63" s="603"/>
      <c r="AP63" s="603"/>
      <c r="AQ63" s="603"/>
      <c r="AR63" s="603"/>
      <c r="AS63" s="603"/>
      <c r="AT63" s="603"/>
      <c r="AU63" s="603"/>
      <c r="AV63" s="603"/>
      <c r="AW63" s="603"/>
      <c r="AX63" s="603"/>
      <c r="AY63" s="603"/>
      <c r="AZ63" s="216"/>
      <c r="BA63" s="236"/>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1882"/>
      <c r="CB63" s="1882"/>
      <c r="CC63" s="1882"/>
      <c r="CD63" s="1882"/>
      <c r="CE63" s="1882"/>
      <c r="CF63" s="1882"/>
      <c r="CG63" s="1882"/>
      <c r="CH63" s="1882"/>
      <c r="CI63" s="1882"/>
      <c r="CJ63" s="1882"/>
      <c r="CK63" s="1882"/>
      <c r="CL63" s="1882"/>
      <c r="CM63" s="1882"/>
      <c r="CN63" s="1882"/>
      <c r="CO63" s="1882"/>
      <c r="CP63" s="1882"/>
      <c r="CQ63" s="1882"/>
      <c r="CR63" s="1882"/>
      <c r="CS63" s="1882"/>
      <c r="CT63" s="1882"/>
      <c r="CU63" s="1882"/>
      <c r="CV63" s="1882"/>
      <c r="CW63" s="1882"/>
      <c r="CX63" s="1882"/>
      <c r="CY63" s="1882"/>
      <c r="CZ63" s="1882"/>
    </row>
    <row r="64" s="388" customFormat="true" ht="15" customHeight="true" x14ac:dyDescent="0.2">
      <c r="A64" s="2322"/>
      <c r="B64" s="1470" t="s">
        <v>257</v>
      </c>
      <c r="C64" s="1370">
        <v>1.815772730998511</v>
      </c>
      <c r="D64" s="1371">
        <v>0.11887522837704828</v>
      </c>
      <c r="E64" s="1371">
        <v>0</v>
      </c>
      <c r="F64" s="1371">
        <v>2.9406339715170052E-2</v>
      </c>
      <c r="G64" s="1372">
        <v>2.797917497525702E-2</v>
      </c>
      <c r="H64" s="1373">
        <v>5.1737572094608837E-2</v>
      </c>
      <c r="I64" s="1371">
        <v>0</v>
      </c>
      <c r="J64" s="1371">
        <v>4.9772414198784518E-2</v>
      </c>
      <c r="K64" s="1371">
        <v>4.7205660073213536E-2</v>
      </c>
      <c r="L64" s="1374">
        <v>0</v>
      </c>
      <c r="M64" s="1375">
        <v>2.7566875747288484</v>
      </c>
      <c r="N64" s="1371">
        <v>1.5661954394422817</v>
      </c>
      <c r="O64" s="1371">
        <v>0.19537214035257713</v>
      </c>
      <c r="P64" s="1371">
        <v>0.14433702090143713</v>
      </c>
      <c r="Q64" s="1372">
        <v>0</v>
      </c>
      <c r="R64" s="1373">
        <v>1.3199269426484765</v>
      </c>
      <c r="S64" s="1371">
        <v>0.20025622709519036</v>
      </c>
      <c r="T64" s="1371">
        <v>1.0588748200162617</v>
      </c>
      <c r="U64" s="1371">
        <v>2.6130022256476742E-2</v>
      </c>
      <c r="V64" s="1371">
        <v>0.69441225443226728</v>
      </c>
      <c r="W64" s="1371">
        <v>1.784452195186683</v>
      </c>
      <c r="X64" s="1371">
        <v>0.41265105942795194</v>
      </c>
      <c r="Y64" s="1371">
        <v>0.19971824167269692</v>
      </c>
      <c r="Z64" s="1933">
        <v>4.6124220544439085E-2</v>
      </c>
      <c r="AA64" s="603"/>
      <c r="AB64" s="603"/>
      <c r="AC64" s="603"/>
      <c r="AD64" s="603"/>
      <c r="AE64" s="603"/>
      <c r="AF64" s="603"/>
      <c r="AG64" s="603"/>
      <c r="AH64" s="603"/>
      <c r="AI64" s="603"/>
      <c r="AJ64" s="603"/>
      <c r="AK64" s="603"/>
      <c r="AL64" s="603"/>
      <c r="AM64" s="603"/>
      <c r="AN64" s="603"/>
      <c r="AO64" s="603"/>
      <c r="AP64" s="603"/>
      <c r="AQ64" s="603"/>
      <c r="AR64" s="603"/>
      <c r="AS64" s="603"/>
      <c r="AT64" s="603"/>
      <c r="AU64" s="603"/>
      <c r="AV64" s="603"/>
      <c r="AW64" s="603"/>
      <c r="AX64" s="603"/>
      <c r="AY64" s="603"/>
      <c r="AZ64" s="216"/>
      <c r="BA64" s="236"/>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1882"/>
      <c r="CB64" s="1882"/>
      <c r="CC64" s="1882"/>
      <c r="CD64" s="1882"/>
      <c r="CE64" s="1882"/>
      <c r="CF64" s="1882"/>
      <c r="CG64" s="1882"/>
      <c r="CH64" s="1882"/>
      <c r="CI64" s="1882"/>
      <c r="CJ64" s="1882"/>
      <c r="CK64" s="1882"/>
      <c r="CL64" s="1882"/>
      <c r="CM64" s="1882"/>
      <c r="CN64" s="1882"/>
      <c r="CO64" s="1882"/>
      <c r="CP64" s="1882"/>
      <c r="CQ64" s="1882"/>
      <c r="CR64" s="1882"/>
      <c r="CS64" s="1882"/>
      <c r="CT64" s="1882"/>
      <c r="CU64" s="1882"/>
      <c r="CV64" s="1882"/>
      <c r="CW64" s="1882"/>
      <c r="CX64" s="1882"/>
      <c r="CY64" s="1882"/>
      <c r="CZ64" s="1882"/>
    </row>
    <row r="65" s="388" customFormat="true" ht="15" customHeight="true" x14ac:dyDescent="0.2">
      <c r="A65" s="2322"/>
      <c r="B65" s="1470" t="s">
        <v>168</v>
      </c>
      <c r="C65" s="1370">
        <v>0.52454943545727917</v>
      </c>
      <c r="D65" s="1371">
        <v>1.2662453601693604</v>
      </c>
      <c r="E65" s="1371">
        <v>3.0860564201104856</v>
      </c>
      <c r="F65" s="1371">
        <v>2.507623368929905</v>
      </c>
      <c r="G65" s="1372">
        <v>1.3429924835883538</v>
      </c>
      <c r="H65" s="1373">
        <v>4.5910105130773813</v>
      </c>
      <c r="I65" s="1371">
        <v>3.2013412085424764</v>
      </c>
      <c r="J65" s="1371">
        <v>2.8818608697907488</v>
      </c>
      <c r="K65" s="1371">
        <v>2.0126900782201971</v>
      </c>
      <c r="L65" s="1374">
        <v>1.3889413167593421</v>
      </c>
      <c r="M65" s="1375">
        <v>0.11409117461214703</v>
      </c>
      <c r="N65" s="1371">
        <v>0.37547887099834359</v>
      </c>
      <c r="O65" s="1371">
        <v>0.22835644930271481</v>
      </c>
      <c r="P65" s="1371">
        <v>0.17987260938359004</v>
      </c>
      <c r="Q65" s="1372">
        <v>9.5649586038539069E-2</v>
      </c>
      <c r="R65" s="1373">
        <v>1.3267837269262031</v>
      </c>
      <c r="S65" s="1371">
        <v>1.9312384754609921</v>
      </c>
      <c r="T65" s="1371">
        <v>7.9848875111084263</v>
      </c>
      <c r="U65" s="1371">
        <v>0</v>
      </c>
      <c r="V65" s="1371">
        <v>0</v>
      </c>
      <c r="W65" s="1371">
        <v>1.053357942692108</v>
      </c>
      <c r="X65" s="1371">
        <v>0</v>
      </c>
      <c r="Y65" s="1371">
        <v>0.26930636526046003</v>
      </c>
      <c r="Z65" s="1933">
        <v>0.87642017059280464</v>
      </c>
      <c r="AA65" s="603"/>
      <c r="AB65" s="603"/>
      <c r="AC65" s="603"/>
      <c r="AD65" s="603"/>
      <c r="AE65" s="603"/>
      <c r="AF65" s="603"/>
      <c r="AG65" s="603"/>
      <c r="AH65" s="603"/>
      <c r="AI65" s="603"/>
      <c r="AJ65" s="603"/>
      <c r="AK65" s="603"/>
      <c r="AL65" s="603"/>
      <c r="AM65" s="603"/>
      <c r="AN65" s="603"/>
      <c r="AO65" s="603"/>
      <c r="AP65" s="603"/>
      <c r="AQ65" s="603"/>
      <c r="AR65" s="603"/>
      <c r="AS65" s="603"/>
      <c r="AT65" s="603"/>
      <c r="AU65" s="603"/>
      <c r="AV65" s="603"/>
      <c r="AW65" s="603"/>
      <c r="AX65" s="603"/>
      <c r="AY65" s="603"/>
      <c r="AZ65" s="216"/>
      <c r="BA65" s="236"/>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1882"/>
      <c r="CB65" s="1882"/>
      <c r="CC65" s="1882"/>
      <c r="CD65" s="1882"/>
      <c r="CE65" s="1882"/>
      <c r="CF65" s="1882"/>
      <c r="CG65" s="1882"/>
      <c r="CH65" s="1882"/>
      <c r="CI65" s="1882"/>
      <c r="CJ65" s="1882"/>
      <c r="CK65" s="1882"/>
      <c r="CL65" s="1882"/>
      <c r="CM65" s="1882"/>
      <c r="CN65" s="1882"/>
      <c r="CO65" s="1882"/>
      <c r="CP65" s="1882"/>
      <c r="CQ65" s="1882"/>
      <c r="CR65" s="1882"/>
      <c r="CS65" s="1882"/>
      <c r="CT65" s="1882"/>
      <c r="CU65" s="1882"/>
      <c r="CV65" s="1882"/>
      <c r="CW65" s="1882"/>
      <c r="CX65" s="1882"/>
      <c r="CY65" s="1882"/>
      <c r="CZ65" s="1882"/>
    </row>
    <row r="66" s="388" customFormat="true" ht="15" customHeight="true" x14ac:dyDescent="0.2">
      <c r="A66" s="2322"/>
      <c r="B66" s="1470" t="s">
        <v>46</v>
      </c>
      <c r="C66" s="1370">
        <v>1.4095146713931286</v>
      </c>
      <c r="D66" s="1371">
        <v>1.8937425959730816</v>
      </c>
      <c r="E66" s="1371">
        <v>0.58497736808959577</v>
      </c>
      <c r="F66" s="1371">
        <v>0.25205924811052322</v>
      </c>
      <c r="G66" s="1372">
        <v>0.18534225260199538</v>
      </c>
      <c r="H66" s="1373">
        <v>1.7318647198036357</v>
      </c>
      <c r="I66" s="1371">
        <v>0.37050789916122073</v>
      </c>
      <c r="J66" s="1371">
        <v>0.11420592276707801</v>
      </c>
      <c r="K66" s="1371">
        <v>0.21136820289041122</v>
      </c>
      <c r="L66" s="1374">
        <v>0.18570723512935081</v>
      </c>
      <c r="M66" s="1375">
        <v>1.133202903180089</v>
      </c>
      <c r="N66" s="1371">
        <v>1.3073335491123117</v>
      </c>
      <c r="O66" s="1371">
        <v>1.2493967501088812</v>
      </c>
      <c r="P66" s="1371">
        <v>2.4477144423014812</v>
      </c>
      <c r="Q66" s="1372">
        <v>0.66247342663670228</v>
      </c>
      <c r="R66" s="1373">
        <v>5.2400788732511421</v>
      </c>
      <c r="S66" s="1371">
        <v>0.88423107812968671</v>
      </c>
      <c r="T66" s="1371">
        <v>0.76184850450294139</v>
      </c>
      <c r="U66" s="1371">
        <v>1.3144733837942766</v>
      </c>
      <c r="V66" s="1371">
        <v>0.47207896096841484</v>
      </c>
      <c r="W66" s="1371">
        <v>0.56124333496053302</v>
      </c>
      <c r="X66" s="1371">
        <v>0.15895200171110541</v>
      </c>
      <c r="Y66" s="1371">
        <v>7.9522108841345085E-2</v>
      </c>
      <c r="Z66" s="1933">
        <v>0.91048897983935662</v>
      </c>
      <c r="AA66" s="603"/>
      <c r="AB66" s="603"/>
      <c r="AC66" s="603"/>
      <c r="AD66" s="603"/>
      <c r="AE66" s="603"/>
      <c r="AF66" s="603"/>
      <c r="AG66" s="603"/>
      <c r="AH66" s="603"/>
      <c r="AI66" s="603"/>
      <c r="AJ66" s="603"/>
      <c r="AK66" s="603"/>
      <c r="AL66" s="603"/>
      <c r="AM66" s="603"/>
      <c r="AN66" s="603"/>
      <c r="AO66" s="603"/>
      <c r="AP66" s="603"/>
      <c r="AQ66" s="603"/>
      <c r="AR66" s="603"/>
      <c r="AS66" s="603"/>
      <c r="AT66" s="603"/>
      <c r="AU66" s="603"/>
      <c r="AV66" s="603"/>
      <c r="AW66" s="603"/>
      <c r="AX66" s="603"/>
      <c r="AY66" s="603"/>
      <c r="AZ66" s="216"/>
      <c r="BA66" s="236"/>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1882"/>
      <c r="CB66" s="1882"/>
      <c r="CC66" s="1882"/>
      <c r="CD66" s="1882"/>
      <c r="CE66" s="1882"/>
      <c r="CF66" s="1882"/>
      <c r="CG66" s="1882"/>
      <c r="CH66" s="1882"/>
      <c r="CI66" s="1882"/>
      <c r="CJ66" s="1882"/>
      <c r="CK66" s="1882"/>
      <c r="CL66" s="1882"/>
      <c r="CM66" s="1882"/>
      <c r="CN66" s="1882"/>
      <c r="CO66" s="1882"/>
      <c r="CP66" s="1882"/>
      <c r="CQ66" s="1882"/>
      <c r="CR66" s="1882"/>
      <c r="CS66" s="1882"/>
      <c r="CT66" s="1882"/>
      <c r="CU66" s="1882"/>
      <c r="CV66" s="1882"/>
      <c r="CW66" s="1882"/>
      <c r="CX66" s="1882"/>
      <c r="CY66" s="1882"/>
      <c r="CZ66" s="1882"/>
    </row>
    <row r="67" s="388" customFormat="true" ht="15" customHeight="true" x14ac:dyDescent="0.2">
      <c r="A67" s="1310"/>
      <c r="B67" s="1471"/>
      <c r="C67" s="1370"/>
      <c r="D67" s="1371"/>
      <c r="E67" s="1371"/>
      <c r="F67" s="1371"/>
      <c r="G67" s="1372"/>
      <c r="H67" s="1373"/>
      <c r="I67" s="1371"/>
      <c r="J67" s="1371"/>
      <c r="K67" s="1371"/>
      <c r="L67" s="1374"/>
      <c r="M67" s="1375"/>
      <c r="N67" s="1371"/>
      <c r="O67" s="1371"/>
      <c r="P67" s="1371"/>
      <c r="Q67" s="1372"/>
      <c r="R67" s="1373"/>
      <c r="S67" s="1371"/>
      <c r="T67" s="1371"/>
      <c r="U67" s="1371"/>
      <c r="V67" s="1371"/>
      <c r="W67" s="1371"/>
      <c r="X67" s="1371"/>
      <c r="Y67" s="1371"/>
      <c r="Z67" s="1933"/>
      <c r="AA67" s="603"/>
      <c r="AB67" s="603"/>
      <c r="AC67" s="603"/>
      <c r="AD67" s="603"/>
      <c r="AE67" s="603"/>
      <c r="AF67" s="603"/>
      <c r="AG67" s="603"/>
      <c r="AH67" s="603"/>
      <c r="AI67" s="603"/>
      <c r="AJ67" s="603"/>
      <c r="AK67" s="603"/>
      <c r="AL67" s="603"/>
      <c r="AM67" s="603"/>
      <c r="AN67" s="603"/>
      <c r="AO67" s="603"/>
      <c r="AP67" s="603"/>
      <c r="AQ67" s="603"/>
      <c r="AR67" s="603"/>
      <c r="AS67" s="603"/>
      <c r="AT67" s="603"/>
      <c r="AU67" s="603"/>
      <c r="AV67" s="603"/>
      <c r="AW67" s="603"/>
      <c r="AX67" s="603"/>
      <c r="AY67" s="603"/>
      <c r="AZ67" s="216"/>
      <c r="BA67" s="236"/>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1882"/>
      <c r="CB67" s="1882"/>
      <c r="CC67" s="1882"/>
      <c r="CD67" s="1882"/>
      <c r="CE67" s="1882"/>
      <c r="CF67" s="1882"/>
      <c r="CG67" s="1882"/>
      <c r="CH67" s="1882"/>
      <c r="CI67" s="1882"/>
      <c r="CJ67" s="1882"/>
      <c r="CK67" s="1882"/>
      <c r="CL67" s="1882"/>
      <c r="CM67" s="1882"/>
      <c r="CN67" s="1882"/>
      <c r="CO67" s="1882"/>
      <c r="CP67" s="1882"/>
      <c r="CQ67" s="1882"/>
      <c r="CR67" s="1882"/>
      <c r="CS67" s="1882"/>
      <c r="CT67" s="1882"/>
      <c r="CU67" s="1882"/>
      <c r="CV67" s="1882"/>
      <c r="CW67" s="1882"/>
      <c r="CX67" s="1882"/>
      <c r="CY67" s="1882"/>
      <c r="CZ67" s="1882"/>
    </row>
    <row r="68" s="388" customFormat="true" ht="15" customHeight="true" x14ac:dyDescent="0.2">
      <c r="A68" s="1310"/>
      <c r="B68" s="1471"/>
      <c r="C68" s="1370"/>
      <c r="D68" s="1371"/>
      <c r="E68" s="1371"/>
      <c r="F68" s="1371"/>
      <c r="G68" s="1372"/>
      <c r="H68" s="1373"/>
      <c r="I68" s="1371"/>
      <c r="J68" s="1371"/>
      <c r="K68" s="1371"/>
      <c r="L68" s="1374"/>
      <c r="M68" s="1375"/>
      <c r="N68" s="1371"/>
      <c r="O68" s="1371"/>
      <c r="P68" s="1371"/>
      <c r="Q68" s="1372"/>
      <c r="R68" s="1373"/>
      <c r="S68" s="1371"/>
      <c r="T68" s="1371"/>
      <c r="U68" s="1371"/>
      <c r="V68" s="1371"/>
      <c r="W68" s="1371"/>
      <c r="X68" s="1371"/>
      <c r="Y68" s="1371"/>
      <c r="Z68" s="1933"/>
      <c r="AA68" s="603"/>
      <c r="AB68" s="603"/>
      <c r="AC68" s="603"/>
      <c r="AD68" s="603"/>
      <c r="AE68" s="603"/>
      <c r="AF68" s="603"/>
      <c r="AG68" s="603"/>
      <c r="AH68" s="603"/>
      <c r="AI68" s="603"/>
      <c r="AJ68" s="603"/>
      <c r="AK68" s="603"/>
      <c r="AL68" s="603"/>
      <c r="AM68" s="603"/>
      <c r="AN68" s="603"/>
      <c r="AO68" s="603"/>
      <c r="AP68" s="603"/>
      <c r="AQ68" s="603"/>
      <c r="AR68" s="603"/>
      <c r="AS68" s="603"/>
      <c r="AT68" s="603"/>
      <c r="AU68" s="603"/>
      <c r="AV68" s="603"/>
      <c r="AW68" s="603"/>
      <c r="AX68" s="603"/>
      <c r="AY68" s="603"/>
      <c r="AZ68" s="216"/>
      <c r="BA68" s="236"/>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1882"/>
      <c r="CB68" s="1882"/>
      <c r="CC68" s="1882"/>
      <c r="CD68" s="1882"/>
      <c r="CE68" s="1882"/>
      <c r="CF68" s="1882"/>
      <c r="CG68" s="1882"/>
      <c r="CH68" s="1882"/>
      <c r="CI68" s="1882"/>
      <c r="CJ68" s="1882"/>
      <c r="CK68" s="1882"/>
      <c r="CL68" s="1882"/>
      <c r="CM68" s="1882"/>
      <c r="CN68" s="1882"/>
      <c r="CO68" s="1882"/>
      <c r="CP68" s="1882"/>
      <c r="CQ68" s="1882"/>
      <c r="CR68" s="1882"/>
      <c r="CS68" s="1882"/>
      <c r="CT68" s="1882"/>
      <c r="CU68" s="1882"/>
      <c r="CV68" s="1882"/>
      <c r="CW68" s="1882"/>
      <c r="CX68" s="1882"/>
      <c r="CY68" s="1882"/>
      <c r="CZ68" s="1882"/>
    </row>
    <row r="69" s="388" customFormat="true" ht="15" customHeight="true" x14ac:dyDescent="0.2">
      <c r="A69" s="1310"/>
      <c r="B69" s="1471"/>
      <c r="C69" s="1370"/>
      <c r="D69" s="1371"/>
      <c r="E69" s="1371"/>
      <c r="F69" s="1371"/>
      <c r="G69" s="1372"/>
      <c r="H69" s="1373"/>
      <c r="I69" s="1371"/>
      <c r="J69" s="1371"/>
      <c r="K69" s="1371"/>
      <c r="L69" s="1374"/>
      <c r="M69" s="1375"/>
      <c r="N69" s="1371"/>
      <c r="O69" s="1371"/>
      <c r="P69" s="1371"/>
      <c r="Q69" s="1372"/>
      <c r="R69" s="1373"/>
      <c r="S69" s="1371"/>
      <c r="T69" s="1371"/>
      <c r="U69" s="1371"/>
      <c r="V69" s="1371"/>
      <c r="W69" s="1371"/>
      <c r="X69" s="1371"/>
      <c r="Y69" s="1371"/>
      <c r="Z69" s="1933"/>
      <c r="AA69" s="603"/>
      <c r="AB69" s="603"/>
      <c r="AC69" s="603"/>
      <c r="AD69" s="603"/>
      <c r="AE69" s="603"/>
      <c r="AF69" s="603"/>
      <c r="AG69" s="603"/>
      <c r="AH69" s="603"/>
      <c r="AI69" s="603"/>
      <c r="AJ69" s="603"/>
      <c r="AK69" s="603"/>
      <c r="AL69" s="603"/>
      <c r="AM69" s="603"/>
      <c r="AN69" s="603"/>
      <c r="AO69" s="603"/>
      <c r="AP69" s="603"/>
      <c r="AQ69" s="603"/>
      <c r="AR69" s="603"/>
      <c r="AS69" s="603"/>
      <c r="AT69" s="603"/>
      <c r="AU69" s="603"/>
      <c r="AV69" s="603"/>
      <c r="AW69" s="603"/>
      <c r="AX69" s="603"/>
      <c r="AY69" s="603"/>
      <c r="AZ69" s="216"/>
      <c r="BA69" s="236"/>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1882"/>
      <c r="CB69" s="1882"/>
      <c r="CC69" s="1882"/>
      <c r="CD69" s="1882"/>
      <c r="CE69" s="1882"/>
      <c r="CF69" s="1882"/>
      <c r="CG69" s="1882"/>
      <c r="CH69" s="1882"/>
      <c r="CI69" s="1882"/>
      <c r="CJ69" s="1882"/>
      <c r="CK69" s="1882"/>
      <c r="CL69" s="1882"/>
      <c r="CM69" s="1882"/>
      <c r="CN69" s="1882"/>
      <c r="CO69" s="1882"/>
      <c r="CP69" s="1882"/>
      <c r="CQ69" s="1882"/>
      <c r="CR69" s="1882"/>
      <c r="CS69" s="1882"/>
      <c r="CT69" s="1882"/>
      <c r="CU69" s="1882"/>
      <c r="CV69" s="1882"/>
      <c r="CW69" s="1882"/>
      <c r="CX69" s="1882"/>
      <c r="CY69" s="1882"/>
      <c r="CZ69" s="1882"/>
    </row>
    <row r="70" s="388" customFormat="true" ht="15" customHeight="true" x14ac:dyDescent="0.2">
      <c r="A70" s="1310"/>
      <c r="B70" s="1471"/>
      <c r="C70" s="1370"/>
      <c r="D70" s="1371"/>
      <c r="E70" s="1371"/>
      <c r="F70" s="1371"/>
      <c r="G70" s="1372"/>
      <c r="H70" s="1373"/>
      <c r="I70" s="1371"/>
      <c r="J70" s="1371"/>
      <c r="K70" s="1371"/>
      <c r="L70" s="1374"/>
      <c r="M70" s="1375"/>
      <c r="N70" s="1371"/>
      <c r="O70" s="1371"/>
      <c r="P70" s="1371"/>
      <c r="Q70" s="1372"/>
      <c r="R70" s="1373"/>
      <c r="S70" s="1371"/>
      <c r="T70" s="1371"/>
      <c r="U70" s="1371"/>
      <c r="V70" s="1371"/>
      <c r="W70" s="1371"/>
      <c r="X70" s="1371"/>
      <c r="Y70" s="1371"/>
      <c r="Z70" s="1933"/>
      <c r="AA70" s="603"/>
      <c r="AB70" s="603"/>
      <c r="AC70" s="603"/>
      <c r="AD70" s="603"/>
      <c r="AE70" s="603"/>
      <c r="AF70" s="603"/>
      <c r="AG70" s="603"/>
      <c r="AH70" s="603"/>
      <c r="AI70" s="603"/>
      <c r="AJ70" s="603"/>
      <c r="AK70" s="603"/>
      <c r="AL70" s="603"/>
      <c r="AM70" s="603"/>
      <c r="AN70" s="603"/>
      <c r="AO70" s="603"/>
      <c r="AP70" s="603"/>
      <c r="AQ70" s="603"/>
      <c r="AR70" s="603"/>
      <c r="AS70" s="603"/>
      <c r="AT70" s="603"/>
      <c r="AU70" s="603"/>
      <c r="AV70" s="603"/>
      <c r="AW70" s="603"/>
      <c r="AX70" s="603"/>
      <c r="AY70" s="603"/>
      <c r="AZ70" s="216"/>
      <c r="BA70" s="236"/>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1882"/>
      <c r="CB70" s="1882"/>
      <c r="CC70" s="1882"/>
      <c r="CD70" s="1882"/>
      <c r="CE70" s="1882"/>
      <c r="CF70" s="1882"/>
      <c r="CG70" s="1882"/>
      <c r="CH70" s="1882"/>
      <c r="CI70" s="1882"/>
      <c r="CJ70" s="1882"/>
      <c r="CK70" s="1882"/>
      <c r="CL70" s="1882"/>
      <c r="CM70" s="1882"/>
      <c r="CN70" s="1882"/>
      <c r="CO70" s="1882"/>
      <c r="CP70" s="1882"/>
      <c r="CQ70" s="1882"/>
      <c r="CR70" s="1882"/>
      <c r="CS70" s="1882"/>
      <c r="CT70" s="1882"/>
      <c r="CU70" s="1882"/>
      <c r="CV70" s="1882"/>
      <c r="CW70" s="1882"/>
      <c r="CX70" s="1882"/>
      <c r="CY70" s="1882"/>
      <c r="CZ70" s="1882"/>
    </row>
    <row r="71" s="388" customFormat="true" ht="15" customHeight="true" x14ac:dyDescent="0.2">
      <c r="A71" s="1310"/>
      <c r="B71" s="1471"/>
      <c r="C71" s="1370"/>
      <c r="D71" s="1371"/>
      <c r="E71" s="1371"/>
      <c r="F71" s="1371"/>
      <c r="G71" s="1372"/>
      <c r="H71" s="1373"/>
      <c r="I71" s="1371"/>
      <c r="J71" s="1371"/>
      <c r="K71" s="1371"/>
      <c r="L71" s="1374"/>
      <c r="M71" s="1375"/>
      <c r="N71" s="1371"/>
      <c r="O71" s="1371"/>
      <c r="P71" s="1371"/>
      <c r="Q71" s="1372"/>
      <c r="R71" s="1373"/>
      <c r="S71" s="1371"/>
      <c r="T71" s="1371"/>
      <c r="U71" s="1371"/>
      <c r="V71" s="1371"/>
      <c r="W71" s="1371"/>
      <c r="X71" s="1371"/>
      <c r="Y71" s="1371"/>
      <c r="Z71" s="1933"/>
      <c r="AA71" s="603"/>
      <c r="AB71" s="603"/>
      <c r="AC71" s="603"/>
      <c r="AD71" s="603"/>
      <c r="AE71" s="603"/>
      <c r="AF71" s="603"/>
      <c r="AG71" s="603"/>
      <c r="AH71" s="603"/>
      <c r="AI71" s="603"/>
      <c r="AJ71" s="603"/>
      <c r="AK71" s="603"/>
      <c r="AL71" s="603"/>
      <c r="AM71" s="603"/>
      <c r="AN71" s="603"/>
      <c r="AO71" s="603"/>
      <c r="AP71" s="603"/>
      <c r="AQ71" s="603"/>
      <c r="AR71" s="603"/>
      <c r="AS71" s="603"/>
      <c r="AT71" s="603"/>
      <c r="AU71" s="603"/>
      <c r="AV71" s="603"/>
      <c r="AW71" s="603"/>
      <c r="AX71" s="603"/>
      <c r="AY71" s="603"/>
      <c r="AZ71" s="216"/>
      <c r="BA71" s="236"/>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1882"/>
      <c r="CB71" s="1882"/>
      <c r="CC71" s="1882"/>
      <c r="CD71" s="1882"/>
      <c r="CE71" s="1882"/>
      <c r="CF71" s="1882"/>
      <c r="CG71" s="1882"/>
      <c r="CH71" s="1882"/>
      <c r="CI71" s="1882"/>
      <c r="CJ71" s="1882"/>
      <c r="CK71" s="1882"/>
      <c r="CL71" s="1882"/>
      <c r="CM71" s="1882"/>
      <c r="CN71" s="1882"/>
      <c r="CO71" s="1882"/>
      <c r="CP71" s="1882"/>
      <c r="CQ71" s="1882"/>
      <c r="CR71" s="1882"/>
      <c r="CS71" s="1882"/>
      <c r="CT71" s="1882"/>
      <c r="CU71" s="1882"/>
      <c r="CV71" s="1882"/>
      <c r="CW71" s="1882"/>
      <c r="CX71" s="1882"/>
      <c r="CY71" s="1882"/>
      <c r="CZ71" s="1882"/>
    </row>
    <row r="72" s="388" customFormat="true" ht="15" customHeight="true" x14ac:dyDescent="0.2">
      <c r="A72" s="1310"/>
      <c r="B72" s="1471"/>
      <c r="C72" s="1370"/>
      <c r="D72" s="1371"/>
      <c r="E72" s="1371"/>
      <c r="F72" s="1371"/>
      <c r="G72" s="1372"/>
      <c r="H72" s="1373"/>
      <c r="I72" s="1371"/>
      <c r="J72" s="1371"/>
      <c r="K72" s="1371"/>
      <c r="L72" s="1374"/>
      <c r="M72" s="1375"/>
      <c r="N72" s="1371"/>
      <c r="O72" s="1371"/>
      <c r="P72" s="1371"/>
      <c r="Q72" s="1372"/>
      <c r="R72" s="1373"/>
      <c r="S72" s="1371"/>
      <c r="T72" s="1371"/>
      <c r="U72" s="1371"/>
      <c r="V72" s="1371"/>
      <c r="W72" s="1371"/>
      <c r="X72" s="1371"/>
      <c r="Y72" s="1371"/>
      <c r="Z72" s="1933"/>
      <c r="AA72" s="603"/>
      <c r="AB72" s="603"/>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AZ72" s="216"/>
      <c r="BA72" s="236"/>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1882"/>
      <c r="CB72" s="1882"/>
      <c r="CC72" s="1882"/>
      <c r="CD72" s="1882"/>
      <c r="CE72" s="1882"/>
      <c r="CF72" s="1882"/>
      <c r="CG72" s="1882"/>
      <c r="CH72" s="1882"/>
      <c r="CI72" s="1882"/>
      <c r="CJ72" s="1882"/>
      <c r="CK72" s="1882"/>
      <c r="CL72" s="1882"/>
      <c r="CM72" s="1882"/>
      <c r="CN72" s="1882"/>
      <c r="CO72" s="1882"/>
      <c r="CP72" s="1882"/>
      <c r="CQ72" s="1882"/>
      <c r="CR72" s="1882"/>
      <c r="CS72" s="1882"/>
      <c r="CT72" s="1882"/>
      <c r="CU72" s="1882"/>
      <c r="CV72" s="1882"/>
      <c r="CW72" s="1882"/>
      <c r="CX72" s="1882"/>
      <c r="CY72" s="1882"/>
      <c r="CZ72" s="1882"/>
    </row>
    <row r="73" s="388" customFormat="true" ht="15" customHeight="true" x14ac:dyDescent="0.2">
      <c r="A73" s="1310"/>
      <c r="B73" s="1471"/>
      <c r="C73" s="1370"/>
      <c r="D73" s="1371"/>
      <c r="E73" s="1371"/>
      <c r="F73" s="1371"/>
      <c r="G73" s="1372"/>
      <c r="H73" s="1373"/>
      <c r="I73" s="1371"/>
      <c r="J73" s="1371"/>
      <c r="K73" s="1371"/>
      <c r="L73" s="1374"/>
      <c r="M73" s="1375"/>
      <c r="N73" s="1371"/>
      <c r="O73" s="1371"/>
      <c r="P73" s="1371"/>
      <c r="Q73" s="1372"/>
      <c r="R73" s="1373"/>
      <c r="S73" s="1371"/>
      <c r="T73" s="1371"/>
      <c r="U73" s="1371"/>
      <c r="V73" s="1371"/>
      <c r="W73" s="1371"/>
      <c r="X73" s="1371"/>
      <c r="Y73" s="1371"/>
      <c r="Z73" s="1933"/>
      <c r="AA73" s="603"/>
      <c r="AB73" s="603"/>
      <c r="AC73" s="603"/>
      <c r="AD73" s="603"/>
      <c r="AE73" s="603"/>
      <c r="AF73" s="603"/>
      <c r="AG73" s="603"/>
      <c r="AH73" s="603"/>
      <c r="AI73" s="603"/>
      <c r="AJ73" s="603"/>
      <c r="AK73" s="603"/>
      <c r="AL73" s="603"/>
      <c r="AM73" s="603"/>
      <c r="AN73" s="603"/>
      <c r="AO73" s="603"/>
      <c r="AP73" s="603"/>
      <c r="AQ73" s="603"/>
      <c r="AR73" s="603"/>
      <c r="AS73" s="603"/>
      <c r="AT73" s="603"/>
      <c r="AU73" s="603"/>
      <c r="AV73" s="603"/>
      <c r="AW73" s="603"/>
      <c r="AX73" s="603"/>
      <c r="AY73" s="603"/>
      <c r="AZ73" s="216"/>
      <c r="BA73" s="236"/>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1882"/>
      <c r="CB73" s="1882"/>
      <c r="CC73" s="1882"/>
      <c r="CD73" s="1882"/>
      <c r="CE73" s="1882"/>
      <c r="CF73" s="1882"/>
      <c r="CG73" s="1882"/>
      <c r="CH73" s="1882"/>
      <c r="CI73" s="1882"/>
      <c r="CJ73" s="1882"/>
      <c r="CK73" s="1882"/>
      <c r="CL73" s="1882"/>
      <c r="CM73" s="1882"/>
      <c r="CN73" s="1882"/>
      <c r="CO73" s="1882"/>
      <c r="CP73" s="1882"/>
      <c r="CQ73" s="1882"/>
      <c r="CR73" s="1882"/>
      <c r="CS73" s="1882"/>
      <c r="CT73" s="1882"/>
      <c r="CU73" s="1882"/>
      <c r="CV73" s="1882"/>
      <c r="CW73" s="1882"/>
      <c r="CX73" s="1882"/>
      <c r="CY73" s="1882"/>
      <c r="CZ73" s="1882"/>
    </row>
    <row r="74" s="388" customFormat="true" ht="15" customHeight="true" x14ac:dyDescent="0.2">
      <c r="A74" s="1310"/>
      <c r="B74" s="1471"/>
      <c r="C74" s="1370"/>
      <c r="D74" s="1371"/>
      <c r="E74" s="1371"/>
      <c r="F74" s="1371"/>
      <c r="G74" s="1372"/>
      <c r="H74" s="1373"/>
      <c r="I74" s="1371"/>
      <c r="J74" s="1371"/>
      <c r="K74" s="1371"/>
      <c r="L74" s="1374"/>
      <c r="M74" s="1375"/>
      <c r="N74" s="1371"/>
      <c r="O74" s="1371"/>
      <c r="P74" s="1371"/>
      <c r="Q74" s="1372"/>
      <c r="R74" s="1373"/>
      <c r="S74" s="1371"/>
      <c r="T74" s="1371"/>
      <c r="U74" s="1371"/>
      <c r="V74" s="1371"/>
      <c r="W74" s="1371"/>
      <c r="X74" s="1371"/>
      <c r="Y74" s="1371"/>
      <c r="Z74" s="1933"/>
      <c r="AA74" s="603"/>
      <c r="AB74" s="603"/>
      <c r="AC74" s="603"/>
      <c r="AD74" s="603"/>
      <c r="AE74" s="603"/>
      <c r="AF74" s="603"/>
      <c r="AG74" s="603"/>
      <c r="AH74" s="603"/>
      <c r="AI74" s="603"/>
      <c r="AJ74" s="603"/>
      <c r="AK74" s="603"/>
      <c r="AL74" s="603"/>
      <c r="AM74" s="603"/>
      <c r="AN74" s="603"/>
      <c r="AO74" s="603"/>
      <c r="AP74" s="603"/>
      <c r="AQ74" s="603"/>
      <c r="AR74" s="603"/>
      <c r="AS74" s="603"/>
      <c r="AT74" s="603"/>
      <c r="AU74" s="603"/>
      <c r="AV74" s="603"/>
      <c r="AW74" s="603"/>
      <c r="AX74" s="603"/>
      <c r="AY74" s="603"/>
      <c r="AZ74" s="216"/>
      <c r="BA74" s="236"/>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1882"/>
      <c r="CB74" s="1882"/>
      <c r="CC74" s="1882"/>
      <c r="CD74" s="1882"/>
      <c r="CE74" s="1882"/>
      <c r="CF74" s="1882"/>
      <c r="CG74" s="1882"/>
      <c r="CH74" s="1882"/>
      <c r="CI74" s="1882"/>
      <c r="CJ74" s="1882"/>
      <c r="CK74" s="1882"/>
      <c r="CL74" s="1882"/>
      <c r="CM74" s="1882"/>
      <c r="CN74" s="1882"/>
      <c r="CO74" s="1882"/>
      <c r="CP74" s="1882"/>
      <c r="CQ74" s="1882"/>
      <c r="CR74" s="1882"/>
      <c r="CS74" s="1882"/>
      <c r="CT74" s="1882"/>
      <c r="CU74" s="1882"/>
      <c r="CV74" s="1882"/>
      <c r="CW74" s="1882"/>
      <c r="CX74" s="1882"/>
      <c r="CY74" s="1882"/>
      <c r="CZ74" s="1882"/>
    </row>
    <row r="75" s="388" customFormat="true" ht="15" customHeight="true" x14ac:dyDescent="0.2">
      <c r="A75" s="1310"/>
      <c r="B75" s="1471"/>
      <c r="C75" s="1370"/>
      <c r="D75" s="1371"/>
      <c r="E75" s="1371"/>
      <c r="F75" s="1371"/>
      <c r="G75" s="1372"/>
      <c r="H75" s="1373"/>
      <c r="I75" s="1371"/>
      <c r="J75" s="1371"/>
      <c r="K75" s="1371"/>
      <c r="L75" s="1374"/>
      <c r="M75" s="1375"/>
      <c r="N75" s="1371"/>
      <c r="O75" s="1371"/>
      <c r="P75" s="1371"/>
      <c r="Q75" s="1372"/>
      <c r="R75" s="1373"/>
      <c r="S75" s="1371"/>
      <c r="T75" s="1371"/>
      <c r="U75" s="1371"/>
      <c r="V75" s="1371"/>
      <c r="W75" s="1371"/>
      <c r="X75" s="1371"/>
      <c r="Y75" s="1371"/>
      <c r="Z75" s="1933"/>
      <c r="AA75" s="603"/>
      <c r="AB75" s="603"/>
      <c r="AC75" s="603"/>
      <c r="AD75" s="603"/>
      <c r="AE75" s="603"/>
      <c r="AF75" s="603"/>
      <c r="AG75" s="603"/>
      <c r="AH75" s="603"/>
      <c r="AI75" s="603"/>
      <c r="AJ75" s="603"/>
      <c r="AK75" s="603"/>
      <c r="AL75" s="603"/>
      <c r="AM75" s="603"/>
      <c r="AN75" s="603"/>
      <c r="AO75" s="603"/>
      <c r="AP75" s="603"/>
      <c r="AQ75" s="603"/>
      <c r="AR75" s="603"/>
      <c r="AS75" s="603"/>
      <c r="AT75" s="603"/>
      <c r="AU75" s="603"/>
      <c r="AV75" s="603"/>
      <c r="AW75" s="603"/>
      <c r="AX75" s="603"/>
      <c r="AY75" s="603"/>
      <c r="AZ75" s="216"/>
      <c r="BA75" s="236"/>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1882"/>
      <c r="CB75" s="1882"/>
      <c r="CC75" s="1882"/>
      <c r="CD75" s="1882"/>
      <c r="CE75" s="1882"/>
      <c r="CF75" s="1882"/>
      <c r="CG75" s="1882"/>
      <c r="CH75" s="1882"/>
      <c r="CI75" s="1882"/>
      <c r="CJ75" s="1882"/>
      <c r="CK75" s="1882"/>
      <c r="CL75" s="1882"/>
      <c r="CM75" s="1882"/>
      <c r="CN75" s="1882"/>
      <c r="CO75" s="1882"/>
      <c r="CP75" s="1882"/>
      <c r="CQ75" s="1882"/>
      <c r="CR75" s="1882"/>
      <c r="CS75" s="1882"/>
      <c r="CT75" s="1882"/>
      <c r="CU75" s="1882"/>
      <c r="CV75" s="1882"/>
      <c r="CW75" s="1882"/>
      <c r="CX75" s="1882"/>
      <c r="CY75" s="1882"/>
      <c r="CZ75" s="1882"/>
    </row>
    <row r="76" s="388" customFormat="true" ht="15" customHeight="true" x14ac:dyDescent="0.2">
      <c r="A76" s="1310"/>
      <c r="B76" s="1471"/>
      <c r="C76" s="1370"/>
      <c r="D76" s="1371"/>
      <c r="E76" s="1371"/>
      <c r="F76" s="1371"/>
      <c r="G76" s="1372"/>
      <c r="H76" s="1373"/>
      <c r="I76" s="1371"/>
      <c r="J76" s="1371"/>
      <c r="K76" s="1371"/>
      <c r="L76" s="1374"/>
      <c r="M76" s="1375"/>
      <c r="N76" s="1371"/>
      <c r="O76" s="1371"/>
      <c r="P76" s="1371"/>
      <c r="Q76" s="1372"/>
      <c r="R76" s="1373"/>
      <c r="S76" s="1371"/>
      <c r="T76" s="1371"/>
      <c r="U76" s="1371"/>
      <c r="V76" s="1371"/>
      <c r="W76" s="1371"/>
      <c r="X76" s="1371"/>
      <c r="Y76" s="1371"/>
      <c r="Z76" s="1933"/>
      <c r="AA76" s="603"/>
      <c r="AB76" s="603"/>
      <c r="AC76" s="603"/>
      <c r="AD76" s="603"/>
      <c r="AE76" s="603"/>
      <c r="AF76" s="603"/>
      <c r="AG76" s="603"/>
      <c r="AH76" s="603"/>
      <c r="AI76" s="603"/>
      <c r="AJ76" s="603"/>
      <c r="AK76" s="603"/>
      <c r="AL76" s="603"/>
      <c r="AM76" s="603"/>
      <c r="AN76" s="603"/>
      <c r="AO76" s="603"/>
      <c r="AP76" s="603"/>
      <c r="AQ76" s="603"/>
      <c r="AR76" s="603"/>
      <c r="AS76" s="603"/>
      <c r="AT76" s="603"/>
      <c r="AU76" s="603"/>
      <c r="AV76" s="603"/>
      <c r="AW76" s="603"/>
      <c r="AX76" s="603"/>
      <c r="AY76" s="603"/>
      <c r="AZ76" s="216"/>
      <c r="BA76" s="236"/>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1882"/>
      <c r="CB76" s="1882"/>
      <c r="CC76" s="1882"/>
      <c r="CD76" s="1882"/>
      <c r="CE76" s="1882"/>
      <c r="CF76" s="1882"/>
      <c r="CG76" s="1882"/>
      <c r="CH76" s="1882"/>
      <c r="CI76" s="1882"/>
      <c r="CJ76" s="1882"/>
      <c r="CK76" s="1882"/>
      <c r="CL76" s="1882"/>
      <c r="CM76" s="1882"/>
      <c r="CN76" s="1882"/>
      <c r="CO76" s="1882"/>
      <c r="CP76" s="1882"/>
      <c r="CQ76" s="1882"/>
      <c r="CR76" s="1882"/>
      <c r="CS76" s="1882"/>
      <c r="CT76" s="1882"/>
      <c r="CU76" s="1882"/>
      <c r="CV76" s="1882"/>
      <c r="CW76" s="1882"/>
      <c r="CX76" s="1882"/>
      <c r="CY76" s="1882"/>
      <c r="CZ76" s="1882"/>
    </row>
    <row r="77" s="388" customFormat="true" ht="15" customHeight="true" x14ac:dyDescent="0.2">
      <c r="A77" s="1310"/>
      <c r="B77" s="1471"/>
      <c r="C77" s="1370"/>
      <c r="D77" s="1371"/>
      <c r="E77" s="1371"/>
      <c r="F77" s="1371"/>
      <c r="G77" s="1372"/>
      <c r="H77" s="1373"/>
      <c r="I77" s="1371"/>
      <c r="J77" s="1371"/>
      <c r="K77" s="1371"/>
      <c r="L77" s="1374"/>
      <c r="M77" s="1375"/>
      <c r="N77" s="1371"/>
      <c r="O77" s="1371"/>
      <c r="P77" s="1371"/>
      <c r="Q77" s="1372"/>
      <c r="R77" s="1373"/>
      <c r="S77" s="1371"/>
      <c r="T77" s="1371"/>
      <c r="U77" s="1371"/>
      <c r="V77" s="1371"/>
      <c r="W77" s="1371"/>
      <c r="X77" s="1371"/>
      <c r="Y77" s="1371"/>
      <c r="Z77" s="1933"/>
      <c r="AA77" s="603"/>
      <c r="AB77" s="603"/>
      <c r="AC77" s="603"/>
      <c r="AD77" s="603"/>
      <c r="AE77" s="603"/>
      <c r="AF77" s="603"/>
      <c r="AG77" s="603"/>
      <c r="AH77" s="603"/>
      <c r="AI77" s="603"/>
      <c r="AJ77" s="603"/>
      <c r="AK77" s="603"/>
      <c r="AL77" s="603"/>
      <c r="AM77" s="603"/>
      <c r="AN77" s="603"/>
      <c r="AO77" s="603"/>
      <c r="AP77" s="603"/>
      <c r="AQ77" s="603"/>
      <c r="AR77" s="603"/>
      <c r="AS77" s="603"/>
      <c r="AT77" s="603"/>
      <c r="AU77" s="603"/>
      <c r="AV77" s="603"/>
      <c r="AW77" s="603"/>
      <c r="AX77" s="603"/>
      <c r="AY77" s="603"/>
      <c r="AZ77" s="216"/>
      <c r="BA77" s="236"/>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1882"/>
      <c r="CB77" s="1882"/>
      <c r="CC77" s="1882"/>
      <c r="CD77" s="1882"/>
      <c r="CE77" s="1882"/>
      <c r="CF77" s="1882"/>
      <c r="CG77" s="1882"/>
      <c r="CH77" s="1882"/>
      <c r="CI77" s="1882"/>
      <c r="CJ77" s="1882"/>
      <c r="CK77" s="1882"/>
      <c r="CL77" s="1882"/>
      <c r="CM77" s="1882"/>
      <c r="CN77" s="1882"/>
      <c r="CO77" s="1882"/>
      <c r="CP77" s="1882"/>
      <c r="CQ77" s="1882"/>
      <c r="CR77" s="1882"/>
      <c r="CS77" s="1882"/>
      <c r="CT77" s="1882"/>
      <c r="CU77" s="1882"/>
      <c r="CV77" s="1882"/>
      <c r="CW77" s="1882"/>
      <c r="CX77" s="1882"/>
      <c r="CY77" s="1882"/>
      <c r="CZ77" s="1882"/>
    </row>
    <row r="78" s="388" customFormat="true" ht="15" customHeight="true" x14ac:dyDescent="0.2">
      <c r="A78" s="1310"/>
      <c r="B78" s="1471"/>
      <c r="C78" s="1370"/>
      <c r="D78" s="1371"/>
      <c r="E78" s="1371"/>
      <c r="F78" s="1371"/>
      <c r="G78" s="1372"/>
      <c r="H78" s="1373"/>
      <c r="I78" s="1371"/>
      <c r="J78" s="1371"/>
      <c r="K78" s="1371"/>
      <c r="L78" s="1374"/>
      <c r="M78" s="1375"/>
      <c r="N78" s="1371"/>
      <c r="O78" s="1371"/>
      <c r="P78" s="1371"/>
      <c r="Q78" s="1372"/>
      <c r="R78" s="1373"/>
      <c r="S78" s="1371"/>
      <c r="T78" s="1371"/>
      <c r="U78" s="1371"/>
      <c r="V78" s="1371"/>
      <c r="W78" s="1371"/>
      <c r="X78" s="1371"/>
      <c r="Y78" s="1371"/>
      <c r="Z78" s="1933"/>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216"/>
      <c r="BA78" s="236"/>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1882"/>
      <c r="CB78" s="1882"/>
      <c r="CC78" s="1882"/>
      <c r="CD78" s="1882"/>
      <c r="CE78" s="1882"/>
      <c r="CF78" s="1882"/>
      <c r="CG78" s="1882"/>
      <c r="CH78" s="1882"/>
      <c r="CI78" s="1882"/>
      <c r="CJ78" s="1882"/>
      <c r="CK78" s="1882"/>
      <c r="CL78" s="1882"/>
      <c r="CM78" s="1882"/>
      <c r="CN78" s="1882"/>
      <c r="CO78" s="1882"/>
      <c r="CP78" s="1882"/>
      <c r="CQ78" s="1882"/>
      <c r="CR78" s="1882"/>
      <c r="CS78" s="1882"/>
      <c r="CT78" s="1882"/>
      <c r="CU78" s="1882"/>
      <c r="CV78" s="1882"/>
      <c r="CW78" s="1882"/>
      <c r="CX78" s="1882"/>
      <c r="CY78" s="1882"/>
      <c r="CZ78" s="1882"/>
    </row>
    <row r="79" s="388" customFormat="true" ht="15" customHeight="true" x14ac:dyDescent="0.2">
      <c r="A79" s="1310"/>
      <c r="B79" s="1471"/>
      <c r="C79" s="1370"/>
      <c r="D79" s="1371"/>
      <c r="E79" s="1371"/>
      <c r="F79" s="1371"/>
      <c r="G79" s="1372"/>
      <c r="H79" s="1373"/>
      <c r="I79" s="1371"/>
      <c r="J79" s="1371"/>
      <c r="K79" s="1371"/>
      <c r="L79" s="1374"/>
      <c r="M79" s="1375"/>
      <c r="N79" s="1371"/>
      <c r="O79" s="1371"/>
      <c r="P79" s="1371"/>
      <c r="Q79" s="1372"/>
      <c r="R79" s="1373"/>
      <c r="S79" s="1371"/>
      <c r="T79" s="1371"/>
      <c r="U79" s="1371"/>
      <c r="V79" s="1371"/>
      <c r="W79" s="1371"/>
      <c r="X79" s="1371"/>
      <c r="Y79" s="1371"/>
      <c r="Z79" s="1933"/>
      <c r="AA79" s="603"/>
      <c r="AB79" s="603"/>
      <c r="AC79" s="603"/>
      <c r="AD79" s="603"/>
      <c r="AE79" s="603"/>
      <c r="AF79" s="603"/>
      <c r="AG79" s="603"/>
      <c r="AH79" s="603"/>
      <c r="AI79" s="603"/>
      <c r="AJ79" s="603"/>
      <c r="AK79" s="603"/>
      <c r="AL79" s="603"/>
      <c r="AM79" s="603"/>
      <c r="AN79" s="603"/>
      <c r="AO79" s="603"/>
      <c r="AP79" s="603"/>
      <c r="AQ79" s="603"/>
      <c r="AR79" s="603"/>
      <c r="AS79" s="603"/>
      <c r="AT79" s="603"/>
      <c r="AU79" s="603"/>
      <c r="AV79" s="603"/>
      <c r="AW79" s="603"/>
      <c r="AX79" s="603"/>
      <c r="AY79" s="603"/>
      <c r="AZ79" s="216"/>
      <c r="BA79" s="236"/>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1882"/>
      <c r="CB79" s="1882"/>
      <c r="CC79" s="1882"/>
      <c r="CD79" s="1882"/>
      <c r="CE79" s="1882"/>
      <c r="CF79" s="1882"/>
      <c r="CG79" s="1882"/>
      <c r="CH79" s="1882"/>
      <c r="CI79" s="1882"/>
      <c r="CJ79" s="1882"/>
      <c r="CK79" s="1882"/>
      <c r="CL79" s="1882"/>
      <c r="CM79" s="1882"/>
      <c r="CN79" s="1882"/>
      <c r="CO79" s="1882"/>
      <c r="CP79" s="1882"/>
      <c r="CQ79" s="1882"/>
      <c r="CR79" s="1882"/>
      <c r="CS79" s="1882"/>
      <c r="CT79" s="1882"/>
      <c r="CU79" s="1882"/>
      <c r="CV79" s="1882"/>
      <c r="CW79" s="1882"/>
      <c r="CX79" s="1882"/>
      <c r="CY79" s="1882"/>
      <c r="CZ79" s="1882"/>
    </row>
    <row r="80" s="388" customFormat="true" ht="15" customHeight="true" x14ac:dyDescent="0.2">
      <c r="A80" s="1310"/>
      <c r="B80" s="1471"/>
      <c r="C80" s="1370"/>
      <c r="D80" s="1371"/>
      <c r="E80" s="1371"/>
      <c r="F80" s="1371"/>
      <c r="G80" s="1372"/>
      <c r="H80" s="1373"/>
      <c r="I80" s="1371"/>
      <c r="J80" s="1371"/>
      <c r="K80" s="1371"/>
      <c r="L80" s="1374"/>
      <c r="M80" s="1375"/>
      <c r="N80" s="1371"/>
      <c r="O80" s="1371"/>
      <c r="P80" s="1371"/>
      <c r="Q80" s="1372"/>
      <c r="R80" s="1373"/>
      <c r="S80" s="1371"/>
      <c r="T80" s="1371"/>
      <c r="U80" s="1371"/>
      <c r="V80" s="1371"/>
      <c r="W80" s="1371"/>
      <c r="X80" s="1371"/>
      <c r="Y80" s="1371"/>
      <c r="Z80" s="1933"/>
      <c r="AA80" s="603"/>
      <c r="AB80" s="603"/>
      <c r="AC80" s="603"/>
      <c r="AD80" s="603"/>
      <c r="AE80" s="603"/>
      <c r="AF80" s="603"/>
      <c r="AG80" s="603"/>
      <c r="AH80" s="603"/>
      <c r="AI80" s="603"/>
      <c r="AJ80" s="603"/>
      <c r="AK80" s="603"/>
      <c r="AL80" s="603"/>
      <c r="AM80" s="603"/>
      <c r="AN80" s="603"/>
      <c r="AO80" s="603"/>
      <c r="AP80" s="603"/>
      <c r="AQ80" s="603"/>
      <c r="AR80" s="603"/>
      <c r="AS80" s="603"/>
      <c r="AT80" s="603"/>
      <c r="AU80" s="603"/>
      <c r="AV80" s="603"/>
      <c r="AW80" s="603"/>
      <c r="AX80" s="603"/>
      <c r="AY80" s="603"/>
      <c r="AZ80" s="216"/>
      <c r="BA80" s="236"/>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1882"/>
      <c r="CB80" s="1882"/>
      <c r="CC80" s="1882"/>
      <c r="CD80" s="1882"/>
      <c r="CE80" s="1882"/>
      <c r="CF80" s="1882"/>
      <c r="CG80" s="1882"/>
      <c r="CH80" s="1882"/>
      <c r="CI80" s="1882"/>
      <c r="CJ80" s="1882"/>
      <c r="CK80" s="1882"/>
      <c r="CL80" s="1882"/>
      <c r="CM80" s="1882"/>
      <c r="CN80" s="1882"/>
      <c r="CO80" s="1882"/>
      <c r="CP80" s="1882"/>
      <c r="CQ80" s="1882"/>
      <c r="CR80" s="1882"/>
      <c r="CS80" s="1882"/>
      <c r="CT80" s="1882"/>
      <c r="CU80" s="1882"/>
      <c r="CV80" s="1882"/>
      <c r="CW80" s="1882"/>
      <c r="CX80" s="1882"/>
      <c r="CY80" s="1882"/>
      <c r="CZ80" s="1882"/>
    </row>
    <row r="81" s="388" customFormat="true" ht="15" customHeight="true" x14ac:dyDescent="0.2">
      <c r="A81" s="1311"/>
      <c r="B81" s="1472"/>
      <c r="C81" s="1376"/>
      <c r="D81" s="1377"/>
      <c r="E81" s="1377"/>
      <c r="F81" s="1377"/>
      <c r="G81" s="1378"/>
      <c r="H81" s="1379"/>
      <c r="I81" s="1377"/>
      <c r="J81" s="1377"/>
      <c r="K81" s="1377"/>
      <c r="L81" s="1380"/>
      <c r="M81" s="1381"/>
      <c r="N81" s="1377"/>
      <c r="O81" s="1377"/>
      <c r="P81" s="1377"/>
      <c r="Q81" s="1378"/>
      <c r="R81" s="1379"/>
      <c r="S81" s="1377"/>
      <c r="T81" s="1377"/>
      <c r="U81" s="1377"/>
      <c r="V81" s="1377"/>
      <c r="W81" s="1377"/>
      <c r="X81" s="1377"/>
      <c r="Y81" s="1377"/>
      <c r="Z81" s="1934"/>
      <c r="AA81" s="603"/>
      <c r="AB81" s="603"/>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AZ81" s="216"/>
      <c r="BA81" s="236"/>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1882"/>
      <c r="CB81" s="1882"/>
      <c r="CC81" s="1882"/>
      <c r="CD81" s="1882"/>
      <c r="CE81" s="1882"/>
      <c r="CF81" s="1882"/>
      <c r="CG81" s="1882"/>
      <c r="CH81" s="1882"/>
      <c r="CI81" s="1882"/>
      <c r="CJ81" s="1882"/>
      <c r="CK81" s="1882"/>
      <c r="CL81" s="1882"/>
      <c r="CM81" s="1882"/>
      <c r="CN81" s="1882"/>
      <c r="CO81" s="1882"/>
      <c r="CP81" s="1882"/>
      <c r="CQ81" s="1882"/>
      <c r="CR81" s="1882"/>
      <c r="CS81" s="1882"/>
      <c r="CT81" s="1882"/>
      <c r="CU81" s="1882"/>
      <c r="CV81" s="1882"/>
      <c r="CW81" s="1882"/>
      <c r="CX81" s="1882"/>
      <c r="CY81" s="1882"/>
      <c r="CZ81" s="1882"/>
    </row>
    <row r="82" s="388" customFormat="true" ht="15" customHeight="true" x14ac:dyDescent="0.2">
      <c r="A82" s="804"/>
      <c r="B82" s="829"/>
      <c r="C82" s="901"/>
      <c r="D82" s="902"/>
      <c r="E82" s="902"/>
      <c r="F82" s="902"/>
      <c r="G82" s="903"/>
      <c r="H82" s="904"/>
      <c r="I82" s="902"/>
      <c r="J82" s="902"/>
      <c r="K82" s="902"/>
      <c r="L82" s="905"/>
      <c r="M82" s="906"/>
      <c r="N82" s="902"/>
      <c r="O82" s="902"/>
      <c r="P82" s="902"/>
      <c r="Q82" s="903"/>
      <c r="R82" s="904"/>
      <c r="S82" s="902"/>
      <c r="T82" s="902"/>
      <c r="U82" s="902"/>
      <c r="V82" s="902"/>
      <c r="W82" s="902"/>
      <c r="X82" s="902"/>
      <c r="Y82" s="902"/>
      <c r="Z82" s="1842"/>
      <c r="AA82" s="603"/>
      <c r="AB82" s="603"/>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AZ82" s="216"/>
      <c r="BA82" s="236"/>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1882"/>
      <c r="CB82" s="1882"/>
      <c r="CC82" s="1882"/>
      <c r="CD82" s="1882"/>
      <c r="CE82" s="1882"/>
      <c r="CF82" s="1882"/>
      <c r="CG82" s="1882"/>
      <c r="CH82" s="1882"/>
      <c r="CI82" s="1882"/>
      <c r="CJ82" s="1882"/>
      <c r="CK82" s="1882"/>
      <c r="CL82" s="1882"/>
      <c r="CM82" s="1882"/>
      <c r="CN82" s="1882"/>
      <c r="CO82" s="1882"/>
      <c r="CP82" s="1882"/>
      <c r="CQ82" s="1882"/>
      <c r="CR82" s="1882"/>
      <c r="CS82" s="1882"/>
      <c r="CT82" s="1882"/>
      <c r="CU82" s="1882"/>
      <c r="CV82" s="1882"/>
      <c r="CW82" s="1882"/>
      <c r="CX82" s="1882"/>
      <c r="CY82" s="1882"/>
      <c r="CZ82" s="1882"/>
    </row>
    <row r="83" s="388" customFormat="true" ht="15" customHeight="true" x14ac:dyDescent="0.2">
      <c r="A83" s="804"/>
      <c r="B83" s="829"/>
      <c r="C83" s="901"/>
      <c r="D83" s="902"/>
      <c r="E83" s="902"/>
      <c r="F83" s="902"/>
      <c r="G83" s="903"/>
      <c r="H83" s="904"/>
      <c r="I83" s="902"/>
      <c r="J83" s="902"/>
      <c r="K83" s="902"/>
      <c r="L83" s="905"/>
      <c r="M83" s="906"/>
      <c r="N83" s="902"/>
      <c r="O83" s="902"/>
      <c r="P83" s="902"/>
      <c r="Q83" s="903"/>
      <c r="R83" s="904"/>
      <c r="S83" s="902"/>
      <c r="T83" s="902"/>
      <c r="U83" s="902"/>
      <c r="V83" s="902"/>
      <c r="W83" s="902"/>
      <c r="X83" s="902"/>
      <c r="Y83" s="902"/>
      <c r="Z83" s="1842"/>
      <c r="AA83" s="603"/>
      <c r="AB83" s="603"/>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AZ83" s="216"/>
      <c r="BA83" s="236"/>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1882"/>
      <c r="CB83" s="1882"/>
      <c r="CC83" s="1882"/>
      <c r="CD83" s="1882"/>
      <c r="CE83" s="1882"/>
      <c r="CF83" s="1882"/>
      <c r="CG83" s="1882"/>
      <c r="CH83" s="1882"/>
      <c r="CI83" s="1882"/>
      <c r="CJ83" s="1882"/>
      <c r="CK83" s="1882"/>
      <c r="CL83" s="1882"/>
      <c r="CM83" s="1882"/>
      <c r="CN83" s="1882"/>
      <c r="CO83" s="1882"/>
      <c r="CP83" s="1882"/>
      <c r="CQ83" s="1882"/>
      <c r="CR83" s="1882"/>
      <c r="CS83" s="1882"/>
      <c r="CT83" s="1882"/>
      <c r="CU83" s="1882"/>
      <c r="CV83" s="1882"/>
      <c r="CW83" s="1882"/>
      <c r="CX83" s="1882"/>
      <c r="CY83" s="1882"/>
      <c r="CZ83" s="1882"/>
    </row>
    <row r="84" s="388" customFormat="true" ht="15" customHeight="true" x14ac:dyDescent="0.2">
      <c r="A84" s="804"/>
      <c r="B84" s="829"/>
      <c r="C84" s="901"/>
      <c r="D84" s="902"/>
      <c r="E84" s="902"/>
      <c r="F84" s="902"/>
      <c r="G84" s="903"/>
      <c r="H84" s="904"/>
      <c r="I84" s="902"/>
      <c r="J84" s="902"/>
      <c r="K84" s="902"/>
      <c r="L84" s="905"/>
      <c r="M84" s="906"/>
      <c r="N84" s="902"/>
      <c r="O84" s="902"/>
      <c r="P84" s="902"/>
      <c r="Q84" s="903"/>
      <c r="R84" s="904"/>
      <c r="S84" s="902"/>
      <c r="T84" s="902"/>
      <c r="U84" s="902"/>
      <c r="V84" s="902"/>
      <c r="W84" s="902"/>
      <c r="X84" s="902"/>
      <c r="Y84" s="902"/>
      <c r="Z84" s="1842"/>
      <c r="AA84" s="603"/>
      <c r="AB84" s="603"/>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AZ84" s="216"/>
      <c r="BA84" s="236"/>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1882"/>
      <c r="CB84" s="1882"/>
      <c r="CC84" s="1882"/>
      <c r="CD84" s="1882"/>
      <c r="CE84" s="1882"/>
      <c r="CF84" s="1882"/>
      <c r="CG84" s="1882"/>
      <c r="CH84" s="1882"/>
      <c r="CI84" s="1882"/>
      <c r="CJ84" s="1882"/>
      <c r="CK84" s="1882"/>
      <c r="CL84" s="1882"/>
      <c r="CM84" s="1882"/>
      <c r="CN84" s="1882"/>
      <c r="CO84" s="1882"/>
      <c r="CP84" s="1882"/>
      <c r="CQ84" s="1882"/>
      <c r="CR84" s="1882"/>
      <c r="CS84" s="1882"/>
      <c r="CT84" s="1882"/>
      <c r="CU84" s="1882"/>
      <c r="CV84" s="1882"/>
      <c r="CW84" s="1882"/>
      <c r="CX84" s="1882"/>
      <c r="CY84" s="1882"/>
      <c r="CZ84" s="1882"/>
    </row>
    <row r="85" s="388" customFormat="true" ht="15" customHeight="true" x14ac:dyDescent="0.2">
      <c r="A85" s="804"/>
      <c r="B85" s="829"/>
      <c r="C85" s="901"/>
      <c r="D85" s="902"/>
      <c r="E85" s="902"/>
      <c r="F85" s="902"/>
      <c r="G85" s="903"/>
      <c r="H85" s="904"/>
      <c r="I85" s="902"/>
      <c r="J85" s="902"/>
      <c r="K85" s="902"/>
      <c r="L85" s="905"/>
      <c r="M85" s="906"/>
      <c r="N85" s="902"/>
      <c r="O85" s="902"/>
      <c r="P85" s="902"/>
      <c r="Q85" s="903"/>
      <c r="R85" s="904"/>
      <c r="S85" s="902"/>
      <c r="T85" s="902"/>
      <c r="U85" s="902"/>
      <c r="V85" s="902"/>
      <c r="W85" s="902"/>
      <c r="X85" s="902"/>
      <c r="Y85" s="902"/>
      <c r="Z85" s="1842"/>
      <c r="AA85" s="603"/>
      <c r="AB85" s="603"/>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AZ85" s="216"/>
      <c r="BA85" s="236"/>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1882"/>
      <c r="CB85" s="1882"/>
      <c r="CC85" s="1882"/>
      <c r="CD85" s="1882"/>
      <c r="CE85" s="1882"/>
      <c r="CF85" s="1882"/>
      <c r="CG85" s="1882"/>
      <c r="CH85" s="1882"/>
      <c r="CI85" s="1882"/>
      <c r="CJ85" s="1882"/>
      <c r="CK85" s="1882"/>
      <c r="CL85" s="1882"/>
      <c r="CM85" s="1882"/>
      <c r="CN85" s="1882"/>
      <c r="CO85" s="1882"/>
      <c r="CP85" s="1882"/>
      <c r="CQ85" s="1882"/>
      <c r="CR85" s="1882"/>
      <c r="CS85" s="1882"/>
      <c r="CT85" s="1882"/>
      <c r="CU85" s="1882"/>
      <c r="CV85" s="1882"/>
      <c r="CW85" s="1882"/>
      <c r="CX85" s="1882"/>
      <c r="CY85" s="1882"/>
      <c r="CZ85" s="1882"/>
    </row>
    <row r="86" s="388" customFormat="true" ht="15" customHeight="true" x14ac:dyDescent="0.2">
      <c r="A86" s="804"/>
      <c r="B86" s="829"/>
      <c r="C86" s="901"/>
      <c r="D86" s="902"/>
      <c r="E86" s="902"/>
      <c r="F86" s="902"/>
      <c r="G86" s="903"/>
      <c r="H86" s="904"/>
      <c r="I86" s="902"/>
      <c r="J86" s="902"/>
      <c r="K86" s="902"/>
      <c r="L86" s="905"/>
      <c r="M86" s="906"/>
      <c r="N86" s="902"/>
      <c r="O86" s="902"/>
      <c r="P86" s="902"/>
      <c r="Q86" s="903"/>
      <c r="R86" s="904"/>
      <c r="S86" s="902"/>
      <c r="T86" s="902"/>
      <c r="U86" s="902"/>
      <c r="V86" s="902"/>
      <c r="W86" s="902"/>
      <c r="X86" s="902"/>
      <c r="Y86" s="902"/>
      <c r="Z86" s="1842"/>
      <c r="AA86" s="603"/>
      <c r="AB86" s="603"/>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AZ86" s="216"/>
      <c r="BA86" s="236"/>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1882"/>
      <c r="CB86" s="1882"/>
      <c r="CC86" s="1882"/>
      <c r="CD86" s="1882"/>
      <c r="CE86" s="1882"/>
      <c r="CF86" s="1882"/>
      <c r="CG86" s="1882"/>
      <c r="CH86" s="1882"/>
      <c r="CI86" s="1882"/>
      <c r="CJ86" s="1882"/>
      <c r="CK86" s="1882"/>
      <c r="CL86" s="1882"/>
      <c r="CM86" s="1882"/>
      <c r="CN86" s="1882"/>
      <c r="CO86" s="1882"/>
      <c r="CP86" s="1882"/>
      <c r="CQ86" s="1882"/>
      <c r="CR86" s="1882"/>
      <c r="CS86" s="1882"/>
      <c r="CT86" s="1882"/>
      <c r="CU86" s="1882"/>
      <c r="CV86" s="1882"/>
      <c r="CW86" s="1882"/>
      <c r="CX86" s="1882"/>
      <c r="CY86" s="1882"/>
      <c r="CZ86" s="1882"/>
    </row>
    <row r="87" s="388" customFormat="true" ht="15" customHeight="true" x14ac:dyDescent="0.2">
      <c r="A87" s="804"/>
      <c r="B87" s="829"/>
      <c r="C87" s="901"/>
      <c r="D87" s="902"/>
      <c r="E87" s="902"/>
      <c r="F87" s="902"/>
      <c r="G87" s="903"/>
      <c r="H87" s="904"/>
      <c r="I87" s="902"/>
      <c r="J87" s="902"/>
      <c r="K87" s="902"/>
      <c r="L87" s="905"/>
      <c r="M87" s="906"/>
      <c r="N87" s="902"/>
      <c r="O87" s="902"/>
      <c r="P87" s="902"/>
      <c r="Q87" s="903"/>
      <c r="R87" s="904"/>
      <c r="S87" s="902"/>
      <c r="T87" s="902"/>
      <c r="U87" s="902"/>
      <c r="V87" s="902"/>
      <c r="W87" s="902"/>
      <c r="X87" s="902"/>
      <c r="Y87" s="902"/>
      <c r="Z87" s="1842"/>
      <c r="AA87" s="603"/>
      <c r="AB87" s="603"/>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AZ87" s="216"/>
      <c r="BA87" s="236"/>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1882"/>
      <c r="CB87" s="1882"/>
      <c r="CC87" s="1882"/>
      <c r="CD87" s="1882"/>
      <c r="CE87" s="1882"/>
      <c r="CF87" s="1882"/>
      <c r="CG87" s="1882"/>
      <c r="CH87" s="1882"/>
      <c r="CI87" s="1882"/>
      <c r="CJ87" s="1882"/>
      <c r="CK87" s="1882"/>
      <c r="CL87" s="1882"/>
      <c r="CM87" s="1882"/>
      <c r="CN87" s="1882"/>
      <c r="CO87" s="1882"/>
      <c r="CP87" s="1882"/>
      <c r="CQ87" s="1882"/>
      <c r="CR87" s="1882"/>
      <c r="CS87" s="1882"/>
      <c r="CT87" s="1882"/>
      <c r="CU87" s="1882"/>
      <c r="CV87" s="1882"/>
      <c r="CW87" s="1882"/>
      <c r="CX87" s="1882"/>
      <c r="CY87" s="1882"/>
      <c r="CZ87" s="1882"/>
    </row>
    <row r="88" s="388" customFormat="true" ht="15" customHeight="true" x14ac:dyDescent="0.2">
      <c r="A88" s="804"/>
      <c r="B88" s="829"/>
      <c r="C88" s="901"/>
      <c r="D88" s="902"/>
      <c r="E88" s="902"/>
      <c r="F88" s="902"/>
      <c r="G88" s="903"/>
      <c r="H88" s="904"/>
      <c r="I88" s="902"/>
      <c r="J88" s="902"/>
      <c r="K88" s="902"/>
      <c r="L88" s="905"/>
      <c r="M88" s="906"/>
      <c r="N88" s="902"/>
      <c r="O88" s="902"/>
      <c r="P88" s="902"/>
      <c r="Q88" s="903"/>
      <c r="R88" s="904"/>
      <c r="S88" s="902"/>
      <c r="T88" s="902"/>
      <c r="U88" s="902"/>
      <c r="V88" s="902"/>
      <c r="W88" s="902"/>
      <c r="X88" s="902"/>
      <c r="Y88" s="902"/>
      <c r="Z88" s="1842"/>
      <c r="AA88" s="603"/>
      <c r="AB88" s="603"/>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AZ88" s="216"/>
      <c r="BA88" s="236"/>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1882"/>
      <c r="CB88" s="1882"/>
      <c r="CC88" s="1882"/>
      <c r="CD88" s="1882"/>
      <c r="CE88" s="1882"/>
      <c r="CF88" s="1882"/>
      <c r="CG88" s="1882"/>
      <c r="CH88" s="1882"/>
      <c r="CI88" s="1882"/>
      <c r="CJ88" s="1882"/>
      <c r="CK88" s="1882"/>
      <c r="CL88" s="1882"/>
      <c r="CM88" s="1882"/>
      <c r="CN88" s="1882"/>
      <c r="CO88" s="1882"/>
      <c r="CP88" s="1882"/>
      <c r="CQ88" s="1882"/>
      <c r="CR88" s="1882"/>
      <c r="CS88" s="1882"/>
      <c r="CT88" s="1882"/>
      <c r="CU88" s="1882"/>
      <c r="CV88" s="1882"/>
      <c r="CW88" s="1882"/>
      <c r="CX88" s="1882"/>
      <c r="CY88" s="1882"/>
      <c r="CZ88" s="1882"/>
    </row>
    <row r="89" s="388" customFormat="true" ht="15" customHeight="true" x14ac:dyDescent="0.2">
      <c r="A89" s="804"/>
      <c r="B89" s="829"/>
      <c r="C89" s="901"/>
      <c r="D89" s="902"/>
      <c r="E89" s="902"/>
      <c r="F89" s="902"/>
      <c r="G89" s="903"/>
      <c r="H89" s="904"/>
      <c r="I89" s="902"/>
      <c r="J89" s="902"/>
      <c r="K89" s="902"/>
      <c r="L89" s="905"/>
      <c r="M89" s="906"/>
      <c r="N89" s="902"/>
      <c r="O89" s="902"/>
      <c r="P89" s="902"/>
      <c r="Q89" s="903"/>
      <c r="R89" s="904"/>
      <c r="S89" s="902"/>
      <c r="T89" s="902"/>
      <c r="U89" s="902"/>
      <c r="V89" s="902"/>
      <c r="W89" s="902"/>
      <c r="X89" s="902"/>
      <c r="Y89" s="902"/>
      <c r="Z89" s="1842"/>
      <c r="AA89" s="603"/>
      <c r="AB89" s="603"/>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AZ89" s="216"/>
      <c r="BA89" s="236"/>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1882"/>
      <c r="CB89" s="1882"/>
      <c r="CC89" s="1882"/>
      <c r="CD89" s="1882"/>
      <c r="CE89" s="1882"/>
      <c r="CF89" s="1882"/>
      <c r="CG89" s="1882"/>
      <c r="CH89" s="1882"/>
      <c r="CI89" s="1882"/>
      <c r="CJ89" s="1882"/>
      <c r="CK89" s="1882"/>
      <c r="CL89" s="1882"/>
      <c r="CM89" s="1882"/>
      <c r="CN89" s="1882"/>
      <c r="CO89" s="1882"/>
      <c r="CP89" s="1882"/>
      <c r="CQ89" s="1882"/>
      <c r="CR89" s="1882"/>
      <c r="CS89" s="1882"/>
      <c r="CT89" s="1882"/>
      <c r="CU89" s="1882"/>
      <c r="CV89" s="1882"/>
      <c r="CW89" s="1882"/>
      <c r="CX89" s="1882"/>
      <c r="CY89" s="1882"/>
      <c r="CZ89" s="1882"/>
    </row>
    <row r="90" s="388" customFormat="true" ht="15" customHeight="true" x14ac:dyDescent="0.2">
      <c r="A90" s="805"/>
      <c r="B90" s="830"/>
      <c r="C90" s="907"/>
      <c r="D90" s="908"/>
      <c r="E90" s="908"/>
      <c r="F90" s="908"/>
      <c r="G90" s="909"/>
      <c r="H90" s="910"/>
      <c r="I90" s="908"/>
      <c r="J90" s="908"/>
      <c r="K90" s="908"/>
      <c r="L90" s="911"/>
      <c r="M90" s="912"/>
      <c r="N90" s="908"/>
      <c r="O90" s="908"/>
      <c r="P90" s="908"/>
      <c r="Q90" s="909"/>
      <c r="R90" s="910"/>
      <c r="S90" s="908"/>
      <c r="T90" s="908"/>
      <c r="U90" s="908"/>
      <c r="V90" s="908"/>
      <c r="W90" s="908"/>
      <c r="X90" s="908"/>
      <c r="Y90" s="908"/>
      <c r="Z90" s="1843"/>
      <c r="AA90" s="603"/>
      <c r="AB90" s="603"/>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AZ90" s="216"/>
      <c r="BA90" s="236"/>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1882"/>
      <c r="CB90" s="1882"/>
      <c r="CC90" s="1882"/>
      <c r="CD90" s="1882"/>
      <c r="CE90" s="1882"/>
      <c r="CF90" s="1882"/>
      <c r="CG90" s="1882"/>
      <c r="CH90" s="1882"/>
      <c r="CI90" s="1882"/>
      <c r="CJ90" s="1882"/>
      <c r="CK90" s="1882"/>
      <c r="CL90" s="1882"/>
      <c r="CM90" s="1882"/>
      <c r="CN90" s="1882"/>
      <c r="CO90" s="1882"/>
      <c r="CP90" s="1882"/>
      <c r="CQ90" s="1882"/>
      <c r="CR90" s="1882"/>
      <c r="CS90" s="1882"/>
      <c r="CT90" s="1882"/>
      <c r="CU90" s="1882"/>
      <c r="CV90" s="1882"/>
      <c r="CW90" s="1882"/>
      <c r="CX90" s="1882"/>
      <c r="CY90" s="1882"/>
      <c r="CZ90" s="1882"/>
    </row>
    <row r="91" s="388" customFormat="true" ht="15" customHeight="true" x14ac:dyDescent="0.2">
      <c r="A91" s="708"/>
      <c r="B91" s="831"/>
      <c r="C91" s="913"/>
      <c r="D91" s="875"/>
      <c r="E91" s="875"/>
      <c r="F91" s="875"/>
      <c r="G91" s="876"/>
      <c r="H91" s="914"/>
      <c r="I91" s="875"/>
      <c r="J91" s="875"/>
      <c r="K91" s="875"/>
      <c r="L91" s="915"/>
      <c r="M91" s="913"/>
      <c r="N91" s="875"/>
      <c r="O91" s="875"/>
      <c r="P91" s="875"/>
      <c r="Q91" s="876"/>
      <c r="R91" s="914"/>
      <c r="S91" s="875"/>
      <c r="T91" s="875"/>
      <c r="U91" s="875"/>
      <c r="V91" s="875"/>
      <c r="W91" s="875"/>
      <c r="X91" s="875"/>
      <c r="Y91" s="875"/>
      <c r="Z91" s="915"/>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AZ91" s="216"/>
      <c r="BA91" s="236"/>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1882"/>
      <c r="CB91" s="1882"/>
      <c r="CC91" s="1882"/>
      <c r="CD91" s="1882"/>
      <c r="CE91" s="1882"/>
      <c r="CF91" s="1882"/>
      <c r="CG91" s="1882"/>
      <c r="CH91" s="1882"/>
      <c r="CI91" s="1882"/>
      <c r="CJ91" s="1882"/>
      <c r="CK91" s="1882"/>
      <c r="CL91" s="1882"/>
      <c r="CM91" s="1882"/>
      <c r="CN91" s="1882"/>
      <c r="CO91" s="1882"/>
      <c r="CP91" s="1882"/>
      <c r="CQ91" s="1882"/>
      <c r="CR91" s="1882"/>
      <c r="CS91" s="1882"/>
      <c r="CT91" s="1882"/>
      <c r="CU91" s="1882"/>
      <c r="CV91" s="1882"/>
      <c r="CW91" s="1882"/>
      <c r="CX91" s="1882"/>
      <c r="CY91" s="1882"/>
      <c r="CZ91" s="1882"/>
    </row>
    <row r="92" s="388" customFormat="true" ht="15" customHeight="true" x14ac:dyDescent="0.2">
      <c r="A92" s="708"/>
      <c r="B92" s="831"/>
      <c r="C92" s="913"/>
      <c r="D92" s="875"/>
      <c r="E92" s="875"/>
      <c r="F92" s="875"/>
      <c r="G92" s="876"/>
      <c r="H92" s="914"/>
      <c r="I92" s="875"/>
      <c r="J92" s="875"/>
      <c r="K92" s="875"/>
      <c r="L92" s="915"/>
      <c r="M92" s="913"/>
      <c r="N92" s="875"/>
      <c r="O92" s="875"/>
      <c r="P92" s="875"/>
      <c r="Q92" s="876"/>
      <c r="R92" s="914"/>
      <c r="S92" s="875"/>
      <c r="T92" s="875"/>
      <c r="U92" s="875"/>
      <c r="V92" s="875"/>
      <c r="W92" s="875"/>
      <c r="X92" s="875"/>
      <c r="Y92" s="875"/>
      <c r="Z92" s="915"/>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AZ92" s="216"/>
      <c r="BA92" s="236"/>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1882"/>
      <c r="CB92" s="1882"/>
      <c r="CC92" s="1882"/>
      <c r="CD92" s="1882"/>
      <c r="CE92" s="1882"/>
      <c r="CF92" s="1882"/>
      <c r="CG92" s="1882"/>
      <c r="CH92" s="1882"/>
      <c r="CI92" s="1882"/>
      <c r="CJ92" s="1882"/>
      <c r="CK92" s="1882"/>
      <c r="CL92" s="1882"/>
      <c r="CM92" s="1882"/>
      <c r="CN92" s="1882"/>
      <c r="CO92" s="1882"/>
      <c r="CP92" s="1882"/>
      <c r="CQ92" s="1882"/>
      <c r="CR92" s="1882"/>
      <c r="CS92" s="1882"/>
      <c r="CT92" s="1882"/>
      <c r="CU92" s="1882"/>
      <c r="CV92" s="1882"/>
      <c r="CW92" s="1882"/>
      <c r="CX92" s="1882"/>
      <c r="CY92" s="1882"/>
      <c r="CZ92" s="1882"/>
    </row>
    <row r="93" s="388" customFormat="true" ht="15" customHeight="true" x14ac:dyDescent="0.2">
      <c r="A93" s="806"/>
      <c r="B93" s="832"/>
      <c r="C93" s="714"/>
      <c r="D93" s="715"/>
      <c r="E93" s="715"/>
      <c r="F93" s="715"/>
      <c r="G93" s="784"/>
      <c r="H93" s="770"/>
      <c r="I93" s="715"/>
      <c r="J93" s="715"/>
      <c r="K93" s="715"/>
      <c r="L93" s="739"/>
      <c r="M93" s="714"/>
      <c r="N93" s="715"/>
      <c r="O93" s="715"/>
      <c r="P93" s="715"/>
      <c r="Q93" s="784"/>
      <c r="R93" s="770"/>
      <c r="S93" s="715"/>
      <c r="T93" s="715"/>
      <c r="U93" s="715"/>
      <c r="V93" s="715"/>
      <c r="W93" s="715"/>
      <c r="X93" s="715"/>
      <c r="Y93" s="715"/>
      <c r="Z93" s="739"/>
      <c r="AA93" s="603"/>
      <c r="AB93" s="603"/>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AZ93" s="216"/>
      <c r="BA93" s="236"/>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1882"/>
      <c r="CB93" s="1882"/>
      <c r="CC93" s="1882"/>
      <c r="CD93" s="1882"/>
      <c r="CE93" s="1882"/>
      <c r="CF93" s="1882"/>
      <c r="CG93" s="1882"/>
      <c r="CH93" s="1882"/>
      <c r="CI93" s="1882"/>
      <c r="CJ93" s="1882"/>
      <c r="CK93" s="1882"/>
      <c r="CL93" s="1882"/>
      <c r="CM93" s="1882"/>
      <c r="CN93" s="1882"/>
      <c r="CO93" s="1882"/>
      <c r="CP93" s="1882"/>
      <c r="CQ93" s="1882"/>
      <c r="CR93" s="1882"/>
      <c r="CS93" s="1882"/>
      <c r="CT93" s="1882"/>
      <c r="CU93" s="1882"/>
      <c r="CV93" s="1882"/>
      <c r="CW93" s="1882"/>
      <c r="CX93" s="1882"/>
      <c r="CY93" s="1882"/>
      <c r="CZ93" s="1882"/>
    </row>
    <row r="94" s="388" customFormat="true" ht="15" customHeight="true" x14ac:dyDescent="0.2">
      <c r="A94" s="1057"/>
      <c r="B94" s="832"/>
      <c r="C94" s="714"/>
      <c r="D94" s="716"/>
      <c r="E94" s="716"/>
      <c r="F94" s="716"/>
      <c r="G94" s="785"/>
      <c r="H94" s="770"/>
      <c r="I94" s="716"/>
      <c r="J94" s="716"/>
      <c r="K94" s="716"/>
      <c r="L94" s="740"/>
      <c r="M94" s="714"/>
      <c r="N94" s="716"/>
      <c r="O94" s="716"/>
      <c r="P94" s="716"/>
      <c r="Q94" s="785"/>
      <c r="R94" s="770"/>
      <c r="S94" s="716"/>
      <c r="T94" s="716"/>
      <c r="U94" s="716"/>
      <c r="V94" s="716"/>
      <c r="W94" s="716"/>
      <c r="X94" s="716"/>
      <c r="Y94" s="716"/>
      <c r="Z94" s="740"/>
      <c r="AA94" s="603"/>
      <c r="AB94" s="603"/>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AZ94" s="216"/>
      <c r="BA94" s="236"/>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1882"/>
      <c r="CB94" s="1882"/>
      <c r="CC94" s="1882"/>
      <c r="CD94" s="1882"/>
      <c r="CE94" s="1882"/>
      <c r="CF94" s="1882"/>
      <c r="CG94" s="1882"/>
      <c r="CH94" s="1882"/>
      <c r="CI94" s="1882"/>
      <c r="CJ94" s="1882"/>
      <c r="CK94" s="1882"/>
      <c r="CL94" s="1882"/>
      <c r="CM94" s="1882"/>
      <c r="CN94" s="1882"/>
      <c r="CO94" s="1882"/>
      <c r="CP94" s="1882"/>
      <c r="CQ94" s="1882"/>
      <c r="CR94" s="1882"/>
      <c r="CS94" s="1882"/>
      <c r="CT94" s="1882"/>
      <c r="CU94" s="1882"/>
      <c r="CV94" s="1882"/>
      <c r="CW94" s="1882"/>
      <c r="CX94" s="1882"/>
      <c r="CY94" s="1882"/>
      <c r="CZ94" s="1882"/>
    </row>
    <row r="95" s="388" customFormat="true" ht="15" customHeight="true" x14ac:dyDescent="0.2">
      <c r="A95" s="806"/>
      <c r="B95" s="833"/>
      <c r="C95" s="916"/>
      <c r="D95" s="917"/>
      <c r="E95" s="917"/>
      <c r="F95" s="917"/>
      <c r="G95" s="918"/>
      <c r="H95" s="919"/>
      <c r="I95" s="917"/>
      <c r="J95" s="917"/>
      <c r="K95" s="917"/>
      <c r="L95" s="920"/>
      <c r="M95" s="916"/>
      <c r="N95" s="917"/>
      <c r="O95" s="917"/>
      <c r="P95" s="917"/>
      <c r="Q95" s="918"/>
      <c r="R95" s="919"/>
      <c r="S95" s="917"/>
      <c r="T95" s="917"/>
      <c r="U95" s="917"/>
      <c r="V95" s="917"/>
      <c r="W95" s="917"/>
      <c r="X95" s="917"/>
      <c r="Y95" s="917"/>
      <c r="Z95" s="920"/>
      <c r="AA95" s="603"/>
      <c r="AB95" s="603"/>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AZ95" s="216"/>
      <c r="BA95" s="236"/>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1882"/>
      <c r="CB95" s="1882"/>
      <c r="CC95" s="1882"/>
      <c r="CD95" s="1882"/>
      <c r="CE95" s="1882"/>
      <c r="CF95" s="1882"/>
      <c r="CG95" s="1882"/>
      <c r="CH95" s="1882"/>
      <c r="CI95" s="1882"/>
      <c r="CJ95" s="1882"/>
      <c r="CK95" s="1882"/>
      <c r="CL95" s="1882"/>
      <c r="CM95" s="1882"/>
      <c r="CN95" s="1882"/>
      <c r="CO95" s="1882"/>
      <c r="CP95" s="1882"/>
      <c r="CQ95" s="1882"/>
      <c r="CR95" s="1882"/>
      <c r="CS95" s="1882"/>
      <c r="CT95" s="1882"/>
      <c r="CU95" s="1882"/>
      <c r="CV95" s="1882"/>
      <c r="CW95" s="1882"/>
      <c r="CX95" s="1882"/>
      <c r="CY95" s="1882"/>
      <c r="CZ95" s="1882"/>
    </row>
    <row r="96" s="131" customFormat="true" ht="15" customHeight="true" x14ac:dyDescent="0.2">
      <c r="A96" s="1057"/>
      <c r="B96" s="833"/>
      <c r="C96" s="916"/>
      <c r="D96" s="917"/>
      <c r="E96" s="917"/>
      <c r="F96" s="917"/>
      <c r="G96" s="918"/>
      <c r="H96" s="919"/>
      <c r="I96" s="917"/>
      <c r="J96" s="917"/>
      <c r="K96" s="917"/>
      <c r="L96" s="920"/>
      <c r="M96" s="916"/>
      <c r="N96" s="917"/>
      <c r="O96" s="917"/>
      <c r="P96" s="917"/>
      <c r="Q96" s="918"/>
      <c r="R96" s="919"/>
      <c r="S96" s="917"/>
      <c r="T96" s="917"/>
      <c r="U96" s="917"/>
      <c r="V96" s="917"/>
      <c r="W96" s="917"/>
      <c r="X96" s="917"/>
      <c r="Y96" s="917"/>
      <c r="Z96" s="920"/>
      <c r="AA96" s="603"/>
      <c r="AB96" s="603"/>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AZ96" s="216"/>
      <c r="BA96" s="236"/>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1882"/>
      <c r="CB96" s="1882"/>
      <c r="CC96" s="1882"/>
      <c r="CD96" s="1882"/>
      <c r="CE96" s="1882"/>
      <c r="CF96" s="1882"/>
      <c r="CG96" s="1882"/>
      <c r="CH96" s="1882"/>
      <c r="CI96" s="1882"/>
      <c r="CJ96" s="1882"/>
      <c r="CK96" s="1882"/>
      <c r="CL96" s="1882"/>
      <c r="CM96" s="1882"/>
      <c r="CN96" s="1882"/>
      <c r="CO96" s="1882"/>
      <c r="CP96" s="1882"/>
      <c r="CQ96" s="1882"/>
      <c r="CR96" s="1882"/>
      <c r="CS96" s="1882"/>
      <c r="CT96" s="1882"/>
      <c r="CU96" s="1882"/>
      <c r="CV96" s="1882"/>
      <c r="CW96" s="1882"/>
      <c r="CX96" s="1882"/>
      <c r="CY96" s="1882"/>
      <c r="CZ96" s="1882"/>
    </row>
    <row r="97" s="131" customFormat="true" ht="15" customHeight="true" x14ac:dyDescent="0.2">
      <c r="A97" s="806"/>
      <c r="B97" s="833"/>
      <c r="C97" s="916"/>
      <c r="D97" s="917"/>
      <c r="E97" s="917"/>
      <c r="F97" s="917"/>
      <c r="G97" s="918"/>
      <c r="H97" s="919"/>
      <c r="I97" s="917"/>
      <c r="J97" s="917"/>
      <c r="K97" s="917"/>
      <c r="L97" s="920"/>
      <c r="M97" s="916"/>
      <c r="N97" s="917"/>
      <c r="O97" s="917"/>
      <c r="P97" s="917"/>
      <c r="Q97" s="918"/>
      <c r="R97" s="919"/>
      <c r="S97" s="917"/>
      <c r="T97" s="917"/>
      <c r="U97" s="917"/>
      <c r="V97" s="917"/>
      <c r="W97" s="917"/>
      <c r="X97" s="917"/>
      <c r="Y97" s="917"/>
      <c r="Z97" s="920"/>
      <c r="AA97" s="603"/>
      <c r="AB97" s="603"/>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AZ97" s="216"/>
      <c r="BA97" s="236"/>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1882"/>
      <c r="CB97" s="1882"/>
      <c r="CC97" s="1882"/>
      <c r="CD97" s="1882"/>
      <c r="CE97" s="1882"/>
      <c r="CF97" s="1882"/>
      <c r="CG97" s="1882"/>
      <c r="CH97" s="1882"/>
      <c r="CI97" s="1882"/>
      <c r="CJ97" s="1882"/>
      <c r="CK97" s="1882"/>
      <c r="CL97" s="1882"/>
      <c r="CM97" s="1882"/>
      <c r="CN97" s="1882"/>
      <c r="CO97" s="1882"/>
      <c r="CP97" s="1882"/>
      <c r="CQ97" s="1882"/>
      <c r="CR97" s="1882"/>
      <c r="CS97" s="1882"/>
      <c r="CT97" s="1882"/>
      <c r="CU97" s="1882"/>
      <c r="CV97" s="1882"/>
      <c r="CW97" s="1882"/>
      <c r="CX97" s="1882"/>
      <c r="CY97" s="1882"/>
      <c r="CZ97" s="1882"/>
    </row>
    <row r="98" s="131" customFormat="true" ht="15" customHeight="true" x14ac:dyDescent="0.2">
      <c r="A98" s="1057"/>
      <c r="B98" s="833"/>
      <c r="C98" s="916"/>
      <c r="D98" s="917"/>
      <c r="E98" s="917"/>
      <c r="F98" s="917"/>
      <c r="G98" s="918"/>
      <c r="H98" s="919"/>
      <c r="I98" s="917"/>
      <c r="J98" s="917"/>
      <c r="K98" s="917"/>
      <c r="L98" s="920"/>
      <c r="M98" s="916"/>
      <c r="N98" s="917"/>
      <c r="O98" s="917"/>
      <c r="P98" s="917"/>
      <c r="Q98" s="918"/>
      <c r="R98" s="919"/>
      <c r="S98" s="917"/>
      <c r="T98" s="917"/>
      <c r="U98" s="917"/>
      <c r="V98" s="917"/>
      <c r="W98" s="917"/>
      <c r="X98" s="917"/>
      <c r="Y98" s="917"/>
      <c r="Z98" s="920"/>
      <c r="AA98" s="603"/>
      <c r="AB98" s="603"/>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AZ98" s="216"/>
      <c r="BA98" s="236"/>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1882"/>
      <c r="CB98" s="1882"/>
      <c r="CC98" s="1882"/>
      <c r="CD98" s="1882"/>
      <c r="CE98" s="1882"/>
      <c r="CF98" s="1882"/>
      <c r="CG98" s="1882"/>
      <c r="CH98" s="1882"/>
      <c r="CI98" s="1882"/>
      <c r="CJ98" s="1882"/>
      <c r="CK98" s="1882"/>
      <c r="CL98" s="1882"/>
      <c r="CM98" s="1882"/>
      <c r="CN98" s="1882"/>
      <c r="CO98" s="1882"/>
      <c r="CP98" s="1882"/>
      <c r="CQ98" s="1882"/>
      <c r="CR98" s="1882"/>
      <c r="CS98" s="1882"/>
      <c r="CT98" s="1882"/>
      <c r="CU98" s="1882"/>
      <c r="CV98" s="1882"/>
      <c r="CW98" s="1882"/>
      <c r="CX98" s="1882"/>
      <c r="CY98" s="1882"/>
      <c r="CZ98" s="1882"/>
    </row>
    <row r="99" s="131" customFormat="true" ht="15" customHeight="true" x14ac:dyDescent="0.2">
      <c r="A99" s="1057"/>
      <c r="B99" s="833"/>
      <c r="C99" s="916"/>
      <c r="D99" s="917"/>
      <c r="E99" s="917"/>
      <c r="F99" s="917"/>
      <c r="G99" s="918"/>
      <c r="H99" s="919"/>
      <c r="I99" s="917"/>
      <c r="J99" s="917"/>
      <c r="K99" s="917"/>
      <c r="L99" s="920"/>
      <c r="M99" s="916"/>
      <c r="N99" s="917"/>
      <c r="O99" s="917"/>
      <c r="P99" s="917"/>
      <c r="Q99" s="918"/>
      <c r="R99" s="919"/>
      <c r="S99" s="917"/>
      <c r="T99" s="917"/>
      <c r="U99" s="917"/>
      <c r="V99" s="917"/>
      <c r="W99" s="917"/>
      <c r="X99" s="917"/>
      <c r="Y99" s="917"/>
      <c r="Z99" s="920"/>
      <c r="AA99" s="603"/>
      <c r="AB99" s="603"/>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AZ99" s="216"/>
      <c r="BA99" s="236"/>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1882"/>
      <c r="CB99" s="1882"/>
      <c r="CC99" s="1882"/>
      <c r="CD99" s="1882"/>
      <c r="CE99" s="1882"/>
      <c r="CF99" s="1882"/>
      <c r="CG99" s="1882"/>
      <c r="CH99" s="1882"/>
      <c r="CI99" s="1882"/>
      <c r="CJ99" s="1882"/>
      <c r="CK99" s="1882"/>
      <c r="CL99" s="1882"/>
      <c r="CM99" s="1882"/>
      <c r="CN99" s="1882"/>
      <c r="CO99" s="1882"/>
      <c r="CP99" s="1882"/>
      <c r="CQ99" s="1882"/>
      <c r="CR99" s="1882"/>
      <c r="CS99" s="1882"/>
      <c r="CT99" s="1882"/>
      <c r="CU99" s="1882"/>
      <c r="CV99" s="1882"/>
      <c r="CW99" s="1882"/>
      <c r="CX99" s="1882"/>
      <c r="CY99" s="1882"/>
      <c r="CZ99" s="1882"/>
    </row>
    <row r="100" s="131" customFormat="true" ht="15" customHeight="true" x14ac:dyDescent="0.2">
      <c r="A100" s="1057"/>
      <c r="B100" s="833"/>
      <c r="C100" s="916"/>
      <c r="D100" s="917"/>
      <c r="E100" s="917"/>
      <c r="F100" s="917"/>
      <c r="G100" s="918"/>
      <c r="H100" s="919"/>
      <c r="I100" s="917"/>
      <c r="J100" s="917"/>
      <c r="K100" s="917"/>
      <c r="L100" s="920"/>
      <c r="M100" s="916"/>
      <c r="N100" s="917"/>
      <c r="O100" s="917"/>
      <c r="P100" s="917"/>
      <c r="Q100" s="918"/>
      <c r="R100" s="919"/>
      <c r="S100" s="917"/>
      <c r="T100" s="917"/>
      <c r="U100" s="917"/>
      <c r="V100" s="917"/>
      <c r="W100" s="917"/>
      <c r="X100" s="917"/>
      <c r="Y100" s="917"/>
      <c r="Z100" s="920"/>
      <c r="AA100" s="603"/>
      <c r="AB100" s="603"/>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AZ100" s="216"/>
      <c r="BA100" s="236"/>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1882"/>
      <c r="CB100" s="1882"/>
      <c r="CC100" s="1882"/>
      <c r="CD100" s="1882"/>
      <c r="CE100" s="1882"/>
      <c r="CF100" s="1882"/>
      <c r="CG100" s="1882"/>
      <c r="CH100" s="1882"/>
      <c r="CI100" s="1882"/>
      <c r="CJ100" s="1882"/>
      <c r="CK100" s="1882"/>
      <c r="CL100" s="1882"/>
      <c r="CM100" s="1882"/>
      <c r="CN100" s="1882"/>
      <c r="CO100" s="1882"/>
      <c r="CP100" s="1882"/>
      <c r="CQ100" s="1882"/>
      <c r="CR100" s="1882"/>
      <c r="CS100" s="1882"/>
      <c r="CT100" s="1882"/>
      <c r="CU100" s="1882"/>
      <c r="CV100" s="1882"/>
      <c r="CW100" s="1882"/>
      <c r="CX100" s="1882"/>
      <c r="CY100" s="1882"/>
      <c r="CZ100" s="1882"/>
    </row>
    <row r="101" s="131" customFormat="true" ht="15" customHeight="true" x14ac:dyDescent="0.2">
      <c r="A101" s="806"/>
      <c r="B101" s="833"/>
      <c r="C101" s="916"/>
      <c r="D101" s="917"/>
      <c r="E101" s="917"/>
      <c r="F101" s="917"/>
      <c r="G101" s="918"/>
      <c r="H101" s="919"/>
      <c r="I101" s="917"/>
      <c r="J101" s="917"/>
      <c r="K101" s="917"/>
      <c r="L101" s="920"/>
      <c r="M101" s="916"/>
      <c r="N101" s="917"/>
      <c r="O101" s="917"/>
      <c r="P101" s="917"/>
      <c r="Q101" s="918"/>
      <c r="R101" s="919"/>
      <c r="S101" s="917"/>
      <c r="T101" s="917"/>
      <c r="U101" s="917"/>
      <c r="V101" s="917"/>
      <c r="W101" s="917"/>
      <c r="X101" s="917"/>
      <c r="Y101" s="917"/>
      <c r="Z101" s="920"/>
      <c r="AA101" s="603"/>
      <c r="AB101" s="603"/>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AZ101" s="216"/>
      <c r="BA101" s="236"/>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1882"/>
      <c r="CB101" s="1882"/>
      <c r="CC101" s="1882"/>
      <c r="CD101" s="1882"/>
      <c r="CE101" s="1882"/>
      <c r="CF101" s="1882"/>
      <c r="CG101" s="1882"/>
      <c r="CH101" s="1882"/>
      <c r="CI101" s="1882"/>
      <c r="CJ101" s="1882"/>
      <c r="CK101" s="1882"/>
      <c r="CL101" s="1882"/>
      <c r="CM101" s="1882"/>
      <c r="CN101" s="1882"/>
      <c r="CO101" s="1882"/>
      <c r="CP101" s="1882"/>
      <c r="CQ101" s="1882"/>
      <c r="CR101" s="1882"/>
      <c r="CS101" s="1882"/>
      <c r="CT101" s="1882"/>
      <c r="CU101" s="1882"/>
      <c r="CV101" s="1882"/>
      <c r="CW101" s="1882"/>
      <c r="CX101" s="1882"/>
      <c r="CY101" s="1882"/>
      <c r="CZ101" s="1882"/>
    </row>
    <row r="102" s="131" customFormat="true" ht="15" customHeight="true" x14ac:dyDescent="0.2">
      <c r="A102" s="1057"/>
      <c r="B102" s="833"/>
      <c r="C102" s="916"/>
      <c r="D102" s="917"/>
      <c r="E102" s="917"/>
      <c r="F102" s="917"/>
      <c r="G102" s="918"/>
      <c r="H102" s="919"/>
      <c r="I102" s="917"/>
      <c r="J102" s="917"/>
      <c r="K102" s="917"/>
      <c r="L102" s="920"/>
      <c r="M102" s="916"/>
      <c r="N102" s="917"/>
      <c r="O102" s="917"/>
      <c r="P102" s="917"/>
      <c r="Q102" s="918"/>
      <c r="R102" s="919"/>
      <c r="S102" s="917"/>
      <c r="T102" s="917"/>
      <c r="U102" s="917"/>
      <c r="V102" s="917"/>
      <c r="W102" s="917"/>
      <c r="X102" s="917"/>
      <c r="Y102" s="917"/>
      <c r="Z102" s="920"/>
      <c r="AA102" s="603"/>
      <c r="AB102" s="603"/>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AZ102" s="216"/>
      <c r="BA102" s="236"/>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1882"/>
      <c r="CB102" s="1882"/>
      <c r="CC102" s="1882"/>
      <c r="CD102" s="1882"/>
      <c r="CE102" s="1882"/>
      <c r="CF102" s="1882"/>
      <c r="CG102" s="1882"/>
      <c r="CH102" s="1882"/>
      <c r="CI102" s="1882"/>
      <c r="CJ102" s="1882"/>
      <c r="CK102" s="1882"/>
      <c r="CL102" s="1882"/>
      <c r="CM102" s="1882"/>
      <c r="CN102" s="1882"/>
      <c r="CO102" s="1882"/>
      <c r="CP102" s="1882"/>
      <c r="CQ102" s="1882"/>
      <c r="CR102" s="1882"/>
      <c r="CS102" s="1882"/>
      <c r="CT102" s="1882"/>
      <c r="CU102" s="1882"/>
      <c r="CV102" s="1882"/>
      <c r="CW102" s="1882"/>
      <c r="CX102" s="1882"/>
      <c r="CY102" s="1882"/>
      <c r="CZ102" s="1882"/>
    </row>
    <row r="103" s="131" customFormat="true" ht="15" customHeight="true" x14ac:dyDescent="0.2">
      <c r="A103" s="1057"/>
      <c r="B103" s="833"/>
      <c r="C103" s="916"/>
      <c r="D103" s="917"/>
      <c r="E103" s="917"/>
      <c r="F103" s="917"/>
      <c r="G103" s="918"/>
      <c r="H103" s="919"/>
      <c r="I103" s="917"/>
      <c r="J103" s="917"/>
      <c r="K103" s="917"/>
      <c r="L103" s="920"/>
      <c r="M103" s="916"/>
      <c r="N103" s="917"/>
      <c r="O103" s="917"/>
      <c r="P103" s="917"/>
      <c r="Q103" s="918"/>
      <c r="R103" s="919"/>
      <c r="S103" s="917"/>
      <c r="T103" s="917"/>
      <c r="U103" s="917"/>
      <c r="V103" s="917"/>
      <c r="W103" s="917"/>
      <c r="X103" s="917"/>
      <c r="Y103" s="917"/>
      <c r="Z103" s="920"/>
      <c r="AA103" s="603"/>
      <c r="AB103" s="603"/>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AZ103" s="216"/>
      <c r="BA103" s="236"/>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1882"/>
      <c r="CB103" s="1882"/>
      <c r="CC103" s="1882"/>
      <c r="CD103" s="1882"/>
      <c r="CE103" s="1882"/>
      <c r="CF103" s="1882"/>
      <c r="CG103" s="1882"/>
      <c r="CH103" s="1882"/>
      <c r="CI103" s="1882"/>
      <c r="CJ103" s="1882"/>
      <c r="CK103" s="1882"/>
      <c r="CL103" s="1882"/>
      <c r="CM103" s="1882"/>
      <c r="CN103" s="1882"/>
      <c r="CO103" s="1882"/>
      <c r="CP103" s="1882"/>
      <c r="CQ103" s="1882"/>
      <c r="CR103" s="1882"/>
      <c r="CS103" s="1882"/>
      <c r="CT103" s="1882"/>
      <c r="CU103" s="1882"/>
      <c r="CV103" s="1882"/>
      <c r="CW103" s="1882"/>
      <c r="CX103" s="1882"/>
      <c r="CY103" s="1882"/>
      <c r="CZ103" s="1882"/>
    </row>
    <row r="104" s="131" customFormat="true" ht="15" customHeight="true" x14ac:dyDescent="0.2">
      <c r="A104" s="1057"/>
      <c r="B104" s="833"/>
      <c r="C104" s="916"/>
      <c r="D104" s="917"/>
      <c r="E104" s="917"/>
      <c r="F104" s="917"/>
      <c r="G104" s="918"/>
      <c r="H104" s="919"/>
      <c r="I104" s="917"/>
      <c r="J104" s="917"/>
      <c r="K104" s="917"/>
      <c r="L104" s="920"/>
      <c r="M104" s="916"/>
      <c r="N104" s="917"/>
      <c r="O104" s="917"/>
      <c r="P104" s="917"/>
      <c r="Q104" s="918"/>
      <c r="R104" s="919"/>
      <c r="S104" s="917"/>
      <c r="T104" s="917"/>
      <c r="U104" s="917"/>
      <c r="V104" s="917"/>
      <c r="W104" s="917"/>
      <c r="X104" s="917"/>
      <c r="Y104" s="917"/>
      <c r="Z104" s="920"/>
      <c r="AA104" s="603"/>
      <c r="AB104" s="603"/>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AZ104" s="216"/>
      <c r="BA104" s="236"/>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1882"/>
      <c r="CB104" s="1882"/>
      <c r="CC104" s="1882"/>
      <c r="CD104" s="1882"/>
      <c r="CE104" s="1882"/>
      <c r="CF104" s="1882"/>
      <c r="CG104" s="1882"/>
      <c r="CH104" s="1882"/>
      <c r="CI104" s="1882"/>
      <c r="CJ104" s="1882"/>
      <c r="CK104" s="1882"/>
      <c r="CL104" s="1882"/>
      <c r="CM104" s="1882"/>
      <c r="CN104" s="1882"/>
      <c r="CO104" s="1882"/>
      <c r="CP104" s="1882"/>
      <c r="CQ104" s="1882"/>
      <c r="CR104" s="1882"/>
      <c r="CS104" s="1882"/>
      <c r="CT104" s="1882"/>
      <c r="CU104" s="1882"/>
      <c r="CV104" s="1882"/>
      <c r="CW104" s="1882"/>
      <c r="CX104" s="1882"/>
      <c r="CY104" s="1882"/>
      <c r="CZ104" s="1882"/>
    </row>
    <row r="105" s="131" customFormat="true" ht="15" customHeight="true" x14ac:dyDescent="0.2">
      <c r="A105" s="828"/>
      <c r="B105" s="834"/>
      <c r="C105" s="921"/>
      <c r="D105" s="922"/>
      <c r="E105" s="922"/>
      <c r="F105" s="922"/>
      <c r="G105" s="923"/>
      <c r="H105" s="924"/>
      <c r="I105" s="922"/>
      <c r="J105" s="922"/>
      <c r="K105" s="922"/>
      <c r="L105" s="925"/>
      <c r="M105" s="921"/>
      <c r="N105" s="922"/>
      <c r="O105" s="922"/>
      <c r="P105" s="922"/>
      <c r="Q105" s="923"/>
      <c r="R105" s="924"/>
      <c r="S105" s="922"/>
      <c r="T105" s="922"/>
      <c r="U105" s="922"/>
      <c r="V105" s="922"/>
      <c r="W105" s="922"/>
      <c r="X105" s="922"/>
      <c r="Y105" s="922"/>
      <c r="Z105" s="925"/>
      <c r="AA105" s="603"/>
      <c r="AB105" s="603"/>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AZ105" s="216"/>
      <c r="BA105" s="236"/>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1882"/>
      <c r="CB105" s="1882"/>
      <c r="CC105" s="1882"/>
      <c r="CD105" s="1882"/>
      <c r="CE105" s="1882"/>
      <c r="CF105" s="1882"/>
      <c r="CG105" s="1882"/>
      <c r="CH105" s="1882"/>
      <c r="CI105" s="1882"/>
      <c r="CJ105" s="1882"/>
      <c r="CK105" s="1882"/>
      <c r="CL105" s="1882"/>
      <c r="CM105" s="1882"/>
      <c r="CN105" s="1882"/>
      <c r="CO105" s="1882"/>
      <c r="CP105" s="1882"/>
      <c r="CQ105" s="1882"/>
      <c r="CR105" s="1882"/>
      <c r="CS105" s="1882"/>
      <c r="CT105" s="1882"/>
      <c r="CU105" s="1882"/>
      <c r="CV105" s="1882"/>
      <c r="CW105" s="1882"/>
      <c r="CX105" s="1882"/>
      <c r="CY105" s="1882"/>
      <c r="CZ105" s="1882"/>
    </row>
    <row r="106" s="131" customFormat="true" ht="250.15" customHeight="true" x14ac:dyDescent="0.2">
      <c r="A106" s="389"/>
      <c r="B106" s="640"/>
      <c r="C106" s="641"/>
      <c r="D106" s="641"/>
      <c r="E106" s="641"/>
      <c r="F106" s="641"/>
      <c r="G106" s="641"/>
      <c r="H106" s="641"/>
      <c r="I106" s="641"/>
      <c r="J106" s="641"/>
      <c r="K106" s="641"/>
      <c r="L106" s="641"/>
      <c r="M106" s="641"/>
      <c r="N106" s="641"/>
      <c r="O106" s="641"/>
      <c r="P106" s="641"/>
      <c r="Q106" s="641"/>
      <c r="R106" s="641"/>
      <c r="S106" s="641"/>
      <c r="T106" s="641"/>
      <c r="U106" s="641"/>
      <c r="V106" s="641"/>
      <c r="W106" s="641"/>
      <c r="X106" s="641"/>
      <c r="Y106" s="641"/>
      <c r="Z106" s="641"/>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9" t="str">
        <f>A1026</f>
        <v>Bolivia (Plurinational State of)</v>
      </c>
      <c r="B108" s="2120"/>
      <c r="C108" s="113"/>
      <c r="D108" s="113"/>
      <c r="E108" s="113"/>
      <c r="F108" s="113"/>
      <c r="G108" s="113"/>
      <c r="H108" s="113"/>
      <c r="I108" s="113"/>
      <c r="J108" s="113"/>
      <c r="K108" s="113"/>
      <c r="L108" s="113"/>
      <c r="M108" s="113"/>
      <c r="N108" s="113"/>
      <c r="O108" s="113"/>
      <c r="P108" s="113"/>
      <c r="Q108" s="113"/>
      <c r="R108" s="113"/>
      <c r="S108" s="113"/>
      <c r="T108" s="113"/>
      <c r="U108" s="113"/>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2008</v>
      </c>
      <c r="B109" s="139"/>
      <c r="C109" s="113"/>
      <c r="D109" s="113"/>
      <c r="E109" s="113"/>
      <c r="F109" s="113"/>
      <c r="G109" s="113"/>
      <c r="H109" s="113"/>
      <c r="I109" s="113"/>
      <c r="J109" s="113"/>
      <c r="K109" s="113"/>
      <c r="L109" s="113"/>
      <c r="M109" s="113"/>
      <c r="N109" s="113"/>
      <c r="O109" s="113"/>
      <c r="P109" s="113"/>
      <c r="Q109" s="113"/>
      <c r="R109" s="113"/>
      <c r="S109" s="113"/>
      <c r="T109" s="113"/>
      <c r="U109" s="113"/>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4" t="s">
        <v>97</v>
      </c>
      <c r="B112" s="222"/>
      <c r="C112" s="113"/>
      <c r="D112" s="113"/>
      <c r="E112" s="113"/>
      <c r="F112" s="113"/>
      <c r="G112" s="113"/>
      <c r="H112" s="113"/>
      <c r="I112" s="113"/>
      <c r="J112" s="113"/>
      <c r="K112" s="113"/>
      <c r="L112" s="113"/>
      <c r="M112" s="113"/>
      <c r="N112" s="113"/>
      <c r="O112" s="113"/>
      <c r="P112" s="113"/>
      <c r="Q112" s="113"/>
      <c r="R112" s="113"/>
      <c r="S112" s="113"/>
      <c r="T112" s="113"/>
      <c r="U112" s="113"/>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DHS08</v>
      </c>
      <c r="C115" s="113"/>
      <c r="D115" s="113"/>
      <c r="E115" s="113"/>
      <c r="F115" s="113"/>
      <c r="G115" s="113"/>
      <c r="H115" s="113"/>
      <c r="I115" s="113"/>
      <c r="J115" s="113"/>
      <c r="K115" s="113"/>
      <c r="L115" s="113"/>
      <c r="M115" s="113"/>
      <c r="N115" s="113"/>
      <c r="O115" s="113"/>
      <c r="P115" s="113"/>
      <c r="Q115" s="113"/>
      <c r="R115" s="113"/>
      <c r="S115" s="113"/>
      <c r="T115" s="113"/>
      <c r="U115" s="113"/>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4" t="str">
        <f>B1030</f>
        <v>Ratio of Improved latrines based on:</v>
      </c>
      <c r="B116" s="635" t="s">
        <v>169</v>
      </c>
      <c r="C116" s="113"/>
      <c r="D116" s="113"/>
      <c r="E116" s="113"/>
      <c r="F116" s="113"/>
      <c r="G116" s="113"/>
      <c r="H116" s="113"/>
      <c r="I116" s="113"/>
      <c r="J116" s="113"/>
      <c r="K116" s="113"/>
      <c r="L116" s="113"/>
      <c r="M116" s="113"/>
      <c r="N116" s="113"/>
      <c r="O116" s="113"/>
      <c r="P116" s="113"/>
      <c r="Q116" s="113"/>
      <c r="R116" s="113"/>
      <c r="S116" s="113"/>
      <c r="T116" s="113"/>
      <c r="U116" s="113"/>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4" t="str">
        <f>B1029</f>
        <v>Ratio of Shared improved based on:</v>
      </c>
      <c r="B117" s="636" t="s">
        <v>170</v>
      </c>
      <c r="C117" s="113"/>
      <c r="D117" s="113"/>
      <c r="E117" s="113"/>
      <c r="F117" s="113"/>
      <c r="G117" s="113"/>
      <c r="H117" s="113"/>
      <c r="I117" s="113"/>
      <c r="J117" s="113"/>
      <c r="K117" s="113"/>
      <c r="L117" s="113"/>
      <c r="M117" s="113"/>
      <c r="N117" s="113"/>
      <c r="O117" s="113"/>
      <c r="P117" s="113"/>
      <c r="Q117" s="113"/>
      <c r="R117" s="113"/>
      <c r="S117" s="113"/>
      <c r="T117" s="113"/>
      <c r="U117" s="113"/>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37"/>
      <c r="B118" s="635"/>
      <c r="C118" s="113"/>
      <c r="D118" s="113"/>
      <c r="E118" s="113"/>
      <c r="F118" s="113"/>
      <c r="G118" s="113"/>
      <c r="H118" s="113"/>
      <c r="I118" s="113"/>
      <c r="J118" s="113"/>
      <c r="K118" s="113"/>
      <c r="L118" s="113"/>
      <c r="M118" s="113"/>
      <c r="N118" s="113"/>
      <c r="O118" s="113"/>
      <c r="P118" s="113"/>
      <c r="Q118" s="113"/>
      <c r="R118" s="113"/>
      <c r="S118" s="113"/>
      <c r="T118" s="113"/>
      <c r="U118" s="113"/>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38"/>
      <c r="B119" s="639"/>
      <c r="C119" s="113"/>
      <c r="D119" s="113"/>
      <c r="E119" s="113"/>
      <c r="F119" s="113"/>
      <c r="G119" s="113"/>
      <c r="H119" s="113"/>
      <c r="I119" s="113"/>
      <c r="J119" s="113"/>
      <c r="K119" s="113"/>
      <c r="L119" s="113"/>
      <c r="M119" s="113"/>
      <c r="N119" s="113"/>
      <c r="O119" s="113"/>
      <c r="P119" s="113"/>
      <c r="Q119" s="113"/>
      <c r="R119" s="113"/>
      <c r="S119" s="113"/>
      <c r="T119" s="113"/>
      <c r="U119" s="113"/>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88" customFormat="true" ht="15" customHeight="true" x14ac:dyDescent="0.2">
      <c r="A120" s="116" t="s">
        <v>98</v>
      </c>
      <c r="B120" s="207"/>
      <c r="C120" s="2157" t="s">
        <v>114</v>
      </c>
      <c r="D120" s="2158"/>
      <c r="E120" s="2158"/>
      <c r="F120" s="2158"/>
      <c r="G120" s="2159"/>
      <c r="H120" s="2318" t="s">
        <v>38</v>
      </c>
      <c r="I120" s="2319"/>
      <c r="J120" s="2319"/>
      <c r="K120" s="2319"/>
      <c r="L120" s="2320"/>
      <c r="M120" s="2335" t="s">
        <v>37</v>
      </c>
      <c r="N120" s="2336"/>
      <c r="O120" s="2336"/>
      <c r="P120" s="2336"/>
      <c r="Q120" s="2337"/>
      <c r="R120" s="1910" t="s">
        <v>137</v>
      </c>
      <c r="S120" s="1919"/>
      <c r="T120" s="1919"/>
      <c r="U120" s="1919"/>
      <c r="V120" s="1919"/>
      <c r="W120" s="1919"/>
      <c r="X120" s="1919"/>
      <c r="Y120" s="1919"/>
      <c r="Z120" s="1920"/>
      <c r="AA120" s="603"/>
      <c r="AB120" s="603"/>
      <c r="AC120" s="603"/>
      <c r="AD120" s="603"/>
      <c r="AE120" s="603"/>
      <c r="AF120" s="603"/>
      <c r="AG120" s="603"/>
      <c r="AH120" s="603"/>
      <c r="AI120" s="603"/>
      <c r="AJ120" s="603"/>
      <c r="AK120" s="603"/>
      <c r="AL120" s="603"/>
      <c r="AM120" s="603"/>
      <c r="AN120" s="603"/>
      <c r="AO120" s="603"/>
      <c r="AP120" s="603"/>
      <c r="AQ120" s="603"/>
      <c r="AR120" s="603"/>
      <c r="AS120" s="603"/>
      <c r="AT120" s="603"/>
      <c r="AU120" s="603"/>
      <c r="AV120" s="603"/>
      <c r="AW120" s="603"/>
      <c r="AX120" s="603"/>
      <c r="AY120" s="603"/>
      <c r="AZ120" s="216"/>
      <c r="BA120" s="217" t="s">
        <v>128</v>
      </c>
      <c r="BB120" s="116" t="s">
        <v>98</v>
      </c>
      <c r="BC120" s="2200" t="s">
        <v>114</v>
      </c>
      <c r="BD120" s="2201"/>
      <c r="BE120" s="2201"/>
      <c r="BF120" s="2201"/>
      <c r="BG120" s="2202"/>
      <c r="BH120" s="2203" t="s">
        <v>38</v>
      </c>
      <c r="BI120" s="2201"/>
      <c r="BJ120" s="2201"/>
      <c r="BK120" s="2201"/>
      <c r="BL120" s="2202"/>
      <c r="BM120" s="2203" t="s">
        <v>37</v>
      </c>
      <c r="BN120" s="2201"/>
      <c r="BO120" s="2201"/>
      <c r="BP120" s="2201"/>
      <c r="BQ120" s="2223"/>
      <c r="BR120" s="1805" t="s">
        <v>137</v>
      </c>
      <c r="BS120" s="1806"/>
      <c r="BT120" s="1806"/>
      <c r="BU120" s="1806"/>
      <c r="BV120" s="1806"/>
      <c r="BW120" s="1806"/>
      <c r="BX120" s="1806"/>
      <c r="BY120" s="1807"/>
      <c r="BZ120" s="312"/>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88" customFormat="true" ht="12.75" x14ac:dyDescent="0.2">
      <c r="A121" s="187" t="s">
        <v>87</v>
      </c>
      <c r="B121" s="244"/>
      <c r="C121" s="278" t="s">
        <v>0</v>
      </c>
      <c r="D121" s="279" t="s">
        <v>1</v>
      </c>
      <c r="E121" s="279" t="s">
        <v>2</v>
      </c>
      <c r="F121" s="279" t="s">
        <v>3</v>
      </c>
      <c r="G121" s="280" t="s">
        <v>4</v>
      </c>
      <c r="H121" s="1293" t="s">
        <v>0</v>
      </c>
      <c r="I121" s="1259" t="s">
        <v>1</v>
      </c>
      <c r="J121" s="1259" t="s">
        <v>2</v>
      </c>
      <c r="K121" s="1259" t="s">
        <v>3</v>
      </c>
      <c r="L121" s="1260" t="s">
        <v>4</v>
      </c>
      <c r="M121" s="1283" t="s">
        <v>0</v>
      </c>
      <c r="N121" s="1259" t="s">
        <v>1</v>
      </c>
      <c r="O121" s="1259" t="s">
        <v>2</v>
      </c>
      <c r="P121" s="1259" t="s">
        <v>3</v>
      </c>
      <c r="Q121" s="1305" t="s">
        <v>4</v>
      </c>
      <c r="R121" s="1293" t="s">
        <v>149</v>
      </c>
      <c r="S121" s="1259" t="s">
        <v>150</v>
      </c>
      <c r="T121" s="1259" t="s">
        <v>151</v>
      </c>
      <c r="U121" s="1259" t="s">
        <v>152</v>
      </c>
      <c r="V121" s="1259" t="s">
        <v>153</v>
      </c>
      <c r="W121" s="1259" t="s">
        <v>154</v>
      </c>
      <c r="X121" s="1259" t="s">
        <v>251</v>
      </c>
      <c r="Y121" s="1259" t="s">
        <v>156</v>
      </c>
      <c r="Z121" s="1261" t="s">
        <v>157</v>
      </c>
      <c r="AA121" s="603"/>
      <c r="AB121" s="603"/>
      <c r="AC121" s="603"/>
      <c r="AD121" s="603"/>
      <c r="AE121" s="603"/>
      <c r="AF121" s="603"/>
      <c r="AG121" s="603"/>
      <c r="AH121" s="603"/>
      <c r="AI121" s="603"/>
      <c r="AJ121" s="603"/>
      <c r="AK121" s="603"/>
      <c r="AL121" s="603"/>
      <c r="AM121" s="603"/>
      <c r="AN121" s="603"/>
      <c r="AO121" s="603"/>
      <c r="AP121" s="603"/>
      <c r="AQ121" s="603"/>
      <c r="AR121" s="603"/>
      <c r="AS121" s="603"/>
      <c r="AT121" s="603"/>
      <c r="AU121" s="603"/>
      <c r="AV121" s="603"/>
      <c r="AW121" s="603"/>
      <c r="AX121" s="603"/>
      <c r="AY121" s="603"/>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149</v>
      </c>
      <c r="BS121" s="172" t="s">
        <v>150</v>
      </c>
      <c r="BT121" s="172" t="s">
        <v>151</v>
      </c>
      <c r="BU121" s="172" t="s">
        <v>152</v>
      </c>
      <c r="BV121" s="172" t="s">
        <v>153</v>
      </c>
      <c r="BW121" s="172" t="s">
        <v>154</v>
      </c>
      <c r="BX121" s="172" t="s">
        <v>251</v>
      </c>
      <c r="BY121" s="173" t="s">
        <v>156</v>
      </c>
      <c r="BZ121" s="173" t="s">
        <v>157</v>
      </c>
      <c r="CA121" s="1883"/>
      <c r="CB121" s="1883"/>
      <c r="CC121" s="1883"/>
      <c r="CD121" s="1883"/>
      <c r="CE121" s="1883"/>
      <c r="CF121" s="1883"/>
      <c r="CG121" s="1883"/>
      <c r="CH121" s="1883"/>
      <c r="CI121" s="1883"/>
      <c r="CJ121" s="1883"/>
      <c r="CK121" s="1883"/>
      <c r="CL121" s="1883"/>
      <c r="CM121" s="1883"/>
      <c r="CN121" s="1883"/>
      <c r="CO121" s="1883"/>
      <c r="CP121" s="1883"/>
      <c r="CQ121" s="1883"/>
      <c r="CR121" s="1883"/>
      <c r="CS121" s="1883"/>
      <c r="CT121" s="1883"/>
      <c r="CU121" s="1883"/>
      <c r="CV121" s="1883"/>
      <c r="CW121" s="1883"/>
      <c r="CX121" s="1883"/>
      <c r="CY121" s="1883"/>
      <c r="CZ121" s="1883"/>
    </row>
    <row r="122" s="388" customFormat="true" ht="15" customHeight="true" x14ac:dyDescent="0.2">
      <c r="A122" s="2338" t="s">
        <v>18</v>
      </c>
      <c r="B122" s="1473" t="s">
        <v>14</v>
      </c>
      <c r="C122" s="1382">
        <f>C135+C136+C137</f>
        <v>16.621551846963378</v>
      </c>
      <c r="D122" s="1383">
        <f t="shared" ref="D122:Z122" si="4">D135+D136+D137</f>
        <v>8.6513287371913705</v>
      </c>
      <c r="E122" s="1383">
        <f t="shared" si="4"/>
        <v>47.083674547035294</v>
      </c>
      <c r="F122" s="1383">
        <f t="shared" si="4"/>
        <v>71.427284834679625</v>
      </c>
      <c r="G122" s="1384">
        <f t="shared" si="4"/>
        <v>89.140421660839991</v>
      </c>
      <c r="H122" s="1385">
        <f t="shared" si="4"/>
        <v>30.714529557282486</v>
      </c>
      <c r="I122" s="1383">
        <f t="shared" si="4"/>
        <v>63.326928154093487</v>
      </c>
      <c r="J122" s="1383">
        <f t="shared" si="4"/>
        <v>73.152112960791698</v>
      </c>
      <c r="K122" s="1383">
        <f t="shared" si="4"/>
        <v>82.03026758651319</v>
      </c>
      <c r="L122" s="1386">
        <f t="shared" si="4"/>
        <v>93.519232898386804</v>
      </c>
      <c r="M122" s="1382">
        <f t="shared" si="4"/>
        <v>1.3653961093813953</v>
      </c>
      <c r="N122" s="1383">
        <f t="shared" si="4"/>
        <v>1.8782636295879354</v>
      </c>
      <c r="O122" s="1383">
        <f t="shared" si="4"/>
        <v>3.1300464894385689</v>
      </c>
      <c r="P122" s="1383">
        <f t="shared" si="4"/>
        <v>6.9219162550803492</v>
      </c>
      <c r="Q122" s="1384">
        <f t="shared" si="4"/>
        <v>24.161090926249418</v>
      </c>
      <c r="R122" s="1385">
        <f t="shared" si="4"/>
        <v>29.430028191953692</v>
      </c>
      <c r="S122" s="1383">
        <f t="shared" si="4"/>
        <v>36.144061293515662</v>
      </c>
      <c r="T122" s="1383">
        <f t="shared" si="4"/>
        <v>44.680724123916562</v>
      </c>
      <c r="U122" s="1383">
        <f t="shared" si="4"/>
        <v>48.874167017321156</v>
      </c>
      <c r="V122" s="1383">
        <f t="shared" si="4"/>
        <v>40.730826278985184</v>
      </c>
      <c r="W122" s="1383">
        <f t="shared" si="4"/>
        <v>29.71835588147788</v>
      </c>
      <c r="X122" s="1383">
        <f t="shared" si="4"/>
        <v>28.965617488820648</v>
      </c>
      <c r="Y122" s="1383">
        <f t="shared" si="4"/>
        <v>46.704795768388948</v>
      </c>
      <c r="Z122" s="1386">
        <f t="shared" si="4"/>
        <v>51.020349286588896</v>
      </c>
      <c r="AA122" s="603"/>
      <c r="AB122" s="603"/>
      <c r="AC122" s="603"/>
      <c r="AD122" s="603"/>
      <c r="AE122" s="603"/>
      <c r="AF122" s="603"/>
      <c r="AG122" s="603"/>
      <c r="AH122" s="603"/>
      <c r="AI122" s="603"/>
      <c r="AJ122" s="603"/>
      <c r="AK122" s="603"/>
      <c r="AL122" s="603"/>
      <c r="AM122" s="603"/>
      <c r="AN122" s="603"/>
      <c r="AO122" s="603"/>
      <c r="AP122" s="603"/>
      <c r="AQ122" s="603"/>
      <c r="AR122" s="603"/>
      <c r="AS122" s="603"/>
      <c r="AT122" s="603"/>
      <c r="AU122" s="603"/>
      <c r="AV122" s="603"/>
      <c r="AW122" s="603"/>
      <c r="AX122" s="603"/>
      <c r="AY122" s="603"/>
      <c r="AZ122" s="216"/>
      <c r="BA122" s="2224" t="s">
        <v>18</v>
      </c>
      <c r="BB122" s="155" t="s">
        <v>14</v>
      </c>
      <c r="BC122" s="1152" t="s">
        <v>35</v>
      </c>
      <c r="BD122" s="1172" t="s">
        <v>35</v>
      </c>
      <c r="BE122" s="1172" t="s">
        <v>35</v>
      </c>
      <c r="BF122" s="1172" t="s">
        <v>35</v>
      </c>
      <c r="BG122" s="1193" t="s">
        <v>35</v>
      </c>
      <c r="BH122" s="1214" t="s">
        <v>35</v>
      </c>
      <c r="BI122" s="1172" t="s">
        <v>35</v>
      </c>
      <c r="BJ122" s="1172" t="s">
        <v>35</v>
      </c>
      <c r="BK122" s="1172" t="s">
        <v>35</v>
      </c>
      <c r="BL122" s="1193" t="s">
        <v>35</v>
      </c>
      <c r="BM122" s="1214" t="s">
        <v>35</v>
      </c>
      <c r="BN122" s="1172" t="s">
        <v>35</v>
      </c>
      <c r="BO122" s="1172" t="s">
        <v>35</v>
      </c>
      <c r="BP122" s="1172" t="s">
        <v>35</v>
      </c>
      <c r="BQ122" s="1193" t="s">
        <v>35</v>
      </c>
      <c r="BR122" s="1214" t="s">
        <v>35</v>
      </c>
      <c r="BS122" s="1172" t="s">
        <v>35</v>
      </c>
      <c r="BT122" s="1172" t="s">
        <v>35</v>
      </c>
      <c r="BU122" s="1172" t="s">
        <v>35</v>
      </c>
      <c r="BV122" s="1172" t="s">
        <v>35</v>
      </c>
      <c r="BW122" s="1172" t="s">
        <v>35</v>
      </c>
      <c r="BX122" s="1172" t="s">
        <v>35</v>
      </c>
      <c r="BY122" s="1233" t="s">
        <v>35</v>
      </c>
      <c r="BZ122" s="1233" t="s">
        <v>35</v>
      </c>
      <c r="CA122" s="1884"/>
      <c r="CB122" s="1884"/>
      <c r="CC122" s="1884"/>
      <c r="CD122" s="1884"/>
      <c r="CE122" s="1884"/>
      <c r="CF122" s="1884"/>
      <c r="CG122" s="1884"/>
      <c r="CH122" s="1884"/>
      <c r="CI122" s="1884"/>
      <c r="CJ122" s="1884"/>
      <c r="CK122" s="1884"/>
      <c r="CL122" s="1884"/>
      <c r="CM122" s="1884"/>
      <c r="CN122" s="1884"/>
      <c r="CO122" s="1884"/>
      <c r="CP122" s="1884"/>
      <c r="CQ122" s="1884"/>
      <c r="CR122" s="1884"/>
      <c r="CS122" s="1884"/>
      <c r="CT122" s="1884"/>
      <c r="CU122" s="1884"/>
      <c r="CV122" s="1884"/>
      <c r="CW122" s="1884"/>
      <c r="CX122" s="1884"/>
      <c r="CY122" s="1884"/>
      <c r="CZ122" s="1884"/>
    </row>
    <row r="123" s="388" customFormat="true" ht="15" customHeight="true" x14ac:dyDescent="0.2">
      <c r="A123" s="2339"/>
      <c r="B123" s="1474" t="s">
        <v>51</v>
      </c>
      <c r="C123" s="1387">
        <f>100-C122</f>
        <v>83.378448153036629</v>
      </c>
      <c r="D123" s="1388">
        <f t="shared" ref="D123:Z123" si="5">100-D122</f>
        <v>91.348671262808637</v>
      </c>
      <c r="E123" s="1388">
        <f t="shared" si="5"/>
        <v>52.916325452964706</v>
      </c>
      <c r="F123" s="1388">
        <f t="shared" si="5"/>
        <v>28.572715165320375</v>
      </c>
      <c r="G123" s="1389">
        <f t="shared" si="5"/>
        <v>10.859578339160009</v>
      </c>
      <c r="H123" s="1390">
        <f t="shared" si="5"/>
        <v>69.285470442717511</v>
      </c>
      <c r="I123" s="1388">
        <f t="shared" si="5"/>
        <v>36.673071845906513</v>
      </c>
      <c r="J123" s="1388">
        <f t="shared" si="5"/>
        <v>26.847887039208302</v>
      </c>
      <c r="K123" s="1388">
        <f t="shared" si="5"/>
        <v>17.96973241348681</v>
      </c>
      <c r="L123" s="1391">
        <f t="shared" si="5"/>
        <v>6.4807671016131962</v>
      </c>
      <c r="M123" s="1387">
        <f t="shared" si="5"/>
        <v>98.634603890618607</v>
      </c>
      <c r="N123" s="1388">
        <f t="shared" si="5"/>
        <v>98.121736370412066</v>
      </c>
      <c r="O123" s="1388">
        <f t="shared" si="5"/>
        <v>96.86995351056143</v>
      </c>
      <c r="P123" s="1388">
        <f t="shared" si="5"/>
        <v>93.078083744919653</v>
      </c>
      <c r="Q123" s="1389">
        <f t="shared" si="5"/>
        <v>75.838909073750585</v>
      </c>
      <c r="R123" s="1390">
        <f t="shared" si="5"/>
        <v>70.569971808046304</v>
      </c>
      <c r="S123" s="1388">
        <f t="shared" si="5"/>
        <v>63.855938706484338</v>
      </c>
      <c r="T123" s="1388">
        <f t="shared" si="5"/>
        <v>55.319275876083438</v>
      </c>
      <c r="U123" s="1388">
        <f t="shared" si="5"/>
        <v>51.125832982678844</v>
      </c>
      <c r="V123" s="1388">
        <f t="shared" si="5"/>
        <v>59.269173721014816</v>
      </c>
      <c r="W123" s="1388">
        <f t="shared" si="5"/>
        <v>70.281644118522124</v>
      </c>
      <c r="X123" s="1388">
        <f t="shared" si="5"/>
        <v>71.034382511179359</v>
      </c>
      <c r="Y123" s="1388">
        <f t="shared" si="5"/>
        <v>53.295204231611052</v>
      </c>
      <c r="Z123" s="1391">
        <f t="shared" si="5"/>
        <v>48.979650713411104</v>
      </c>
      <c r="AA123" s="603"/>
      <c r="AB123" s="603"/>
      <c r="AC123" s="603"/>
      <c r="AD123" s="603"/>
      <c r="AE123" s="603"/>
      <c r="AF123" s="603"/>
      <c r="AG123" s="603"/>
      <c r="AH123" s="603"/>
      <c r="AI123" s="603"/>
      <c r="AJ123" s="603"/>
      <c r="AK123" s="603"/>
      <c r="AL123" s="603"/>
      <c r="AM123" s="603"/>
      <c r="AN123" s="603"/>
      <c r="AO123" s="603"/>
      <c r="AP123" s="603"/>
      <c r="AQ123" s="603"/>
      <c r="AR123" s="603"/>
      <c r="AS123" s="603"/>
      <c r="AT123" s="603"/>
      <c r="AU123" s="603"/>
      <c r="AV123" s="603"/>
      <c r="AW123" s="603"/>
      <c r="AX123" s="603"/>
      <c r="AY123" s="603"/>
      <c r="AZ123" s="216"/>
      <c r="BA123" s="2225"/>
      <c r="BB123" s="156" t="s">
        <v>51</v>
      </c>
      <c r="BC123" s="1153" t="s">
        <v>35</v>
      </c>
      <c r="BD123" s="1173" t="s">
        <v>35</v>
      </c>
      <c r="BE123" s="1173" t="s">
        <v>35</v>
      </c>
      <c r="BF123" s="1173" t="s">
        <v>35</v>
      </c>
      <c r="BG123" s="1194" t="s">
        <v>35</v>
      </c>
      <c r="BH123" s="1215" t="s">
        <v>35</v>
      </c>
      <c r="BI123" s="1173" t="s">
        <v>35</v>
      </c>
      <c r="BJ123" s="1173" t="s">
        <v>35</v>
      </c>
      <c r="BK123" s="1173" t="s">
        <v>35</v>
      </c>
      <c r="BL123" s="1194" t="s">
        <v>35</v>
      </c>
      <c r="BM123" s="1215" t="s">
        <v>35</v>
      </c>
      <c r="BN123" s="1173" t="s">
        <v>35</v>
      </c>
      <c r="BO123" s="1173" t="s">
        <v>35</v>
      </c>
      <c r="BP123" s="1173" t="s">
        <v>35</v>
      </c>
      <c r="BQ123" s="1194" t="s">
        <v>35</v>
      </c>
      <c r="BR123" s="1215" t="s">
        <v>35</v>
      </c>
      <c r="BS123" s="1173" t="s">
        <v>35</v>
      </c>
      <c r="BT123" s="1173" t="s">
        <v>35</v>
      </c>
      <c r="BU123" s="1173" t="s">
        <v>35</v>
      </c>
      <c r="BV123" s="1173" t="s">
        <v>35</v>
      </c>
      <c r="BW123" s="1173" t="s">
        <v>35</v>
      </c>
      <c r="BX123" s="1173" t="s">
        <v>35</v>
      </c>
      <c r="BY123" s="1234" t="s">
        <v>35</v>
      </c>
      <c r="BZ123" s="1234" t="s">
        <v>35</v>
      </c>
      <c r="CA123" s="1885"/>
      <c r="CB123" s="1885"/>
      <c r="CC123" s="1885"/>
      <c r="CD123" s="1885"/>
      <c r="CE123" s="1885"/>
      <c r="CF123" s="1885"/>
      <c r="CG123" s="1885"/>
      <c r="CH123" s="1885"/>
      <c r="CI123" s="1885"/>
      <c r="CJ123" s="1885"/>
      <c r="CK123" s="1885"/>
      <c r="CL123" s="1885"/>
      <c r="CM123" s="1885"/>
      <c r="CN123" s="1885"/>
      <c r="CO123" s="1885"/>
      <c r="CP123" s="1885"/>
      <c r="CQ123" s="1885"/>
      <c r="CR123" s="1885"/>
      <c r="CS123" s="1885"/>
      <c r="CT123" s="1885"/>
      <c r="CU123" s="1885"/>
      <c r="CV123" s="1885"/>
      <c r="CW123" s="1885"/>
      <c r="CX123" s="1885"/>
      <c r="CY123" s="1885"/>
      <c r="CZ123" s="1885"/>
    </row>
    <row r="124" s="388" customFormat="true" ht="15" customHeight="true" x14ac:dyDescent="0.2">
      <c r="A124" s="2339" t="s">
        <v>50</v>
      </c>
      <c r="B124" s="1474" t="s">
        <v>15</v>
      </c>
      <c r="C124" s="1392">
        <f>C122*C129/100</f>
        <v>15.466789084455886</v>
      </c>
      <c r="D124" s="1393">
        <f t="shared" ref="D124:Z124" si="6">D122*D129/100</f>
        <v>7.1874940017864164</v>
      </c>
      <c r="E124" s="1393">
        <f t="shared" si="6"/>
        <v>28.293922472623972</v>
      </c>
      <c r="F124" s="1393">
        <f t="shared" si="6"/>
        <v>45.761102115512585</v>
      </c>
      <c r="G124" s="1394">
        <f t="shared" si="6"/>
        <v>78.575126675056296</v>
      </c>
      <c r="H124" s="1395">
        <f t="shared" si="6"/>
        <v>18.938483966037424</v>
      </c>
      <c r="I124" s="1393">
        <f t="shared" si="6"/>
        <v>35.962065198236544</v>
      </c>
      <c r="J124" s="1393">
        <f t="shared" si="6"/>
        <v>44.270895508667905</v>
      </c>
      <c r="K124" s="1393">
        <f t="shared" si="6"/>
        <v>61.419814928211323</v>
      </c>
      <c r="L124" s="1396">
        <f t="shared" si="6"/>
        <v>87.781106020090689</v>
      </c>
      <c r="M124" s="1392">
        <f t="shared" si="6"/>
        <v>1.3005432957695247</v>
      </c>
      <c r="N124" s="1393">
        <f t="shared" si="6"/>
        <v>1.7515870801041336</v>
      </c>
      <c r="O124" s="1393">
        <f t="shared" si="6"/>
        <v>2.8601388497218792</v>
      </c>
      <c r="P124" s="1393">
        <f t="shared" si="6"/>
        <v>6.0848684870967418</v>
      </c>
      <c r="Q124" s="1394">
        <f t="shared" si="6"/>
        <v>21.066905121197042</v>
      </c>
      <c r="R124" s="1395">
        <f t="shared" si="6"/>
        <v>22.445022468799049</v>
      </c>
      <c r="S124" s="1393">
        <f t="shared" si="6"/>
        <v>27.511490800110572</v>
      </c>
      <c r="T124" s="1393">
        <f t="shared" si="6"/>
        <v>35.857246049283738</v>
      </c>
      <c r="U124" s="1393">
        <f t="shared" si="6"/>
        <v>36.236535312075951</v>
      </c>
      <c r="V124" s="1393">
        <f t="shared" si="6"/>
        <v>29.943229251750278</v>
      </c>
      <c r="W124" s="1393">
        <f t="shared" si="6"/>
        <v>22.915309634744368</v>
      </c>
      <c r="X124" s="1393">
        <f t="shared" si="6"/>
        <v>20.377404149136762</v>
      </c>
      <c r="Y124" s="1393">
        <f t="shared" si="6"/>
        <v>34.384741255942181</v>
      </c>
      <c r="Z124" s="1396">
        <f t="shared" si="6"/>
        <v>40.382294647901773</v>
      </c>
      <c r="AA124" s="603"/>
      <c r="AB124" s="603"/>
      <c r="AC124" s="603"/>
      <c r="AD124" s="603"/>
      <c r="AE124" s="603"/>
      <c r="AF124" s="603"/>
      <c r="AG124" s="603"/>
      <c r="AH124" s="603"/>
      <c r="AI124" s="603"/>
      <c r="AJ124" s="603"/>
      <c r="AK124" s="603"/>
      <c r="AL124" s="603"/>
      <c r="AM124" s="603"/>
      <c r="AN124" s="603"/>
      <c r="AO124" s="603"/>
      <c r="AP124" s="603"/>
      <c r="AQ124" s="603"/>
      <c r="AR124" s="603"/>
      <c r="AS124" s="603"/>
      <c r="AT124" s="603"/>
      <c r="AU124" s="603"/>
      <c r="AV124" s="603"/>
      <c r="AW124" s="603"/>
      <c r="AX124" s="603"/>
      <c r="AY124" s="603"/>
      <c r="AZ124" s="216"/>
      <c r="BA124" s="2225" t="s">
        <v>50</v>
      </c>
      <c r="BB124" s="156" t="s">
        <v>15</v>
      </c>
      <c r="BC124" s="1153" t="s">
        <v>35</v>
      </c>
      <c r="BD124" s="1173" t="s">
        <v>35</v>
      </c>
      <c r="BE124" s="1173" t="s">
        <v>35</v>
      </c>
      <c r="BF124" s="1173" t="s">
        <v>35</v>
      </c>
      <c r="BG124" s="1194" t="s">
        <v>35</v>
      </c>
      <c r="BH124" s="1215" t="s">
        <v>35</v>
      </c>
      <c r="BI124" s="1173" t="s">
        <v>35</v>
      </c>
      <c r="BJ124" s="1173" t="s">
        <v>35</v>
      </c>
      <c r="BK124" s="1173" t="s">
        <v>35</v>
      </c>
      <c r="BL124" s="1194" t="s">
        <v>35</v>
      </c>
      <c r="BM124" s="1215" t="s">
        <v>35</v>
      </c>
      <c r="BN124" s="1173" t="s">
        <v>35</v>
      </c>
      <c r="BO124" s="1173" t="s">
        <v>35</v>
      </c>
      <c r="BP124" s="1173" t="s">
        <v>35</v>
      </c>
      <c r="BQ124" s="1194" t="s">
        <v>35</v>
      </c>
      <c r="BR124" s="1215" t="s">
        <v>35</v>
      </c>
      <c r="BS124" s="1173" t="s">
        <v>35</v>
      </c>
      <c r="BT124" s="1173" t="s">
        <v>35</v>
      </c>
      <c r="BU124" s="1173" t="s">
        <v>35</v>
      </c>
      <c r="BV124" s="1173" t="s">
        <v>35</v>
      </c>
      <c r="BW124" s="1173" t="s">
        <v>35</v>
      </c>
      <c r="BX124" s="1173" t="s">
        <v>35</v>
      </c>
      <c r="BY124" s="1234" t="s">
        <v>35</v>
      </c>
      <c r="BZ124" s="1234" t="s">
        <v>35</v>
      </c>
      <c r="CA124" s="1885"/>
      <c r="CB124" s="1885"/>
      <c r="CC124" s="1885"/>
      <c r="CD124" s="1885"/>
      <c r="CE124" s="1885"/>
      <c r="CF124" s="1885"/>
      <c r="CG124" s="1885"/>
      <c r="CH124" s="1885"/>
      <c r="CI124" s="1885"/>
      <c r="CJ124" s="1885"/>
      <c r="CK124" s="1885"/>
      <c r="CL124" s="1885"/>
      <c r="CM124" s="1885"/>
      <c r="CN124" s="1885"/>
      <c r="CO124" s="1885"/>
      <c r="CP124" s="1885"/>
      <c r="CQ124" s="1885"/>
      <c r="CR124" s="1885"/>
      <c r="CS124" s="1885"/>
      <c r="CT124" s="1885"/>
      <c r="CU124" s="1885"/>
      <c r="CV124" s="1885"/>
      <c r="CW124" s="1885"/>
      <c r="CX124" s="1885"/>
      <c r="CY124" s="1885"/>
      <c r="CZ124" s="1885"/>
    </row>
    <row r="125" s="388" customFormat="true" ht="15" customHeight="true" x14ac:dyDescent="0.2">
      <c r="A125" s="2339"/>
      <c r="B125" s="1474" t="s">
        <v>16</v>
      </c>
      <c r="C125" s="1392">
        <f>C122*C128/100</f>
        <v>1.1418931011410698</v>
      </c>
      <c r="D125" s="1393">
        <f t="shared" ref="D125:Z125" si="7">D122*D128/100</f>
        <v>1.4535292265618984</v>
      </c>
      <c r="E125" s="1393">
        <f t="shared" si="7"/>
        <v>18.743275331754823</v>
      </c>
      <c r="F125" s="1393">
        <f t="shared" si="7"/>
        <v>25.511233638305342</v>
      </c>
      <c r="G125" s="1394">
        <f t="shared" si="7"/>
        <v>10.467978487072441</v>
      </c>
      <c r="H125" s="1395">
        <f t="shared" si="7"/>
        <v>11.768203325490887</v>
      </c>
      <c r="I125" s="1393">
        <f t="shared" si="7"/>
        <v>27.270068681382948</v>
      </c>
      <c r="J125" s="1393">
        <f t="shared" si="7"/>
        <v>28.78752356275449</v>
      </c>
      <c r="K125" s="1393">
        <f t="shared" si="7"/>
        <v>20.418922062222972</v>
      </c>
      <c r="L125" s="1396">
        <f t="shared" si="7"/>
        <v>5.6093262829733446</v>
      </c>
      <c r="M125" s="1392">
        <f t="shared" si="7"/>
        <v>6.485281361187091E-2</v>
      </c>
      <c r="N125" s="1393">
        <f t="shared" si="7"/>
        <v>0.12342284359298725</v>
      </c>
      <c r="O125" s="1393">
        <f t="shared" si="7"/>
        <v>0.26990763971669546</v>
      </c>
      <c r="P125" s="1393">
        <f t="shared" si="7"/>
        <v>0.81968464564726828</v>
      </c>
      <c r="Q125" s="1394">
        <f t="shared" si="7"/>
        <v>3.071606664985771</v>
      </c>
      <c r="R125" s="1395">
        <f t="shared" si="7"/>
        <v>6.9850057231546323</v>
      </c>
      <c r="S125" s="1393">
        <f t="shared" si="7"/>
        <v>8.5871921252685226</v>
      </c>
      <c r="T125" s="1393">
        <f t="shared" si="7"/>
        <v>8.7405803507089903</v>
      </c>
      <c r="U125" s="1393">
        <f t="shared" si="7"/>
        <v>12.570142834963923</v>
      </c>
      <c r="V125" s="1393">
        <f t="shared" si="7"/>
        <v>10.76061135570132</v>
      </c>
      <c r="W125" s="1393">
        <f t="shared" si="7"/>
        <v>6.5510958013394687</v>
      </c>
      <c r="X125" s="1393">
        <f t="shared" si="7"/>
        <v>8.5882133396839091</v>
      </c>
      <c r="Y125" s="1393">
        <f t="shared" si="7"/>
        <v>12.24434439321411</v>
      </c>
      <c r="Z125" s="1396">
        <f t="shared" si="7"/>
        <v>10.638054638687208</v>
      </c>
      <c r="AA125" s="603"/>
      <c r="AB125" s="603"/>
      <c r="AC125" s="603"/>
      <c r="AD125" s="603"/>
      <c r="AE125" s="603"/>
      <c r="AF125" s="603"/>
      <c r="AG125" s="603"/>
      <c r="AH125" s="603"/>
      <c r="AI125" s="603"/>
      <c r="AJ125" s="603"/>
      <c r="AK125" s="603"/>
      <c r="AL125" s="603"/>
      <c r="AM125" s="603"/>
      <c r="AN125" s="603"/>
      <c r="AO125" s="603"/>
      <c r="AP125" s="603"/>
      <c r="AQ125" s="603"/>
      <c r="AR125" s="603"/>
      <c r="AS125" s="603"/>
      <c r="AT125" s="603"/>
      <c r="AU125" s="603"/>
      <c r="AV125" s="603"/>
      <c r="AW125" s="603"/>
      <c r="AX125" s="603"/>
      <c r="AY125" s="603"/>
      <c r="AZ125" s="216"/>
      <c r="BA125" s="2225"/>
      <c r="BB125" s="156" t="s">
        <v>16</v>
      </c>
      <c r="BC125" s="1153" t="s">
        <v>35</v>
      </c>
      <c r="BD125" s="1173" t="s">
        <v>35</v>
      </c>
      <c r="BE125" s="1173" t="s">
        <v>35</v>
      </c>
      <c r="BF125" s="1173" t="s">
        <v>35</v>
      </c>
      <c r="BG125" s="1194" t="s">
        <v>35</v>
      </c>
      <c r="BH125" s="1215" t="s">
        <v>35</v>
      </c>
      <c r="BI125" s="1173" t="s">
        <v>35</v>
      </c>
      <c r="BJ125" s="1173" t="s">
        <v>35</v>
      </c>
      <c r="BK125" s="1173" t="s">
        <v>35</v>
      </c>
      <c r="BL125" s="1194" t="s">
        <v>35</v>
      </c>
      <c r="BM125" s="1215" t="s">
        <v>35</v>
      </c>
      <c r="BN125" s="1173" t="s">
        <v>35</v>
      </c>
      <c r="BO125" s="1173" t="s">
        <v>35</v>
      </c>
      <c r="BP125" s="1173" t="s">
        <v>35</v>
      </c>
      <c r="BQ125" s="1194" t="s">
        <v>35</v>
      </c>
      <c r="BR125" s="1215" t="s">
        <v>35</v>
      </c>
      <c r="BS125" s="1173" t="s">
        <v>35</v>
      </c>
      <c r="BT125" s="1173" t="s">
        <v>35</v>
      </c>
      <c r="BU125" s="1173" t="s">
        <v>35</v>
      </c>
      <c r="BV125" s="1173" t="s">
        <v>35</v>
      </c>
      <c r="BW125" s="1173" t="s">
        <v>35</v>
      </c>
      <c r="BX125" s="1173" t="s">
        <v>35</v>
      </c>
      <c r="BY125" s="1234" t="s">
        <v>35</v>
      </c>
      <c r="BZ125" s="1234" t="s">
        <v>35</v>
      </c>
      <c r="CA125" s="1885"/>
      <c r="CB125" s="1885"/>
      <c r="CC125" s="1885"/>
      <c r="CD125" s="1885"/>
      <c r="CE125" s="1885"/>
      <c r="CF125" s="1885"/>
      <c r="CG125" s="1885"/>
      <c r="CH125" s="1885"/>
      <c r="CI125" s="1885"/>
      <c r="CJ125" s="1885"/>
      <c r="CK125" s="1885"/>
      <c r="CL125" s="1885"/>
      <c r="CM125" s="1885"/>
      <c r="CN125" s="1885"/>
      <c r="CO125" s="1885"/>
      <c r="CP125" s="1885"/>
      <c r="CQ125" s="1885"/>
      <c r="CR125" s="1885"/>
      <c r="CS125" s="1885"/>
      <c r="CT125" s="1885"/>
      <c r="CU125" s="1885"/>
      <c r="CV125" s="1885"/>
      <c r="CW125" s="1885"/>
      <c r="CX125" s="1885"/>
      <c r="CY125" s="1885"/>
      <c r="CZ125" s="1885"/>
    </row>
    <row r="126" s="388" customFormat="true" ht="15" customHeight="true" x14ac:dyDescent="0.2">
      <c r="A126" s="2339"/>
      <c r="B126" s="1474" t="s">
        <v>22</v>
      </c>
      <c r="C126" s="1392">
        <f>100-C124-C125-C127</f>
        <v>14.779099177556802</v>
      </c>
      <c r="D126" s="1393">
        <f t="shared" ref="D126:Z126" si="8">100-D124-D125-D127</f>
        <v>45.668216857934759</v>
      </c>
      <c r="E126" s="1393">
        <f t="shared" si="8"/>
        <v>29.792274234309726</v>
      </c>
      <c r="F126" s="1393">
        <f t="shared" si="8"/>
        <v>24.539588854296657</v>
      </c>
      <c r="G126" s="1394">
        <f t="shared" si="8"/>
        <v>10.229376803606193</v>
      </c>
      <c r="H126" s="1395">
        <f t="shared" si="8"/>
        <v>41.943620003966736</v>
      </c>
      <c r="I126" s="1393">
        <f t="shared" si="8"/>
        <v>22.963198287245774</v>
      </c>
      <c r="J126" s="1393">
        <f t="shared" si="8"/>
        <v>23.315151276718808</v>
      </c>
      <c r="K126" s="1393">
        <f t="shared" si="8"/>
        <v>16.353646479668601</v>
      </c>
      <c r="L126" s="1396">
        <f t="shared" si="8"/>
        <v>6.3828850574935645</v>
      </c>
      <c r="M126" s="1392">
        <f t="shared" si="8"/>
        <v>20.200473566315338</v>
      </c>
      <c r="N126" s="1393">
        <f t="shared" si="8"/>
        <v>32.828509698853111</v>
      </c>
      <c r="O126" s="1393">
        <f t="shared" si="8"/>
        <v>38.954750145146285</v>
      </c>
      <c r="P126" s="1393">
        <f t="shared" si="8"/>
        <v>45.666701760064818</v>
      </c>
      <c r="Q126" s="1394">
        <f t="shared" si="8"/>
        <v>43.938348366093336</v>
      </c>
      <c r="R126" s="1395">
        <f t="shared" si="8"/>
        <v>60.655996358219184</v>
      </c>
      <c r="S126" s="1393">
        <f t="shared" si="8"/>
        <v>15.454801239299051</v>
      </c>
      <c r="T126" s="1393">
        <f t="shared" si="8"/>
        <v>26.333183277927507</v>
      </c>
      <c r="U126" s="1393">
        <f t="shared" si="8"/>
        <v>23.389402903590053</v>
      </c>
      <c r="V126" s="1393">
        <f t="shared" si="8"/>
        <v>9.2684211826159739</v>
      </c>
      <c r="W126" s="1393">
        <f t="shared" si="8"/>
        <v>56.560455004611313</v>
      </c>
      <c r="X126" s="1393">
        <f t="shared" si="8"/>
        <v>10.267793318847396</v>
      </c>
      <c r="Y126" s="1393">
        <f t="shared" si="8"/>
        <v>47.024353338667822</v>
      </c>
      <c r="Z126" s="1396">
        <f t="shared" si="8"/>
        <v>28.589537597062513</v>
      </c>
      <c r="AA126" s="603"/>
      <c r="AB126" s="603"/>
      <c r="AC126" s="603"/>
      <c r="AD126" s="603"/>
      <c r="AE126" s="603"/>
      <c r="AF126" s="603"/>
      <c r="AG126" s="603"/>
      <c r="AH126" s="603"/>
      <c r="AI126" s="603"/>
      <c r="AJ126" s="603"/>
      <c r="AK126" s="603"/>
      <c r="AL126" s="603"/>
      <c r="AM126" s="603"/>
      <c r="AN126" s="603"/>
      <c r="AO126" s="603"/>
      <c r="AP126" s="603"/>
      <c r="AQ126" s="603"/>
      <c r="AR126" s="603"/>
      <c r="AS126" s="603"/>
      <c r="AT126" s="603"/>
      <c r="AU126" s="603"/>
      <c r="AV126" s="603"/>
      <c r="AW126" s="603"/>
      <c r="AX126" s="603"/>
      <c r="AY126" s="603"/>
      <c r="AZ126" s="216"/>
      <c r="BA126" s="2225"/>
      <c r="BB126" s="156" t="s">
        <v>22</v>
      </c>
      <c r="BC126" s="1153" t="s">
        <v>35</v>
      </c>
      <c r="BD126" s="1173" t="s">
        <v>35</v>
      </c>
      <c r="BE126" s="1173" t="s">
        <v>35</v>
      </c>
      <c r="BF126" s="1173" t="s">
        <v>35</v>
      </c>
      <c r="BG126" s="1194" t="s">
        <v>35</v>
      </c>
      <c r="BH126" s="1215" t="s">
        <v>35</v>
      </c>
      <c r="BI126" s="1173" t="s">
        <v>35</v>
      </c>
      <c r="BJ126" s="1173" t="s">
        <v>35</v>
      </c>
      <c r="BK126" s="1173" t="s">
        <v>35</v>
      </c>
      <c r="BL126" s="1194" t="s">
        <v>35</v>
      </c>
      <c r="BM126" s="1215" t="s">
        <v>35</v>
      </c>
      <c r="BN126" s="1173" t="s">
        <v>35</v>
      </c>
      <c r="BO126" s="1173" t="s">
        <v>35</v>
      </c>
      <c r="BP126" s="1173" t="s">
        <v>35</v>
      </c>
      <c r="BQ126" s="1194" t="s">
        <v>35</v>
      </c>
      <c r="BR126" s="1215" t="s">
        <v>35</v>
      </c>
      <c r="BS126" s="1173" t="s">
        <v>35</v>
      </c>
      <c r="BT126" s="1173" t="s">
        <v>35</v>
      </c>
      <c r="BU126" s="1173" t="s">
        <v>35</v>
      </c>
      <c r="BV126" s="1173" t="s">
        <v>35</v>
      </c>
      <c r="BW126" s="1173" t="s">
        <v>35</v>
      </c>
      <c r="BX126" s="1173" t="s">
        <v>35</v>
      </c>
      <c r="BY126" s="1234" t="s">
        <v>35</v>
      </c>
      <c r="BZ126" s="1234" t="s">
        <v>35</v>
      </c>
      <c r="CA126" s="1885"/>
      <c r="CB126" s="1885"/>
      <c r="CC126" s="1885"/>
      <c r="CD126" s="1885"/>
      <c r="CE126" s="1885"/>
      <c r="CF126" s="1885"/>
      <c r="CG126" s="1885"/>
      <c r="CH126" s="1885"/>
      <c r="CI126" s="1885"/>
      <c r="CJ126" s="1885"/>
      <c r="CK126" s="1885"/>
      <c r="CL126" s="1885"/>
      <c r="CM126" s="1885"/>
      <c r="CN126" s="1885"/>
      <c r="CO126" s="1885"/>
      <c r="CP126" s="1885"/>
      <c r="CQ126" s="1885"/>
      <c r="CR126" s="1885"/>
      <c r="CS126" s="1885"/>
      <c r="CT126" s="1885"/>
      <c r="CU126" s="1885"/>
      <c r="CV126" s="1885"/>
      <c r="CW126" s="1885"/>
      <c r="CX126" s="1885"/>
      <c r="CY126" s="1885"/>
      <c r="CZ126" s="1885"/>
    </row>
    <row r="127" s="388" customFormat="true" ht="15" customHeight="true" x14ac:dyDescent="0.2">
      <c r="A127" s="2339"/>
      <c r="B127" s="1474" t="s">
        <v>19</v>
      </c>
      <c r="C127" s="1387">
        <f>C139</f>
        <v>68.612218636846251</v>
      </c>
      <c r="D127" s="1388">
        <f t="shared" ref="D127:Z127" si="9">D139</f>
        <v>45.690759913716924</v>
      </c>
      <c r="E127" s="1388">
        <f t="shared" si="9"/>
        <v>23.170527961311475</v>
      </c>
      <c r="F127" s="1388">
        <f t="shared" si="9"/>
        <v>4.1880753918854161</v>
      </c>
      <c r="G127" s="1389">
        <f t="shared" si="9"/>
        <v>0.72751803426506934</v>
      </c>
      <c r="H127" s="1390">
        <f t="shared" si="9"/>
        <v>27.349692704504953</v>
      </c>
      <c r="I127" s="1388">
        <f t="shared" si="9"/>
        <v>13.804667833134729</v>
      </c>
      <c r="J127" s="1388">
        <f t="shared" si="9"/>
        <v>3.6264296518587966</v>
      </c>
      <c r="K127" s="1388">
        <f t="shared" si="9"/>
        <v>1.807616529897103</v>
      </c>
      <c r="L127" s="1391">
        <f t="shared" si="9"/>
        <v>0.22668263944240144</v>
      </c>
      <c r="M127" s="1387">
        <f t="shared" si="9"/>
        <v>78.434130324303268</v>
      </c>
      <c r="N127" s="1388">
        <f t="shared" si="9"/>
        <v>65.296480377449768</v>
      </c>
      <c r="O127" s="1388">
        <f t="shared" si="9"/>
        <v>57.915203365415145</v>
      </c>
      <c r="P127" s="1388">
        <f t="shared" si="9"/>
        <v>47.428745107191169</v>
      </c>
      <c r="Q127" s="1389">
        <f t="shared" si="9"/>
        <v>31.923139847723863</v>
      </c>
      <c r="R127" s="1390">
        <f t="shared" si="9"/>
        <v>9.9139754498271344</v>
      </c>
      <c r="S127" s="1388">
        <f t="shared" si="9"/>
        <v>48.446515835321847</v>
      </c>
      <c r="T127" s="1388">
        <f t="shared" si="9"/>
        <v>29.068990322079774</v>
      </c>
      <c r="U127" s="1388">
        <f t="shared" si="9"/>
        <v>27.803918949370072</v>
      </c>
      <c r="V127" s="1388">
        <f t="shared" si="9"/>
        <v>50.027738209932423</v>
      </c>
      <c r="W127" s="1388">
        <f t="shared" si="9"/>
        <v>13.973139559304837</v>
      </c>
      <c r="X127" s="1388">
        <f t="shared" si="9"/>
        <v>60.766589192331935</v>
      </c>
      <c r="Y127" s="1388">
        <f t="shared" si="9"/>
        <v>6.3465610121758953</v>
      </c>
      <c r="Z127" s="1391">
        <f t="shared" si="9"/>
        <v>20.390113116348505</v>
      </c>
      <c r="AA127" s="603"/>
      <c r="AB127" s="603"/>
      <c r="AC127" s="603"/>
      <c r="AD127" s="603"/>
      <c r="AE127" s="603"/>
      <c r="AF127" s="603"/>
      <c r="AG127" s="603"/>
      <c r="AH127" s="603"/>
      <c r="AI127" s="603"/>
      <c r="AJ127" s="603"/>
      <c r="AK127" s="603"/>
      <c r="AL127" s="603"/>
      <c r="AM127" s="603"/>
      <c r="AN127" s="603"/>
      <c r="AO127" s="603"/>
      <c r="AP127" s="603"/>
      <c r="AQ127" s="603"/>
      <c r="AR127" s="603"/>
      <c r="AS127" s="603"/>
      <c r="AT127" s="603"/>
      <c r="AU127" s="603"/>
      <c r="AV127" s="603"/>
      <c r="AW127" s="603"/>
      <c r="AX127" s="603"/>
      <c r="AY127" s="603"/>
      <c r="AZ127" s="216"/>
      <c r="BA127" s="2225"/>
      <c r="BB127" s="156" t="s">
        <v>19</v>
      </c>
      <c r="BC127" s="1153" t="s">
        <v>35</v>
      </c>
      <c r="BD127" s="1173" t="s">
        <v>35</v>
      </c>
      <c r="BE127" s="1173" t="s">
        <v>35</v>
      </c>
      <c r="BF127" s="1173" t="s">
        <v>35</v>
      </c>
      <c r="BG127" s="1194" t="s">
        <v>35</v>
      </c>
      <c r="BH127" s="1215" t="s">
        <v>35</v>
      </c>
      <c r="BI127" s="1173" t="s">
        <v>35</v>
      </c>
      <c r="BJ127" s="1173" t="s">
        <v>35</v>
      </c>
      <c r="BK127" s="1173" t="s">
        <v>35</v>
      </c>
      <c r="BL127" s="1194" t="s">
        <v>35</v>
      </c>
      <c r="BM127" s="1215" t="s">
        <v>35</v>
      </c>
      <c r="BN127" s="1173" t="s">
        <v>35</v>
      </c>
      <c r="BO127" s="1173" t="s">
        <v>35</v>
      </c>
      <c r="BP127" s="1173" t="s">
        <v>35</v>
      </c>
      <c r="BQ127" s="1194" t="s">
        <v>35</v>
      </c>
      <c r="BR127" s="1215" t="s">
        <v>35</v>
      </c>
      <c r="BS127" s="1173" t="s">
        <v>35</v>
      </c>
      <c r="BT127" s="1173" t="s">
        <v>35</v>
      </c>
      <c r="BU127" s="1173" t="s">
        <v>35</v>
      </c>
      <c r="BV127" s="1173" t="s">
        <v>35</v>
      </c>
      <c r="BW127" s="1173" t="s">
        <v>35</v>
      </c>
      <c r="BX127" s="1173" t="s">
        <v>35</v>
      </c>
      <c r="BY127" s="1234" t="s">
        <v>35</v>
      </c>
      <c r="BZ127" s="1234" t="s">
        <v>35</v>
      </c>
      <c r="CA127" s="1885"/>
      <c r="CB127" s="1885"/>
      <c r="CC127" s="1885"/>
      <c r="CD127" s="1885"/>
      <c r="CE127" s="1885"/>
      <c r="CF127" s="1885"/>
      <c r="CG127" s="1885"/>
      <c r="CH127" s="1885"/>
      <c r="CI127" s="1885"/>
      <c r="CJ127" s="1885"/>
      <c r="CK127" s="1885"/>
      <c r="CL127" s="1885"/>
      <c r="CM127" s="1885"/>
      <c r="CN127" s="1885"/>
      <c r="CO127" s="1885"/>
      <c r="CP127" s="1885"/>
      <c r="CQ127" s="1885"/>
      <c r="CR127" s="1885"/>
      <c r="CS127" s="1885"/>
      <c r="CT127" s="1885"/>
      <c r="CU127" s="1885"/>
      <c r="CV127" s="1885"/>
      <c r="CW127" s="1885"/>
      <c r="CX127" s="1885"/>
      <c r="CY127" s="1885"/>
      <c r="CZ127" s="1885"/>
    </row>
    <row r="128" s="388" customFormat="true" ht="15" customHeight="true" x14ac:dyDescent="0.2">
      <c r="A128" s="2339" t="s">
        <v>171</v>
      </c>
      <c r="B128" s="1474" t="s">
        <v>49</v>
      </c>
      <c r="C128" s="1397">
        <v>6.8699548132124884</v>
      </c>
      <c r="D128" s="1398">
        <v>16.801225230446885</v>
      </c>
      <c r="E128" s="1398">
        <v>39.808437875915587</v>
      </c>
      <c r="F128" s="1398">
        <v>35.716370428123902</v>
      </c>
      <c r="G128" s="1399">
        <v>11.743245423384728</v>
      </c>
      <c r="H128" s="1400">
        <v>38.314776410764267</v>
      </c>
      <c r="I128" s="1398">
        <v>43.062358267286641</v>
      </c>
      <c r="J128" s="1398">
        <v>39.352962474486716</v>
      </c>
      <c r="K128" s="1398">
        <v>24.891936431498486</v>
      </c>
      <c r="L128" s="1401">
        <v>5.9980456523506236</v>
      </c>
      <c r="M128" s="1397">
        <v>4.7497435481380599</v>
      </c>
      <c r="N128" s="1398">
        <v>6.5711139612528457</v>
      </c>
      <c r="O128" s="1398">
        <v>8.6231191973480357</v>
      </c>
      <c r="P128" s="1398">
        <v>11.841874640503772</v>
      </c>
      <c r="Q128" s="1399">
        <v>12.713029698707331</v>
      </c>
      <c r="R128" s="1400">
        <v>23.734281454288126</v>
      </c>
      <c r="S128" s="1398">
        <v>23.758238056134235</v>
      </c>
      <c r="T128" s="1398">
        <v>19.562306838331565</v>
      </c>
      <c r="U128" s="1398">
        <v>25.719400661107993</v>
      </c>
      <c r="V128" s="1398">
        <v>26.418838847011532</v>
      </c>
      <c r="W128" s="1398">
        <v>22.04393751614797</v>
      </c>
      <c r="X128" s="1398">
        <v>29.649681533627071</v>
      </c>
      <c r="Y128" s="1398">
        <v>26.21646062630127</v>
      </c>
      <c r="Z128" s="1401">
        <v>20.85061115307477</v>
      </c>
      <c r="AA128" s="603"/>
      <c r="AB128" s="603"/>
      <c r="AC128" s="603"/>
      <c r="AD128" s="603"/>
      <c r="AE128" s="603"/>
      <c r="AF128" s="603"/>
      <c r="AG128" s="603"/>
      <c r="AH128" s="603"/>
      <c r="AI128" s="603"/>
      <c r="AJ128" s="603"/>
      <c r="AK128" s="603"/>
      <c r="AL128" s="603"/>
      <c r="AM128" s="603"/>
      <c r="AN128" s="603"/>
      <c r="AO128" s="603"/>
      <c r="AP128" s="603"/>
      <c r="AQ128" s="603"/>
      <c r="AR128" s="603"/>
      <c r="AS128" s="603"/>
      <c r="AT128" s="603"/>
      <c r="AU128" s="603"/>
      <c r="AV128" s="603"/>
      <c r="AW128" s="603"/>
      <c r="AX128" s="603"/>
      <c r="AY128" s="603"/>
      <c r="AZ128" s="216"/>
      <c r="BA128" s="2225" t="s">
        <v>108</v>
      </c>
      <c r="BB128" s="156" t="s">
        <v>49</v>
      </c>
      <c r="BC128" s="1153" t="s">
        <v>35</v>
      </c>
      <c r="BD128" s="1173" t="s">
        <v>35</v>
      </c>
      <c r="BE128" s="1173" t="s">
        <v>35</v>
      </c>
      <c r="BF128" s="1173" t="s">
        <v>35</v>
      </c>
      <c r="BG128" s="1194" t="s">
        <v>35</v>
      </c>
      <c r="BH128" s="1215" t="s">
        <v>35</v>
      </c>
      <c r="BI128" s="1173" t="s">
        <v>35</v>
      </c>
      <c r="BJ128" s="1173" t="s">
        <v>35</v>
      </c>
      <c r="BK128" s="1173" t="s">
        <v>35</v>
      </c>
      <c r="BL128" s="1194" t="s">
        <v>35</v>
      </c>
      <c r="BM128" s="1215" t="s">
        <v>35</v>
      </c>
      <c r="BN128" s="1173" t="s">
        <v>35</v>
      </c>
      <c r="BO128" s="1173" t="s">
        <v>35</v>
      </c>
      <c r="BP128" s="1173" t="s">
        <v>35</v>
      </c>
      <c r="BQ128" s="1194" t="s">
        <v>35</v>
      </c>
      <c r="BR128" s="1215" t="s">
        <v>35</v>
      </c>
      <c r="BS128" s="1173" t="s">
        <v>35</v>
      </c>
      <c r="BT128" s="1173" t="s">
        <v>35</v>
      </c>
      <c r="BU128" s="1173" t="s">
        <v>35</v>
      </c>
      <c r="BV128" s="1173" t="s">
        <v>35</v>
      </c>
      <c r="BW128" s="1173" t="s">
        <v>35</v>
      </c>
      <c r="BX128" s="1173" t="s">
        <v>35</v>
      </c>
      <c r="BY128" s="1234" t="s">
        <v>35</v>
      </c>
      <c r="BZ128" s="1234" t="s">
        <v>35</v>
      </c>
      <c r="CA128" s="1885"/>
      <c r="CB128" s="1885"/>
      <c r="CC128" s="1885"/>
      <c r="CD128" s="1885"/>
      <c r="CE128" s="1885"/>
      <c r="CF128" s="1885"/>
      <c r="CG128" s="1885"/>
      <c r="CH128" s="1885"/>
      <c r="CI128" s="1885"/>
      <c r="CJ128" s="1885"/>
      <c r="CK128" s="1885"/>
      <c r="CL128" s="1885"/>
      <c r="CM128" s="1885"/>
      <c r="CN128" s="1885"/>
      <c r="CO128" s="1885"/>
      <c r="CP128" s="1885"/>
      <c r="CQ128" s="1885"/>
      <c r="CR128" s="1885"/>
      <c r="CS128" s="1885"/>
      <c r="CT128" s="1885"/>
      <c r="CU128" s="1885"/>
      <c r="CV128" s="1885"/>
      <c r="CW128" s="1885"/>
      <c r="CX128" s="1885"/>
      <c r="CY128" s="1885"/>
      <c r="CZ128" s="1885"/>
    </row>
    <row r="129" s="388" customFormat="true" ht="15" customHeight="true" x14ac:dyDescent="0.2">
      <c r="A129" s="2340"/>
      <c r="B129" s="1475" t="s">
        <v>48</v>
      </c>
      <c r="C129" s="1402">
        <v>93.052617630775202</v>
      </c>
      <c r="D129" s="1403">
        <v>83.079654237249756</v>
      </c>
      <c r="E129" s="1403">
        <v>60.092851173625206</v>
      </c>
      <c r="F129" s="1403">
        <v>64.066696951211142</v>
      </c>
      <c r="G129" s="1404">
        <v>88.147582444715866</v>
      </c>
      <c r="H129" s="1405">
        <v>61.659690833672776</v>
      </c>
      <c r="I129" s="1403">
        <v>56.78795142365032</v>
      </c>
      <c r="J129" s="1403">
        <v>60.518956619060837</v>
      </c>
      <c r="K129" s="1403">
        <v>74.87457585510731</v>
      </c>
      <c r="L129" s="1406">
        <v>93.864228030472745</v>
      </c>
      <c r="M129" s="1402">
        <v>95.250256451861944</v>
      </c>
      <c r="N129" s="1403">
        <v>93.255656581520839</v>
      </c>
      <c r="O129" s="1403">
        <v>91.376880802652138</v>
      </c>
      <c r="P129" s="1403">
        <v>87.907282649233792</v>
      </c>
      <c r="Q129" s="1404">
        <v>87.193517815494218</v>
      </c>
      <c r="R129" s="1405">
        <v>76.265718545711835</v>
      </c>
      <c r="S129" s="1403">
        <v>76.116213329480502</v>
      </c>
      <c r="T129" s="1403">
        <v>80.252159633398108</v>
      </c>
      <c r="U129" s="1403">
        <v>74.142512340381401</v>
      </c>
      <c r="V129" s="1403">
        <v>73.514907472425378</v>
      </c>
      <c r="W129" s="1403">
        <v>77.108268459179641</v>
      </c>
      <c r="X129" s="1403">
        <v>70.350318466373011</v>
      </c>
      <c r="Y129" s="1403">
        <v>73.621435850951073</v>
      </c>
      <c r="Z129" s="1406">
        <v>79.14938884692539</v>
      </c>
      <c r="AA129" s="603"/>
      <c r="AB129" s="603"/>
      <c r="AC129" s="603"/>
      <c r="AD129" s="603"/>
      <c r="AE129" s="603"/>
      <c r="AF129" s="603"/>
      <c r="AG129" s="603"/>
      <c r="AH129" s="603"/>
      <c r="AI129" s="603"/>
      <c r="AJ129" s="603"/>
      <c r="AK129" s="603"/>
      <c r="AL129" s="603"/>
      <c r="AM129" s="603"/>
      <c r="AN129" s="603"/>
      <c r="AO129" s="603"/>
      <c r="AP129" s="603"/>
      <c r="AQ129" s="603"/>
      <c r="AR129" s="603"/>
      <c r="AS129" s="603"/>
      <c r="AT129" s="603"/>
      <c r="AU129" s="603"/>
      <c r="AV129" s="603"/>
      <c r="AW129" s="603"/>
      <c r="AX129" s="603"/>
      <c r="AY129" s="603"/>
      <c r="AZ129" s="216"/>
      <c r="BA129" s="2226"/>
      <c r="BB129" s="157" t="s">
        <v>48</v>
      </c>
      <c r="BC129" s="1154" t="s">
        <v>35</v>
      </c>
      <c r="BD129" s="1174" t="s">
        <v>35</v>
      </c>
      <c r="BE129" s="1174" t="s">
        <v>35</v>
      </c>
      <c r="BF129" s="1174" t="s">
        <v>35</v>
      </c>
      <c r="BG129" s="1195" t="s">
        <v>35</v>
      </c>
      <c r="BH129" s="1216" t="s">
        <v>35</v>
      </c>
      <c r="BI129" s="1174" t="s">
        <v>35</v>
      </c>
      <c r="BJ129" s="1174" t="s">
        <v>35</v>
      </c>
      <c r="BK129" s="1174" t="s">
        <v>35</v>
      </c>
      <c r="BL129" s="1195" t="s">
        <v>35</v>
      </c>
      <c r="BM129" s="1216" t="s">
        <v>35</v>
      </c>
      <c r="BN129" s="1174" t="s">
        <v>35</v>
      </c>
      <c r="BO129" s="1174" t="s">
        <v>35</v>
      </c>
      <c r="BP129" s="1174" t="s">
        <v>35</v>
      </c>
      <c r="BQ129" s="1195" t="s">
        <v>35</v>
      </c>
      <c r="BR129" s="1216" t="s">
        <v>35</v>
      </c>
      <c r="BS129" s="1174" t="s">
        <v>35</v>
      </c>
      <c r="BT129" s="1174" t="s">
        <v>35</v>
      </c>
      <c r="BU129" s="1174" t="s">
        <v>35</v>
      </c>
      <c r="BV129" s="1174" t="s">
        <v>35</v>
      </c>
      <c r="BW129" s="1174" t="s">
        <v>35</v>
      </c>
      <c r="BX129" s="1174" t="s">
        <v>35</v>
      </c>
      <c r="BY129" s="1235" t="s">
        <v>35</v>
      </c>
      <c r="BZ129" s="1235" t="s">
        <v>35</v>
      </c>
      <c r="CA129" s="1886"/>
      <c r="CB129" s="1886"/>
      <c r="CC129" s="1886"/>
      <c r="CD129" s="1886"/>
      <c r="CE129" s="1886"/>
      <c r="CF129" s="1886"/>
      <c r="CG129" s="1886"/>
      <c r="CH129" s="1886"/>
      <c r="CI129" s="1886"/>
      <c r="CJ129" s="1886"/>
      <c r="CK129" s="1886"/>
      <c r="CL129" s="1886"/>
      <c r="CM129" s="1886"/>
      <c r="CN129" s="1886"/>
      <c r="CO129" s="1886"/>
      <c r="CP129" s="1886"/>
      <c r="CQ129" s="1886"/>
      <c r="CR129" s="1886"/>
      <c r="CS129" s="1886"/>
      <c r="CT129" s="1886"/>
      <c r="CU129" s="1886"/>
      <c r="CV129" s="1886"/>
      <c r="CW129" s="1886"/>
      <c r="CX129" s="1886"/>
      <c r="CY129" s="1886"/>
      <c r="CZ129" s="1886"/>
    </row>
    <row r="130" s="131" customFormat="true" ht="15" hidden="true" customHeight="true" x14ac:dyDescent="0.2">
      <c r="A130" s="2151"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7"/>
      <c r="AA130" s="603"/>
      <c r="AB130" s="603"/>
      <c r="AC130" s="603"/>
      <c r="AD130" s="603"/>
      <c r="AE130" s="603"/>
      <c r="AF130" s="603"/>
      <c r="AG130" s="603"/>
      <c r="AH130" s="603"/>
      <c r="AI130" s="603"/>
      <c r="AJ130" s="603"/>
      <c r="AK130" s="603"/>
      <c r="AL130" s="603"/>
      <c r="AM130" s="603"/>
      <c r="AN130" s="603"/>
      <c r="AO130" s="603"/>
      <c r="AP130" s="603"/>
      <c r="AQ130" s="603"/>
      <c r="AR130" s="603"/>
      <c r="AS130" s="603"/>
      <c r="AT130" s="603"/>
      <c r="AU130" s="603"/>
      <c r="AV130" s="603"/>
      <c r="AW130" s="603"/>
      <c r="AX130" s="603"/>
      <c r="AY130" s="60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52"/>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62"/>
      <c r="AA131" s="603"/>
      <c r="AB131" s="603"/>
      <c r="AC131" s="603"/>
      <c r="AD131" s="603"/>
      <c r="AE131" s="603"/>
      <c r="AF131" s="603"/>
      <c r="AG131" s="603"/>
      <c r="AH131" s="603"/>
      <c r="AI131" s="603"/>
      <c r="AJ131" s="603"/>
      <c r="AK131" s="603"/>
      <c r="AL131" s="603"/>
      <c r="AM131" s="603"/>
      <c r="AN131" s="603"/>
      <c r="AO131" s="603"/>
      <c r="AP131" s="603"/>
      <c r="AQ131" s="603"/>
      <c r="AR131" s="603"/>
      <c r="AS131" s="603"/>
      <c r="AT131" s="603"/>
      <c r="AU131" s="603"/>
      <c r="AV131" s="603"/>
      <c r="AW131" s="603"/>
      <c r="AX131" s="603"/>
      <c r="AY131" s="60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53"/>
      <c r="B132" s="240" t="s">
        <v>46</v>
      </c>
      <c r="C132" s="263"/>
      <c r="D132" s="264"/>
      <c r="E132" s="264"/>
      <c r="F132" s="264"/>
      <c r="G132" s="265"/>
      <c r="H132" s="266"/>
      <c r="I132" s="264"/>
      <c r="J132" s="264"/>
      <c r="K132" s="264"/>
      <c r="L132" s="267"/>
      <c r="M132" s="263"/>
      <c r="N132" s="264"/>
      <c r="O132" s="264"/>
      <c r="P132" s="264"/>
      <c r="Q132" s="265"/>
      <c r="R132" s="1793"/>
      <c r="S132" s="1794"/>
      <c r="T132" s="1794"/>
      <c r="U132" s="1794"/>
      <c r="V132" s="1794"/>
      <c r="W132" s="1794"/>
      <c r="X132" s="1794"/>
      <c r="Y132" s="1794"/>
      <c r="Z132" s="1832"/>
      <c r="AA132" s="603"/>
      <c r="AB132" s="603"/>
      <c r="AC132" s="603"/>
      <c r="AD132" s="603"/>
      <c r="AE132" s="603"/>
      <c r="AF132" s="603"/>
      <c r="AG132" s="603"/>
      <c r="AH132" s="603"/>
      <c r="AI132" s="603"/>
      <c r="AJ132" s="603"/>
      <c r="AK132" s="603"/>
      <c r="AL132" s="603"/>
      <c r="AM132" s="603"/>
      <c r="AN132" s="603"/>
      <c r="AO132" s="603"/>
      <c r="AP132" s="603"/>
      <c r="AQ132" s="603"/>
      <c r="AR132" s="603"/>
      <c r="AS132" s="603"/>
      <c r="AT132" s="603"/>
      <c r="AU132" s="603"/>
      <c r="AV132" s="603"/>
      <c r="AW132" s="603"/>
      <c r="AX132" s="603"/>
      <c r="AY132" s="60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88" customFormat="true" ht="15" customHeight="true" x14ac:dyDescent="0.2">
      <c r="A133" s="130"/>
      <c r="B133" s="188"/>
      <c r="C133" s="2154" t="s">
        <v>114</v>
      </c>
      <c r="D133" s="2155"/>
      <c r="E133" s="2155"/>
      <c r="F133" s="2155"/>
      <c r="G133" s="2156"/>
      <c r="H133" s="2330" t="s">
        <v>38</v>
      </c>
      <c r="I133" s="2331"/>
      <c r="J133" s="2331"/>
      <c r="K133" s="2331"/>
      <c r="L133" s="2332"/>
      <c r="M133" s="2333" t="s">
        <v>37</v>
      </c>
      <c r="N133" s="2331"/>
      <c r="O133" s="2331"/>
      <c r="P133" s="2331"/>
      <c r="Q133" s="2332"/>
      <c r="R133" s="1911" t="s">
        <v>137</v>
      </c>
      <c r="S133" s="1921"/>
      <c r="T133" s="1921"/>
      <c r="U133" s="1921"/>
      <c r="V133" s="1921"/>
      <c r="W133" s="1921"/>
      <c r="X133" s="1921"/>
      <c r="Y133" s="1921"/>
      <c r="Z133" s="1922"/>
      <c r="AA133" s="603"/>
      <c r="AB133" s="603"/>
      <c r="AC133" s="603"/>
      <c r="AD133" s="603"/>
      <c r="AE133" s="603"/>
      <c r="AF133" s="603"/>
      <c r="AG133" s="603"/>
      <c r="AH133" s="603"/>
      <c r="AI133" s="603"/>
      <c r="AJ133" s="603"/>
      <c r="AK133" s="603"/>
      <c r="AL133" s="603"/>
      <c r="AM133" s="603"/>
      <c r="AN133" s="603"/>
      <c r="AO133" s="603"/>
      <c r="AP133" s="603"/>
      <c r="AQ133" s="603"/>
      <c r="AR133" s="603"/>
      <c r="AS133" s="603"/>
      <c r="AT133" s="603"/>
      <c r="AU133" s="603"/>
      <c r="AV133" s="603"/>
      <c r="AW133" s="603"/>
      <c r="AX133" s="603"/>
      <c r="AY133" s="603"/>
      <c r="AZ133" s="216"/>
      <c r="BA133" s="217" t="s">
        <v>128</v>
      </c>
      <c r="BB133" s="116" t="s">
        <v>98</v>
      </c>
      <c r="BC133" s="2227" t="s">
        <v>114</v>
      </c>
      <c r="BD133" s="2228"/>
      <c r="BE133" s="2228"/>
      <c r="BF133" s="2228"/>
      <c r="BG133" s="2229"/>
      <c r="BH133" s="2230" t="s">
        <v>38</v>
      </c>
      <c r="BI133" s="2228"/>
      <c r="BJ133" s="2228"/>
      <c r="BK133" s="2228"/>
      <c r="BL133" s="2229"/>
      <c r="BM133" s="2230" t="s">
        <v>37</v>
      </c>
      <c r="BN133" s="2228"/>
      <c r="BO133" s="2228"/>
      <c r="BP133" s="2228"/>
      <c r="BQ133" s="2231"/>
      <c r="BR133" s="1808" t="s">
        <v>137</v>
      </c>
      <c r="BS133" s="1809"/>
      <c r="BT133" s="1809"/>
      <c r="BU133" s="1809"/>
      <c r="BV133" s="1809"/>
      <c r="BW133" s="1809"/>
      <c r="BX133" s="1809"/>
      <c r="BY133" s="1810"/>
      <c r="BZ133" s="312"/>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88" customFormat="true" ht="12.75" x14ac:dyDescent="0.2">
      <c r="A134" s="189" t="s">
        <v>69</v>
      </c>
      <c r="B134" s="245"/>
      <c r="C134" s="281" t="s">
        <v>0</v>
      </c>
      <c r="D134" s="282" t="s">
        <v>1</v>
      </c>
      <c r="E134" s="282" t="s">
        <v>2</v>
      </c>
      <c r="F134" s="282" t="s">
        <v>3</v>
      </c>
      <c r="G134" s="283" t="s">
        <v>4</v>
      </c>
      <c r="H134" s="1294" t="s">
        <v>0</v>
      </c>
      <c r="I134" s="1262" t="s">
        <v>1</v>
      </c>
      <c r="J134" s="1262" t="s">
        <v>2</v>
      </c>
      <c r="K134" s="1262" t="s">
        <v>3</v>
      </c>
      <c r="L134" s="1263" t="s">
        <v>4</v>
      </c>
      <c r="M134" s="1284" t="s">
        <v>0</v>
      </c>
      <c r="N134" s="1262" t="s">
        <v>1</v>
      </c>
      <c r="O134" s="1262" t="s">
        <v>2</v>
      </c>
      <c r="P134" s="1262" t="s">
        <v>3</v>
      </c>
      <c r="Q134" s="1306" t="s">
        <v>4</v>
      </c>
      <c r="R134" s="1294" t="s">
        <v>149</v>
      </c>
      <c r="S134" s="1262" t="s">
        <v>150</v>
      </c>
      <c r="T134" s="1262" t="s">
        <v>151</v>
      </c>
      <c r="U134" s="1262" t="s">
        <v>152</v>
      </c>
      <c r="V134" s="1262" t="s">
        <v>153</v>
      </c>
      <c r="W134" s="1262" t="s">
        <v>154</v>
      </c>
      <c r="X134" s="1262" t="s">
        <v>251</v>
      </c>
      <c r="Y134" s="1262" t="s">
        <v>156</v>
      </c>
      <c r="Z134" s="1264" t="s">
        <v>157</v>
      </c>
      <c r="AA134" s="603"/>
      <c r="AB134" s="603"/>
      <c r="AC134" s="603"/>
      <c r="AD134" s="603"/>
      <c r="AE134" s="603"/>
      <c r="AF134" s="603"/>
      <c r="AG134" s="603"/>
      <c r="AH134" s="603"/>
      <c r="AI134" s="603"/>
      <c r="AJ134" s="603"/>
      <c r="AK134" s="603"/>
      <c r="AL134" s="603"/>
      <c r="AM134" s="603"/>
      <c r="AN134" s="603"/>
      <c r="AO134" s="603"/>
      <c r="AP134" s="603"/>
      <c r="AQ134" s="603"/>
      <c r="AR134" s="603"/>
      <c r="AS134" s="603"/>
      <c r="AT134" s="603"/>
      <c r="AU134" s="603"/>
      <c r="AV134" s="603"/>
      <c r="AW134" s="603"/>
      <c r="AX134" s="603"/>
      <c r="AY134" s="603"/>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149</v>
      </c>
      <c r="BS134" s="174" t="s">
        <v>150</v>
      </c>
      <c r="BT134" s="174" t="s">
        <v>151</v>
      </c>
      <c r="BU134" s="174" t="s">
        <v>152</v>
      </c>
      <c r="BV134" s="174" t="s">
        <v>153</v>
      </c>
      <c r="BW134" s="174" t="s">
        <v>154</v>
      </c>
      <c r="BX134" s="174" t="s">
        <v>251</v>
      </c>
      <c r="BY134" s="175" t="s">
        <v>156</v>
      </c>
      <c r="BZ134" s="175" t="s">
        <v>157</v>
      </c>
      <c r="CA134" s="1887"/>
      <c r="CB134" s="1887"/>
      <c r="CC134" s="1887"/>
      <c r="CD134" s="1887"/>
      <c r="CE134" s="1887"/>
      <c r="CF134" s="1887"/>
      <c r="CG134" s="1887"/>
      <c r="CH134" s="1887"/>
      <c r="CI134" s="1887"/>
      <c r="CJ134" s="1887"/>
      <c r="CK134" s="1887"/>
      <c r="CL134" s="1887"/>
      <c r="CM134" s="1887"/>
      <c r="CN134" s="1887"/>
      <c r="CO134" s="1887"/>
      <c r="CP134" s="1887"/>
      <c r="CQ134" s="1887"/>
      <c r="CR134" s="1887"/>
      <c r="CS134" s="1887"/>
      <c r="CT134" s="1887"/>
      <c r="CU134" s="1887"/>
      <c r="CV134" s="1887"/>
      <c r="CW134" s="1887"/>
      <c r="CX134" s="1887"/>
      <c r="CY134" s="1887"/>
      <c r="CZ134" s="1887"/>
    </row>
    <row r="135" s="388" customFormat="true" ht="15" customHeight="true" x14ac:dyDescent="0.2">
      <c r="A135" s="2334" t="s">
        <v>45</v>
      </c>
      <c r="B135" s="1476" t="s">
        <v>44</v>
      </c>
      <c r="C135" s="1407">
        <v>0.40840859729457635</v>
      </c>
      <c r="D135" s="1408">
        <v>6.0839958240135088</v>
      </c>
      <c r="E135" s="1408">
        <v>39.741661714038642</v>
      </c>
      <c r="F135" s="1408">
        <v>56.174279294246823</v>
      </c>
      <c r="G135" s="1409">
        <v>69.271761328145885</v>
      </c>
      <c r="H135" s="1410">
        <v>26.385584368359922</v>
      </c>
      <c r="I135" s="1408">
        <v>54.327136153076381</v>
      </c>
      <c r="J135" s="1408">
        <v>58.344310495946694</v>
      </c>
      <c r="K135" s="1408">
        <v>64.665832856601355</v>
      </c>
      <c r="L135" s="1411">
        <v>72.213602687077369</v>
      </c>
      <c r="M135" s="1412">
        <v>0</v>
      </c>
      <c r="N135" s="1408">
        <v>0.56249466070053944</v>
      </c>
      <c r="O135" s="1408">
        <v>1.3185787772379836</v>
      </c>
      <c r="P135" s="1408">
        <v>4.5196886797042222</v>
      </c>
      <c r="Q135" s="1409">
        <v>14.067051708012132</v>
      </c>
      <c r="R135" s="1410">
        <v>14.398205308598916</v>
      </c>
      <c r="S135" s="1408">
        <v>35.297682508481643</v>
      </c>
      <c r="T135" s="1408">
        <v>37.078044562514407</v>
      </c>
      <c r="U135" s="1408">
        <v>46.544653221985484</v>
      </c>
      <c r="V135" s="1408">
        <v>38.779041461915718</v>
      </c>
      <c r="W135" s="1408">
        <v>13.847251124490271</v>
      </c>
      <c r="X135" s="1408">
        <v>27.392881816297287</v>
      </c>
      <c r="Y135" s="1408">
        <v>18.12153835816526</v>
      </c>
      <c r="Z135" s="1935">
        <v>45.916708962537214</v>
      </c>
      <c r="AA135" s="603"/>
      <c r="AB135" s="603"/>
      <c r="AC135" s="603"/>
      <c r="AD135" s="603"/>
      <c r="AE135" s="603"/>
      <c r="AF135" s="603"/>
      <c r="AG135" s="603"/>
      <c r="AH135" s="603"/>
      <c r="AI135" s="603"/>
      <c r="AJ135" s="603"/>
      <c r="AK135" s="603"/>
      <c r="AL135" s="603"/>
      <c r="AM135" s="603"/>
      <c r="AN135" s="603"/>
      <c r="AO135" s="603"/>
      <c r="AP135" s="603"/>
      <c r="AQ135" s="603"/>
      <c r="AR135" s="603"/>
      <c r="AS135" s="603"/>
      <c r="AT135" s="603"/>
      <c r="AU135" s="603"/>
      <c r="AV135" s="603"/>
      <c r="AW135" s="603"/>
      <c r="AX135" s="603"/>
      <c r="AY135" s="603"/>
      <c r="AZ135" s="216"/>
      <c r="BA135" s="2232" t="s">
        <v>45</v>
      </c>
      <c r="BB135" s="158" t="s">
        <v>44</v>
      </c>
      <c r="BC135" s="1155" t="s">
        <v>35</v>
      </c>
      <c r="BD135" s="1175" t="s">
        <v>35</v>
      </c>
      <c r="BE135" s="1175" t="s">
        <v>35</v>
      </c>
      <c r="BF135" s="1175" t="s">
        <v>35</v>
      </c>
      <c r="BG135" s="1196" t="s">
        <v>35</v>
      </c>
      <c r="BH135" s="1217" t="s">
        <v>35</v>
      </c>
      <c r="BI135" s="1175" t="s">
        <v>35</v>
      </c>
      <c r="BJ135" s="1175" t="s">
        <v>35</v>
      </c>
      <c r="BK135" s="1175" t="s">
        <v>35</v>
      </c>
      <c r="BL135" s="1196" t="s">
        <v>35</v>
      </c>
      <c r="BM135" s="1217" t="s">
        <v>35</v>
      </c>
      <c r="BN135" s="1175" t="s">
        <v>35</v>
      </c>
      <c r="BO135" s="1175" t="s">
        <v>35</v>
      </c>
      <c r="BP135" s="1175" t="s">
        <v>35</v>
      </c>
      <c r="BQ135" s="1196" t="s">
        <v>35</v>
      </c>
      <c r="BR135" s="1217" t="s">
        <v>35</v>
      </c>
      <c r="BS135" s="1175" t="s">
        <v>35</v>
      </c>
      <c r="BT135" s="1175" t="s">
        <v>35</v>
      </c>
      <c r="BU135" s="1175" t="s">
        <v>35</v>
      </c>
      <c r="BV135" s="1175" t="s">
        <v>35</v>
      </c>
      <c r="BW135" s="1175" t="s">
        <v>35</v>
      </c>
      <c r="BX135" s="1175" t="s">
        <v>35</v>
      </c>
      <c r="BY135" s="1236" t="s">
        <v>35</v>
      </c>
      <c r="BZ135" s="1236" t="s">
        <v>35</v>
      </c>
      <c r="CA135" s="1888"/>
      <c r="CB135" s="1888"/>
      <c r="CC135" s="1888"/>
      <c r="CD135" s="1888"/>
      <c r="CE135" s="1888"/>
      <c r="CF135" s="1888"/>
      <c r="CG135" s="1888"/>
      <c r="CH135" s="1888"/>
      <c r="CI135" s="1888"/>
      <c r="CJ135" s="1888"/>
      <c r="CK135" s="1888"/>
      <c r="CL135" s="1888"/>
      <c r="CM135" s="1888"/>
      <c r="CN135" s="1888"/>
      <c r="CO135" s="1888"/>
      <c r="CP135" s="1888"/>
      <c r="CQ135" s="1888"/>
      <c r="CR135" s="1888"/>
      <c r="CS135" s="1888"/>
      <c r="CT135" s="1888"/>
      <c r="CU135" s="1888"/>
      <c r="CV135" s="1888"/>
      <c r="CW135" s="1888"/>
      <c r="CX135" s="1888"/>
      <c r="CY135" s="1888"/>
      <c r="CZ135" s="1888"/>
    </row>
    <row r="136" s="388" customFormat="true" ht="15" customHeight="true" x14ac:dyDescent="0.2">
      <c r="A136" s="2327"/>
      <c r="B136" s="1477" t="s">
        <v>43</v>
      </c>
      <c r="C136" s="1413">
        <v>1.446913733478429</v>
      </c>
      <c r="D136" s="1414">
        <v>2.5673329131778608</v>
      </c>
      <c r="E136" s="1414">
        <v>7.3420128329966499</v>
      </c>
      <c r="F136" s="1414">
        <v>15.253005540432804</v>
      </c>
      <c r="G136" s="1415">
        <v>19.868660332694105</v>
      </c>
      <c r="H136" s="1416">
        <v>4.3289451889225647</v>
      </c>
      <c r="I136" s="1414">
        <v>8.9997920010171057</v>
      </c>
      <c r="J136" s="1414">
        <v>14.807802464844999</v>
      </c>
      <c r="K136" s="1414">
        <v>17.364434729911832</v>
      </c>
      <c r="L136" s="1417">
        <v>21.305630211309442</v>
      </c>
      <c r="M136" s="1418">
        <v>1.3653961093813953</v>
      </c>
      <c r="N136" s="1414">
        <v>1.3157689688873959</v>
      </c>
      <c r="O136" s="1414">
        <v>1.8114677122005853</v>
      </c>
      <c r="P136" s="1414">
        <v>2.4022275753761266</v>
      </c>
      <c r="Q136" s="1415">
        <v>10.094039218237286</v>
      </c>
      <c r="R136" s="1416">
        <v>15.031822883354776</v>
      </c>
      <c r="S136" s="1414">
        <v>0.84637878503402131</v>
      </c>
      <c r="T136" s="1414">
        <v>7.6026795614021552</v>
      </c>
      <c r="U136" s="1414">
        <v>2.3295137953356728</v>
      </c>
      <c r="V136" s="1414">
        <v>1.9517848170694678</v>
      </c>
      <c r="W136" s="1414">
        <v>15.871104756987609</v>
      </c>
      <c r="X136" s="1414">
        <v>1.5727356725233601</v>
      </c>
      <c r="Y136" s="1414">
        <v>28.583257410223688</v>
      </c>
      <c r="Z136" s="1936">
        <v>5.1036403240516792</v>
      </c>
      <c r="AA136" s="603"/>
      <c r="AB136" s="603"/>
      <c r="AC136" s="603"/>
      <c r="AD136" s="603"/>
      <c r="AE136" s="603"/>
      <c r="AF136" s="603"/>
      <c r="AG136" s="603"/>
      <c r="AH136" s="603"/>
      <c r="AI136" s="603"/>
      <c r="AJ136" s="603"/>
      <c r="AK136" s="603"/>
      <c r="AL136" s="603"/>
      <c r="AM136" s="603"/>
      <c r="AN136" s="603"/>
      <c r="AO136" s="603"/>
      <c r="AP136" s="603"/>
      <c r="AQ136" s="603"/>
      <c r="AR136" s="603"/>
      <c r="AS136" s="603"/>
      <c r="AT136" s="603"/>
      <c r="AU136" s="603"/>
      <c r="AV136" s="603"/>
      <c r="AW136" s="603"/>
      <c r="AX136" s="603"/>
      <c r="AY136" s="603"/>
      <c r="AZ136" s="216"/>
      <c r="BA136" s="2193"/>
      <c r="BB136" s="159" t="s">
        <v>43</v>
      </c>
      <c r="BC136" s="1156" t="s">
        <v>35</v>
      </c>
      <c r="BD136" s="1176" t="s">
        <v>35</v>
      </c>
      <c r="BE136" s="1176" t="s">
        <v>35</v>
      </c>
      <c r="BF136" s="1176" t="s">
        <v>35</v>
      </c>
      <c r="BG136" s="1197" t="s">
        <v>35</v>
      </c>
      <c r="BH136" s="1218" t="s">
        <v>35</v>
      </c>
      <c r="BI136" s="1176" t="s">
        <v>35</v>
      </c>
      <c r="BJ136" s="1176" t="s">
        <v>35</v>
      </c>
      <c r="BK136" s="1176" t="s">
        <v>35</v>
      </c>
      <c r="BL136" s="1197" t="s">
        <v>35</v>
      </c>
      <c r="BM136" s="1218" t="s">
        <v>35</v>
      </c>
      <c r="BN136" s="1176" t="s">
        <v>35</v>
      </c>
      <c r="BO136" s="1176" t="s">
        <v>35</v>
      </c>
      <c r="BP136" s="1176" t="s">
        <v>35</v>
      </c>
      <c r="BQ136" s="1197" t="s">
        <v>35</v>
      </c>
      <c r="BR136" s="1218" t="s">
        <v>35</v>
      </c>
      <c r="BS136" s="1176" t="s">
        <v>35</v>
      </c>
      <c r="BT136" s="1176" t="s">
        <v>35</v>
      </c>
      <c r="BU136" s="1176" t="s">
        <v>35</v>
      </c>
      <c r="BV136" s="1176" t="s">
        <v>35</v>
      </c>
      <c r="BW136" s="1176" t="s">
        <v>35</v>
      </c>
      <c r="BX136" s="1176" t="s">
        <v>35</v>
      </c>
      <c r="BY136" s="1237" t="s">
        <v>35</v>
      </c>
      <c r="BZ136" s="1237" t="s">
        <v>35</v>
      </c>
      <c r="CA136" s="1889"/>
      <c r="CB136" s="1889"/>
      <c r="CC136" s="1889"/>
      <c r="CD136" s="1889"/>
      <c r="CE136" s="1889"/>
      <c r="CF136" s="1889"/>
      <c r="CG136" s="1889"/>
      <c r="CH136" s="1889"/>
      <c r="CI136" s="1889"/>
      <c r="CJ136" s="1889"/>
      <c r="CK136" s="1889"/>
      <c r="CL136" s="1889"/>
      <c r="CM136" s="1889"/>
      <c r="CN136" s="1889"/>
      <c r="CO136" s="1889"/>
      <c r="CP136" s="1889"/>
      <c r="CQ136" s="1889"/>
      <c r="CR136" s="1889"/>
      <c r="CS136" s="1889"/>
      <c r="CT136" s="1889"/>
      <c r="CU136" s="1889"/>
      <c r="CV136" s="1889"/>
      <c r="CW136" s="1889"/>
      <c r="CX136" s="1889"/>
      <c r="CY136" s="1889"/>
      <c r="CZ136" s="1889"/>
    </row>
    <row r="137" s="388" customFormat="true" ht="15" customHeight="true" x14ac:dyDescent="0.2">
      <c r="A137" s="2327"/>
      <c r="B137" s="1477" t="s">
        <v>42</v>
      </c>
      <c r="C137" s="1413">
        <f>(100-(C135+C136+C139))/2</f>
        <v>14.766229516190371</v>
      </c>
      <c r="D137" s="1414">
        <v>0</v>
      </c>
      <c r="E137" s="1414">
        <v>0</v>
      </c>
      <c r="F137" s="1414">
        <v>0</v>
      </c>
      <c r="G137" s="1415">
        <v>0</v>
      </c>
      <c r="H137" s="1416">
        <v>0</v>
      </c>
      <c r="I137" s="1414">
        <v>0</v>
      </c>
      <c r="J137" s="1414">
        <v>0</v>
      </c>
      <c r="K137" s="1414">
        <v>0</v>
      </c>
      <c r="L137" s="1417">
        <v>0</v>
      </c>
      <c r="M137" s="1418">
        <v>0</v>
      </c>
      <c r="N137" s="1414">
        <v>0</v>
      </c>
      <c r="O137" s="1414">
        <v>0</v>
      </c>
      <c r="P137" s="1414">
        <v>0</v>
      </c>
      <c r="Q137" s="1415">
        <v>0</v>
      </c>
      <c r="R137" s="1416">
        <v>0</v>
      </c>
      <c r="S137" s="1414">
        <v>0</v>
      </c>
      <c r="T137" s="1414">
        <v>0</v>
      </c>
      <c r="U137" s="1414">
        <v>0</v>
      </c>
      <c r="V137" s="1414">
        <v>0</v>
      </c>
      <c r="W137" s="1414">
        <v>0</v>
      </c>
      <c r="X137" s="1414">
        <v>0</v>
      </c>
      <c r="Y137" s="1414">
        <v>0</v>
      </c>
      <c r="Z137" s="1936">
        <v>0</v>
      </c>
      <c r="AA137" s="603"/>
      <c r="AB137" s="603"/>
      <c r="AC137" s="603"/>
      <c r="AD137" s="603"/>
      <c r="AE137" s="603"/>
      <c r="AF137" s="603"/>
      <c r="AG137" s="603"/>
      <c r="AH137" s="603"/>
      <c r="AI137" s="603"/>
      <c r="AJ137" s="603"/>
      <c r="AK137" s="603"/>
      <c r="AL137" s="603"/>
      <c r="AM137" s="603"/>
      <c r="AN137" s="603"/>
      <c r="AO137" s="603"/>
      <c r="AP137" s="603"/>
      <c r="AQ137" s="603"/>
      <c r="AR137" s="603"/>
      <c r="AS137" s="603"/>
      <c r="AT137" s="603"/>
      <c r="AU137" s="603"/>
      <c r="AV137" s="603"/>
      <c r="AW137" s="603"/>
      <c r="AX137" s="603"/>
      <c r="AY137" s="603"/>
      <c r="AZ137" s="216"/>
      <c r="BA137" s="2193"/>
      <c r="BB137" s="159" t="s">
        <v>42</v>
      </c>
      <c r="BC137" s="1156" t="s">
        <v>35</v>
      </c>
      <c r="BD137" s="1176" t="s">
        <v>35</v>
      </c>
      <c r="BE137" s="1176" t="s">
        <v>35</v>
      </c>
      <c r="BF137" s="1176" t="s">
        <v>35</v>
      </c>
      <c r="BG137" s="1197" t="s">
        <v>35</v>
      </c>
      <c r="BH137" s="1218" t="s">
        <v>35</v>
      </c>
      <c r="BI137" s="1176" t="s">
        <v>35</v>
      </c>
      <c r="BJ137" s="1176" t="s">
        <v>35</v>
      </c>
      <c r="BK137" s="1176" t="s">
        <v>35</v>
      </c>
      <c r="BL137" s="1197" t="s">
        <v>35</v>
      </c>
      <c r="BM137" s="1218" t="s">
        <v>35</v>
      </c>
      <c r="BN137" s="1176" t="s">
        <v>35</v>
      </c>
      <c r="BO137" s="1176" t="s">
        <v>35</v>
      </c>
      <c r="BP137" s="1176" t="s">
        <v>35</v>
      </c>
      <c r="BQ137" s="1197" t="s">
        <v>35</v>
      </c>
      <c r="BR137" s="1218" t="s">
        <v>35</v>
      </c>
      <c r="BS137" s="1176" t="s">
        <v>35</v>
      </c>
      <c r="BT137" s="1176" t="s">
        <v>35</v>
      </c>
      <c r="BU137" s="1176" t="s">
        <v>35</v>
      </c>
      <c r="BV137" s="1176" t="s">
        <v>35</v>
      </c>
      <c r="BW137" s="1176" t="s">
        <v>35</v>
      </c>
      <c r="BX137" s="1176" t="s">
        <v>35</v>
      </c>
      <c r="BY137" s="1237" t="s">
        <v>35</v>
      </c>
      <c r="BZ137" s="1237" t="s">
        <v>35</v>
      </c>
      <c r="CA137" s="1889"/>
      <c r="CB137" s="1889"/>
      <c r="CC137" s="1889"/>
      <c r="CD137" s="1889"/>
      <c r="CE137" s="1889"/>
      <c r="CF137" s="1889"/>
      <c r="CG137" s="1889"/>
      <c r="CH137" s="1889"/>
      <c r="CI137" s="1889"/>
      <c r="CJ137" s="1889"/>
      <c r="CK137" s="1889"/>
      <c r="CL137" s="1889"/>
      <c r="CM137" s="1889"/>
      <c r="CN137" s="1889"/>
      <c r="CO137" s="1889"/>
      <c r="CP137" s="1889"/>
      <c r="CQ137" s="1889"/>
      <c r="CR137" s="1889"/>
      <c r="CS137" s="1889"/>
      <c r="CT137" s="1889"/>
      <c r="CU137" s="1889"/>
      <c r="CV137" s="1889"/>
      <c r="CW137" s="1889"/>
      <c r="CX137" s="1889"/>
      <c r="CY137" s="1889"/>
      <c r="CZ137" s="1889"/>
    </row>
    <row r="138" s="388" customFormat="true" ht="15" customHeight="true" x14ac:dyDescent="0.2">
      <c r="A138" s="2327"/>
      <c r="B138" s="1477" t="s">
        <v>41</v>
      </c>
      <c r="C138" s="1413">
        <f>(100-(C135+C136+C139))/2</f>
        <v>14.766229516190371</v>
      </c>
      <c r="D138" s="1414">
        <v>45.657911349091087</v>
      </c>
      <c r="E138" s="1414">
        <v>29.745797491653519</v>
      </c>
      <c r="F138" s="1414">
        <v>24.384639773434881</v>
      </c>
      <c r="G138" s="1415">
        <v>10.132060304894937</v>
      </c>
      <c r="H138" s="1416">
        <v>41.935777738212494</v>
      </c>
      <c r="I138" s="1414">
        <v>22.86840401277184</v>
      </c>
      <c r="J138" s="1414">
        <v>23.221457387349432</v>
      </c>
      <c r="K138" s="1414">
        <v>16.1621158835896</v>
      </c>
      <c r="L138" s="1417">
        <v>6.2540844621709555</v>
      </c>
      <c r="M138" s="1418">
        <v>20.200473566315338</v>
      </c>
      <c r="N138" s="1414">
        <v>32.825255992961964</v>
      </c>
      <c r="O138" s="1414">
        <v>38.954750145145958</v>
      </c>
      <c r="P138" s="1414">
        <v>45.649338637728555</v>
      </c>
      <c r="Q138" s="1415">
        <v>43.915769226026917</v>
      </c>
      <c r="R138" s="1416">
        <v>60.655996358219035</v>
      </c>
      <c r="S138" s="1414">
        <v>15.409422871162334</v>
      </c>
      <c r="T138" s="1414">
        <v>26.250285554003987</v>
      </c>
      <c r="U138" s="1414">
        <v>23.32191403330873</v>
      </c>
      <c r="V138" s="1414">
        <v>9.2414355110824236</v>
      </c>
      <c r="W138" s="1414">
        <v>56.308504559217354</v>
      </c>
      <c r="X138" s="1414">
        <v>10.2677933188477</v>
      </c>
      <c r="Y138" s="1414">
        <v>46.94864321943448</v>
      </c>
      <c r="Z138" s="1936">
        <v>28.589537597062936</v>
      </c>
      <c r="AA138" s="603"/>
      <c r="AB138" s="603"/>
      <c r="AC138" s="603"/>
      <c r="AD138" s="603"/>
      <c r="AE138" s="603"/>
      <c r="AF138" s="603"/>
      <c r="AG138" s="603"/>
      <c r="AH138" s="603"/>
      <c r="AI138" s="603"/>
      <c r="AJ138" s="603"/>
      <c r="AK138" s="603"/>
      <c r="AL138" s="603"/>
      <c r="AM138" s="603"/>
      <c r="AN138" s="603"/>
      <c r="AO138" s="603"/>
      <c r="AP138" s="603"/>
      <c r="AQ138" s="603"/>
      <c r="AR138" s="603"/>
      <c r="AS138" s="603"/>
      <c r="AT138" s="603"/>
      <c r="AU138" s="603"/>
      <c r="AV138" s="603"/>
      <c r="AW138" s="603"/>
      <c r="AX138" s="603"/>
      <c r="AY138" s="603"/>
      <c r="AZ138" s="216"/>
      <c r="BA138" s="2193"/>
      <c r="BB138" s="159" t="s">
        <v>41</v>
      </c>
      <c r="BC138" s="1156" t="s">
        <v>35</v>
      </c>
      <c r="BD138" s="1176" t="s">
        <v>35</v>
      </c>
      <c r="BE138" s="1176" t="s">
        <v>35</v>
      </c>
      <c r="BF138" s="1176" t="s">
        <v>35</v>
      </c>
      <c r="BG138" s="1197" t="s">
        <v>35</v>
      </c>
      <c r="BH138" s="1218" t="s">
        <v>35</v>
      </c>
      <c r="BI138" s="1176" t="s">
        <v>35</v>
      </c>
      <c r="BJ138" s="1176" t="s">
        <v>35</v>
      </c>
      <c r="BK138" s="1176" t="s">
        <v>35</v>
      </c>
      <c r="BL138" s="1197" t="s">
        <v>35</v>
      </c>
      <c r="BM138" s="1218" t="s">
        <v>35</v>
      </c>
      <c r="BN138" s="1176" t="s">
        <v>35</v>
      </c>
      <c r="BO138" s="1176" t="s">
        <v>35</v>
      </c>
      <c r="BP138" s="1176" t="s">
        <v>35</v>
      </c>
      <c r="BQ138" s="1197" t="s">
        <v>35</v>
      </c>
      <c r="BR138" s="1218" t="s">
        <v>35</v>
      </c>
      <c r="BS138" s="1176" t="s">
        <v>35</v>
      </c>
      <c r="BT138" s="1176" t="s">
        <v>35</v>
      </c>
      <c r="BU138" s="1176" t="s">
        <v>35</v>
      </c>
      <c r="BV138" s="1176" t="s">
        <v>35</v>
      </c>
      <c r="BW138" s="1176" t="s">
        <v>35</v>
      </c>
      <c r="BX138" s="1176" t="s">
        <v>35</v>
      </c>
      <c r="BY138" s="1237" t="s">
        <v>35</v>
      </c>
      <c r="BZ138" s="1237" t="s">
        <v>35</v>
      </c>
      <c r="CA138" s="1889"/>
      <c r="CB138" s="1889"/>
      <c r="CC138" s="1889"/>
      <c r="CD138" s="1889"/>
      <c r="CE138" s="1889"/>
      <c r="CF138" s="1889"/>
      <c r="CG138" s="1889"/>
      <c r="CH138" s="1889"/>
      <c r="CI138" s="1889"/>
      <c r="CJ138" s="1889"/>
      <c r="CK138" s="1889"/>
      <c r="CL138" s="1889"/>
      <c r="CM138" s="1889"/>
      <c r="CN138" s="1889"/>
      <c r="CO138" s="1889"/>
      <c r="CP138" s="1889"/>
      <c r="CQ138" s="1889"/>
      <c r="CR138" s="1889"/>
      <c r="CS138" s="1889"/>
      <c r="CT138" s="1889"/>
      <c r="CU138" s="1889"/>
      <c r="CV138" s="1889"/>
      <c r="CW138" s="1889"/>
      <c r="CX138" s="1889"/>
      <c r="CY138" s="1889"/>
      <c r="CZ138" s="1889"/>
    </row>
    <row r="139" s="388" customFormat="true" ht="15" customHeight="true" x14ac:dyDescent="0.2">
      <c r="A139" s="2327"/>
      <c r="B139" s="1477" t="s">
        <v>19</v>
      </c>
      <c r="C139" s="1413">
        <v>68.612218636846251</v>
      </c>
      <c r="D139" s="1414">
        <v>45.690759913716924</v>
      </c>
      <c r="E139" s="1414">
        <v>23.170527961311475</v>
      </c>
      <c r="F139" s="1414">
        <v>4.1880753918854161</v>
      </c>
      <c r="G139" s="1415">
        <v>0.72751803426506934</v>
      </c>
      <c r="H139" s="1416">
        <v>27.349692704504953</v>
      </c>
      <c r="I139" s="1414">
        <v>13.804667833134729</v>
      </c>
      <c r="J139" s="1414">
        <v>3.6264296518587966</v>
      </c>
      <c r="K139" s="1414">
        <v>1.807616529897103</v>
      </c>
      <c r="L139" s="1417">
        <v>0.22668263944240144</v>
      </c>
      <c r="M139" s="1418">
        <v>78.434130324303268</v>
      </c>
      <c r="N139" s="1414">
        <v>65.296480377449768</v>
      </c>
      <c r="O139" s="1414">
        <v>57.915203365415145</v>
      </c>
      <c r="P139" s="1414">
        <v>47.428745107191169</v>
      </c>
      <c r="Q139" s="1415">
        <v>31.923139847723863</v>
      </c>
      <c r="R139" s="1416">
        <v>9.9139754498271344</v>
      </c>
      <c r="S139" s="1414">
        <v>48.446515835321847</v>
      </c>
      <c r="T139" s="1414">
        <v>29.068990322079774</v>
      </c>
      <c r="U139" s="1414">
        <v>27.803918949370072</v>
      </c>
      <c r="V139" s="1414">
        <v>50.027738209932423</v>
      </c>
      <c r="W139" s="1414">
        <v>13.973139559304837</v>
      </c>
      <c r="X139" s="1414">
        <v>60.766589192331935</v>
      </c>
      <c r="Y139" s="1414">
        <v>6.3465610121758953</v>
      </c>
      <c r="Z139" s="1936">
        <v>20.390113116348505</v>
      </c>
      <c r="AA139" s="603"/>
      <c r="AB139" s="603"/>
      <c r="AC139" s="603"/>
      <c r="AD139" s="603"/>
      <c r="AE139" s="603"/>
      <c r="AF139" s="603"/>
      <c r="AG139" s="603"/>
      <c r="AH139" s="603"/>
      <c r="AI139" s="603"/>
      <c r="AJ139" s="603"/>
      <c r="AK139" s="603"/>
      <c r="AL139" s="603"/>
      <c r="AM139" s="603"/>
      <c r="AN139" s="603"/>
      <c r="AO139" s="603"/>
      <c r="AP139" s="603"/>
      <c r="AQ139" s="603"/>
      <c r="AR139" s="603"/>
      <c r="AS139" s="603"/>
      <c r="AT139" s="603"/>
      <c r="AU139" s="603"/>
      <c r="AV139" s="603"/>
      <c r="AW139" s="603"/>
      <c r="AX139" s="603"/>
      <c r="AY139" s="603"/>
      <c r="AZ139" s="216"/>
      <c r="BA139" s="2193"/>
      <c r="BB139" s="159" t="s">
        <v>19</v>
      </c>
      <c r="BC139" s="1156" t="s">
        <v>35</v>
      </c>
      <c r="BD139" s="1176" t="s">
        <v>35</v>
      </c>
      <c r="BE139" s="1176" t="s">
        <v>35</v>
      </c>
      <c r="BF139" s="1176" t="s">
        <v>35</v>
      </c>
      <c r="BG139" s="1197" t="s">
        <v>35</v>
      </c>
      <c r="BH139" s="1218" t="s">
        <v>35</v>
      </c>
      <c r="BI139" s="1176" t="s">
        <v>35</v>
      </c>
      <c r="BJ139" s="1176" t="s">
        <v>35</v>
      </c>
      <c r="BK139" s="1176" t="s">
        <v>35</v>
      </c>
      <c r="BL139" s="1197" t="s">
        <v>35</v>
      </c>
      <c r="BM139" s="1218" t="s">
        <v>35</v>
      </c>
      <c r="BN139" s="1176" t="s">
        <v>35</v>
      </c>
      <c r="BO139" s="1176" t="s">
        <v>35</v>
      </c>
      <c r="BP139" s="1176" t="s">
        <v>35</v>
      </c>
      <c r="BQ139" s="1197" t="s">
        <v>35</v>
      </c>
      <c r="BR139" s="1218" t="s">
        <v>35</v>
      </c>
      <c r="BS139" s="1176" t="s">
        <v>35</v>
      </c>
      <c r="BT139" s="1176" t="s">
        <v>35</v>
      </c>
      <c r="BU139" s="1176" t="s">
        <v>35</v>
      </c>
      <c r="BV139" s="1176" t="s">
        <v>35</v>
      </c>
      <c r="BW139" s="1176" t="s">
        <v>35</v>
      </c>
      <c r="BX139" s="1176" t="s">
        <v>35</v>
      </c>
      <c r="BY139" s="1237" t="s">
        <v>35</v>
      </c>
      <c r="BZ139" s="1237" t="s">
        <v>35</v>
      </c>
      <c r="CA139" s="1889"/>
      <c r="CB139" s="1889"/>
      <c r="CC139" s="1889"/>
      <c r="CD139" s="1889"/>
      <c r="CE139" s="1889"/>
      <c r="CF139" s="1889"/>
      <c r="CG139" s="1889"/>
      <c r="CH139" s="1889"/>
      <c r="CI139" s="1889"/>
      <c r="CJ139" s="1889"/>
      <c r="CK139" s="1889"/>
      <c r="CL139" s="1889"/>
      <c r="CM139" s="1889"/>
      <c r="CN139" s="1889"/>
      <c r="CO139" s="1889"/>
      <c r="CP139" s="1889"/>
      <c r="CQ139" s="1889"/>
      <c r="CR139" s="1889"/>
      <c r="CS139" s="1889"/>
      <c r="CT139" s="1889"/>
      <c r="CU139" s="1889"/>
      <c r="CV139" s="1889"/>
      <c r="CW139" s="1889"/>
      <c r="CX139" s="1889"/>
      <c r="CY139" s="1889"/>
      <c r="CZ139" s="1889"/>
    </row>
    <row r="140" s="130" customFormat="true" ht="15" customHeight="true" x14ac:dyDescent="0.2">
      <c r="A140" s="2139" t="s">
        <v>106</v>
      </c>
      <c r="B140" s="251" t="s">
        <v>64</v>
      </c>
      <c r="C140" s="1096" t="s">
        <v>35</v>
      </c>
      <c r="D140" s="1106" t="s">
        <v>35</v>
      </c>
      <c r="E140" s="1106" t="s">
        <v>35</v>
      </c>
      <c r="F140" s="1106" t="s">
        <v>35</v>
      </c>
      <c r="G140" s="1116" t="s">
        <v>35</v>
      </c>
      <c r="H140" s="1126" t="s">
        <v>35</v>
      </c>
      <c r="I140" s="1106" t="s">
        <v>35</v>
      </c>
      <c r="J140" s="1106" t="s">
        <v>35</v>
      </c>
      <c r="K140" s="1106" t="s">
        <v>35</v>
      </c>
      <c r="L140" s="1136" t="s">
        <v>35</v>
      </c>
      <c r="M140" s="1143" t="s">
        <v>35</v>
      </c>
      <c r="N140" s="1106" t="s">
        <v>35</v>
      </c>
      <c r="O140" s="1106" t="s">
        <v>35</v>
      </c>
      <c r="P140" s="1106" t="s">
        <v>35</v>
      </c>
      <c r="Q140" s="1116" t="s">
        <v>35</v>
      </c>
      <c r="R140" s="1126" t="s">
        <v>35</v>
      </c>
      <c r="S140" s="1106" t="s">
        <v>35</v>
      </c>
      <c r="T140" s="1106" t="s">
        <v>35</v>
      </c>
      <c r="U140" s="1106" t="s">
        <v>35</v>
      </c>
      <c r="V140" s="1106" t="s">
        <v>35</v>
      </c>
      <c r="W140" s="1106" t="s">
        <v>35</v>
      </c>
      <c r="X140" s="1106" t="s">
        <v>35</v>
      </c>
      <c r="Y140" s="1145" t="s">
        <v>35</v>
      </c>
      <c r="Z140" s="1845" t="s">
        <v>35</v>
      </c>
      <c r="AA140" s="1869"/>
      <c r="AB140" s="1869"/>
      <c r="AC140" s="1869"/>
      <c r="AD140" s="1869"/>
      <c r="AE140" s="1869"/>
      <c r="AF140" s="1869"/>
      <c r="AG140" s="1869"/>
      <c r="AH140" s="1869"/>
      <c r="AI140" s="1869"/>
      <c r="AJ140" s="1869"/>
      <c r="AK140" s="1869"/>
      <c r="AL140" s="1869"/>
      <c r="AM140" s="1869"/>
      <c r="AN140" s="1869"/>
      <c r="AO140" s="1869"/>
      <c r="AP140" s="1869"/>
      <c r="AQ140" s="1869"/>
      <c r="AR140" s="1869"/>
      <c r="AS140" s="1869"/>
      <c r="AT140" s="1869"/>
      <c r="AU140" s="1869"/>
      <c r="AV140" s="1869"/>
      <c r="AW140" s="1869"/>
      <c r="AX140" s="1869"/>
      <c r="AY140" s="1869"/>
      <c r="AZ140" s="215"/>
      <c r="BA140" s="2193" t="s">
        <v>106</v>
      </c>
      <c r="BB140" s="159" t="s">
        <v>64</v>
      </c>
      <c r="BC140" s="1156" t="s">
        <v>35</v>
      </c>
      <c r="BD140" s="1176" t="s">
        <v>35</v>
      </c>
      <c r="BE140" s="1176" t="s">
        <v>35</v>
      </c>
      <c r="BF140" s="1176" t="s">
        <v>35</v>
      </c>
      <c r="BG140" s="1197" t="s">
        <v>35</v>
      </c>
      <c r="BH140" s="1218" t="s">
        <v>35</v>
      </c>
      <c r="BI140" s="1176" t="s">
        <v>35</v>
      </c>
      <c r="BJ140" s="1176" t="s">
        <v>35</v>
      </c>
      <c r="BK140" s="1176" t="s">
        <v>35</v>
      </c>
      <c r="BL140" s="1197" t="s">
        <v>35</v>
      </c>
      <c r="BM140" s="1218" t="s">
        <v>35</v>
      </c>
      <c r="BN140" s="1176" t="s">
        <v>35</v>
      </c>
      <c r="BO140" s="1176" t="s">
        <v>35</v>
      </c>
      <c r="BP140" s="1176" t="s">
        <v>35</v>
      </c>
      <c r="BQ140" s="1197" t="s">
        <v>35</v>
      </c>
      <c r="BR140" s="1218" t="s">
        <v>35</v>
      </c>
      <c r="BS140" s="1176" t="s">
        <v>35</v>
      </c>
      <c r="BT140" s="1176" t="s">
        <v>35</v>
      </c>
      <c r="BU140" s="1176" t="s">
        <v>35</v>
      </c>
      <c r="BV140" s="1176" t="s">
        <v>35</v>
      </c>
      <c r="BW140" s="1176" t="s">
        <v>35</v>
      </c>
      <c r="BX140" s="1176" t="s">
        <v>35</v>
      </c>
      <c r="BY140" s="1237" t="s">
        <v>35</v>
      </c>
      <c r="BZ140" s="1237" t="s">
        <v>35</v>
      </c>
      <c r="CA140" s="1889"/>
      <c r="CB140" s="1889"/>
      <c r="CC140" s="1889"/>
      <c r="CD140" s="1889"/>
      <c r="CE140" s="1889"/>
      <c r="CF140" s="1889"/>
      <c r="CG140" s="1889"/>
      <c r="CH140" s="1889"/>
      <c r="CI140" s="1889"/>
      <c r="CJ140" s="1889"/>
      <c r="CK140" s="1889"/>
      <c r="CL140" s="1889"/>
      <c r="CM140" s="1889"/>
      <c r="CN140" s="1889"/>
      <c r="CO140" s="1889"/>
      <c r="CP140" s="1889"/>
      <c r="CQ140" s="1889"/>
      <c r="CR140" s="1889"/>
      <c r="CS140" s="1889"/>
      <c r="CT140" s="1889"/>
      <c r="CU140" s="1889"/>
      <c r="CV140" s="1889"/>
      <c r="CW140" s="1889"/>
      <c r="CX140" s="1889"/>
      <c r="CY140" s="1889"/>
      <c r="CZ140" s="1889"/>
    </row>
    <row r="141" s="130" customFormat="true" ht="15" customHeight="true" x14ac:dyDescent="0.2">
      <c r="A141" s="2139"/>
      <c r="B141" s="251" t="s">
        <v>65</v>
      </c>
      <c r="C141" s="1096" t="s">
        <v>35</v>
      </c>
      <c r="D141" s="1106" t="s">
        <v>35</v>
      </c>
      <c r="E141" s="1106" t="s">
        <v>35</v>
      </c>
      <c r="F141" s="1106" t="s">
        <v>35</v>
      </c>
      <c r="G141" s="1116" t="s">
        <v>35</v>
      </c>
      <c r="H141" s="1126" t="s">
        <v>35</v>
      </c>
      <c r="I141" s="1106" t="s">
        <v>35</v>
      </c>
      <c r="J141" s="1106" t="s">
        <v>35</v>
      </c>
      <c r="K141" s="1106" t="s">
        <v>35</v>
      </c>
      <c r="L141" s="1136" t="s">
        <v>35</v>
      </c>
      <c r="M141" s="1143" t="s">
        <v>35</v>
      </c>
      <c r="N141" s="1106" t="s">
        <v>35</v>
      </c>
      <c r="O141" s="1106" t="s">
        <v>35</v>
      </c>
      <c r="P141" s="1106" t="s">
        <v>35</v>
      </c>
      <c r="Q141" s="1116" t="s">
        <v>35</v>
      </c>
      <c r="R141" s="1126" t="s">
        <v>35</v>
      </c>
      <c r="S141" s="1106" t="s">
        <v>35</v>
      </c>
      <c r="T141" s="1106" t="s">
        <v>35</v>
      </c>
      <c r="U141" s="1106" t="s">
        <v>35</v>
      </c>
      <c r="V141" s="1106" t="s">
        <v>35</v>
      </c>
      <c r="W141" s="1106" t="s">
        <v>35</v>
      </c>
      <c r="X141" s="1106" t="s">
        <v>35</v>
      </c>
      <c r="Y141" s="1145" t="s">
        <v>35</v>
      </c>
      <c r="Z141" s="1845" t="s">
        <v>35</v>
      </c>
      <c r="AA141" s="1869"/>
      <c r="AB141" s="1869"/>
      <c r="AC141" s="1869"/>
      <c r="AD141" s="1869"/>
      <c r="AE141" s="1869"/>
      <c r="AF141" s="1869"/>
      <c r="AG141" s="1869"/>
      <c r="AH141" s="1869"/>
      <c r="AI141" s="1869"/>
      <c r="AJ141" s="1869"/>
      <c r="AK141" s="1869"/>
      <c r="AL141" s="1869"/>
      <c r="AM141" s="1869"/>
      <c r="AN141" s="1869"/>
      <c r="AO141" s="1869"/>
      <c r="AP141" s="1869"/>
      <c r="AQ141" s="1869"/>
      <c r="AR141" s="1869"/>
      <c r="AS141" s="1869"/>
      <c r="AT141" s="1869"/>
      <c r="AU141" s="1869"/>
      <c r="AV141" s="1869"/>
      <c r="AW141" s="1869"/>
      <c r="AX141" s="1869"/>
      <c r="AY141" s="1869"/>
      <c r="AZ141" s="215"/>
      <c r="BA141" s="2193"/>
      <c r="BB141" s="159" t="s">
        <v>65</v>
      </c>
      <c r="BC141" s="1156" t="s">
        <v>35</v>
      </c>
      <c r="BD141" s="1176" t="s">
        <v>35</v>
      </c>
      <c r="BE141" s="1176" t="s">
        <v>35</v>
      </c>
      <c r="BF141" s="1176" t="s">
        <v>35</v>
      </c>
      <c r="BG141" s="1197" t="s">
        <v>35</v>
      </c>
      <c r="BH141" s="1218" t="s">
        <v>35</v>
      </c>
      <c r="BI141" s="1176" t="s">
        <v>35</v>
      </c>
      <c r="BJ141" s="1176" t="s">
        <v>35</v>
      </c>
      <c r="BK141" s="1176" t="s">
        <v>35</v>
      </c>
      <c r="BL141" s="1197" t="s">
        <v>35</v>
      </c>
      <c r="BM141" s="1218" t="s">
        <v>35</v>
      </c>
      <c r="BN141" s="1176" t="s">
        <v>35</v>
      </c>
      <c r="BO141" s="1176" t="s">
        <v>35</v>
      </c>
      <c r="BP141" s="1176" t="s">
        <v>35</v>
      </c>
      <c r="BQ141" s="1197" t="s">
        <v>35</v>
      </c>
      <c r="BR141" s="1218" t="s">
        <v>35</v>
      </c>
      <c r="BS141" s="1176" t="s">
        <v>35</v>
      </c>
      <c r="BT141" s="1176" t="s">
        <v>35</v>
      </c>
      <c r="BU141" s="1176" t="s">
        <v>35</v>
      </c>
      <c r="BV141" s="1176" t="s">
        <v>35</v>
      </c>
      <c r="BW141" s="1176" t="s">
        <v>35</v>
      </c>
      <c r="BX141" s="1176" t="s">
        <v>35</v>
      </c>
      <c r="BY141" s="1237" t="s">
        <v>35</v>
      </c>
      <c r="BZ141" s="1237" t="s">
        <v>35</v>
      </c>
      <c r="CA141" s="1889"/>
      <c r="CB141" s="1889"/>
      <c r="CC141" s="1889"/>
      <c r="CD141" s="1889"/>
      <c r="CE141" s="1889"/>
      <c r="CF141" s="1889"/>
      <c r="CG141" s="1889"/>
      <c r="CH141" s="1889"/>
      <c r="CI141" s="1889"/>
      <c r="CJ141" s="1889"/>
      <c r="CK141" s="1889"/>
      <c r="CL141" s="1889"/>
      <c r="CM141" s="1889"/>
      <c r="CN141" s="1889"/>
      <c r="CO141" s="1889"/>
      <c r="CP141" s="1889"/>
      <c r="CQ141" s="1889"/>
      <c r="CR141" s="1889"/>
      <c r="CS141" s="1889"/>
      <c r="CT141" s="1889"/>
      <c r="CU141" s="1889"/>
      <c r="CV141" s="1889"/>
      <c r="CW141" s="1889"/>
      <c r="CX141" s="1889"/>
      <c r="CY141" s="1889"/>
      <c r="CZ141" s="1889"/>
    </row>
    <row r="142" s="130" customFormat="true" ht="15" customHeight="true" x14ac:dyDescent="0.2">
      <c r="A142" s="2139"/>
      <c r="B142" s="251" t="s">
        <v>66</v>
      </c>
      <c r="C142" s="1096" t="s">
        <v>35</v>
      </c>
      <c r="D142" s="1106" t="s">
        <v>35</v>
      </c>
      <c r="E142" s="1106" t="s">
        <v>35</v>
      </c>
      <c r="F142" s="1106" t="s">
        <v>35</v>
      </c>
      <c r="G142" s="1116" t="s">
        <v>35</v>
      </c>
      <c r="H142" s="1126" t="s">
        <v>35</v>
      </c>
      <c r="I142" s="1106" t="s">
        <v>35</v>
      </c>
      <c r="J142" s="1106" t="s">
        <v>35</v>
      </c>
      <c r="K142" s="1106" t="s">
        <v>35</v>
      </c>
      <c r="L142" s="1136" t="s">
        <v>35</v>
      </c>
      <c r="M142" s="1143" t="s">
        <v>35</v>
      </c>
      <c r="N142" s="1106" t="s">
        <v>35</v>
      </c>
      <c r="O142" s="1106" t="s">
        <v>35</v>
      </c>
      <c r="P142" s="1106" t="s">
        <v>35</v>
      </c>
      <c r="Q142" s="1116" t="s">
        <v>35</v>
      </c>
      <c r="R142" s="1126" t="s">
        <v>35</v>
      </c>
      <c r="S142" s="1106" t="s">
        <v>35</v>
      </c>
      <c r="T142" s="1106" t="s">
        <v>35</v>
      </c>
      <c r="U142" s="1106" t="s">
        <v>35</v>
      </c>
      <c r="V142" s="1106" t="s">
        <v>35</v>
      </c>
      <c r="W142" s="1106" t="s">
        <v>35</v>
      </c>
      <c r="X142" s="1106" t="s">
        <v>35</v>
      </c>
      <c r="Y142" s="1145" t="s">
        <v>35</v>
      </c>
      <c r="Z142" s="1845" t="s">
        <v>35</v>
      </c>
      <c r="AA142" s="1869"/>
      <c r="AB142" s="1869"/>
      <c r="AC142" s="1869"/>
      <c r="AD142" s="1869"/>
      <c r="AE142" s="1869"/>
      <c r="AF142" s="1869"/>
      <c r="AG142" s="1869"/>
      <c r="AH142" s="1869"/>
      <c r="AI142" s="1869"/>
      <c r="AJ142" s="1869"/>
      <c r="AK142" s="1869"/>
      <c r="AL142" s="1869"/>
      <c r="AM142" s="1869"/>
      <c r="AN142" s="1869"/>
      <c r="AO142" s="1869"/>
      <c r="AP142" s="1869"/>
      <c r="AQ142" s="1869"/>
      <c r="AR142" s="1869"/>
      <c r="AS142" s="1869"/>
      <c r="AT142" s="1869"/>
      <c r="AU142" s="1869"/>
      <c r="AV142" s="1869"/>
      <c r="AW142" s="1869"/>
      <c r="AX142" s="1869"/>
      <c r="AY142" s="1869"/>
      <c r="AZ142" s="215"/>
      <c r="BA142" s="2193"/>
      <c r="BB142" s="159" t="s">
        <v>66</v>
      </c>
      <c r="BC142" s="1156" t="s">
        <v>35</v>
      </c>
      <c r="BD142" s="1176" t="s">
        <v>35</v>
      </c>
      <c r="BE142" s="1176" t="s">
        <v>35</v>
      </c>
      <c r="BF142" s="1176" t="s">
        <v>35</v>
      </c>
      <c r="BG142" s="1197" t="s">
        <v>35</v>
      </c>
      <c r="BH142" s="1218" t="s">
        <v>35</v>
      </c>
      <c r="BI142" s="1176" t="s">
        <v>35</v>
      </c>
      <c r="BJ142" s="1176" t="s">
        <v>35</v>
      </c>
      <c r="BK142" s="1176" t="s">
        <v>35</v>
      </c>
      <c r="BL142" s="1197" t="s">
        <v>35</v>
      </c>
      <c r="BM142" s="1218" t="s">
        <v>35</v>
      </c>
      <c r="BN142" s="1176" t="s">
        <v>35</v>
      </c>
      <c r="BO142" s="1176" t="s">
        <v>35</v>
      </c>
      <c r="BP142" s="1176" t="s">
        <v>35</v>
      </c>
      <c r="BQ142" s="1197" t="s">
        <v>35</v>
      </c>
      <c r="BR142" s="1218" t="s">
        <v>35</v>
      </c>
      <c r="BS142" s="1176" t="s">
        <v>35</v>
      </c>
      <c r="BT142" s="1176" t="s">
        <v>35</v>
      </c>
      <c r="BU142" s="1176" t="s">
        <v>35</v>
      </c>
      <c r="BV142" s="1176" t="s">
        <v>35</v>
      </c>
      <c r="BW142" s="1176" t="s">
        <v>35</v>
      </c>
      <c r="BX142" s="1176" t="s">
        <v>35</v>
      </c>
      <c r="BY142" s="1237" t="s">
        <v>35</v>
      </c>
      <c r="BZ142" s="1237" t="s">
        <v>35</v>
      </c>
      <c r="CA142" s="1889"/>
      <c r="CB142" s="1889"/>
      <c r="CC142" s="1889"/>
      <c r="CD142" s="1889"/>
      <c r="CE142" s="1889"/>
      <c r="CF142" s="1889"/>
      <c r="CG142" s="1889"/>
      <c r="CH142" s="1889"/>
      <c r="CI142" s="1889"/>
      <c r="CJ142" s="1889"/>
      <c r="CK142" s="1889"/>
      <c r="CL142" s="1889"/>
      <c r="CM142" s="1889"/>
      <c r="CN142" s="1889"/>
      <c r="CO142" s="1889"/>
      <c r="CP142" s="1889"/>
      <c r="CQ142" s="1889"/>
      <c r="CR142" s="1889"/>
      <c r="CS142" s="1889"/>
      <c r="CT142" s="1889"/>
      <c r="CU142" s="1889"/>
      <c r="CV142" s="1889"/>
      <c r="CW142" s="1889"/>
      <c r="CX142" s="1889"/>
      <c r="CY142" s="1889"/>
      <c r="CZ142" s="1889"/>
    </row>
    <row r="143" s="130" customFormat="true" ht="15" customHeight="true" x14ac:dyDescent="0.2">
      <c r="A143" s="2139"/>
      <c r="B143" s="251" t="s">
        <v>67</v>
      </c>
      <c r="C143" s="1096" t="s">
        <v>35</v>
      </c>
      <c r="D143" s="1106" t="s">
        <v>35</v>
      </c>
      <c r="E143" s="1106" t="s">
        <v>35</v>
      </c>
      <c r="F143" s="1106" t="s">
        <v>35</v>
      </c>
      <c r="G143" s="1116" t="s">
        <v>35</v>
      </c>
      <c r="H143" s="1126" t="s">
        <v>35</v>
      </c>
      <c r="I143" s="1106" t="s">
        <v>35</v>
      </c>
      <c r="J143" s="1106" t="s">
        <v>35</v>
      </c>
      <c r="K143" s="1106" t="s">
        <v>35</v>
      </c>
      <c r="L143" s="1136" t="s">
        <v>35</v>
      </c>
      <c r="M143" s="1143" t="s">
        <v>35</v>
      </c>
      <c r="N143" s="1106" t="s">
        <v>35</v>
      </c>
      <c r="O143" s="1106" t="s">
        <v>35</v>
      </c>
      <c r="P143" s="1106" t="s">
        <v>35</v>
      </c>
      <c r="Q143" s="1116" t="s">
        <v>35</v>
      </c>
      <c r="R143" s="1126" t="s">
        <v>35</v>
      </c>
      <c r="S143" s="1106" t="s">
        <v>35</v>
      </c>
      <c r="T143" s="1106" t="s">
        <v>35</v>
      </c>
      <c r="U143" s="1106" t="s">
        <v>35</v>
      </c>
      <c r="V143" s="1106" t="s">
        <v>35</v>
      </c>
      <c r="W143" s="1106" t="s">
        <v>35</v>
      </c>
      <c r="X143" s="1106" t="s">
        <v>35</v>
      </c>
      <c r="Y143" s="1145" t="s">
        <v>35</v>
      </c>
      <c r="Z143" s="1845" t="s">
        <v>35</v>
      </c>
      <c r="AA143" s="1869"/>
      <c r="AB143" s="1869"/>
      <c r="AC143" s="1869"/>
      <c r="AD143" s="1869"/>
      <c r="AE143" s="1869"/>
      <c r="AF143" s="1869"/>
      <c r="AG143" s="1869"/>
      <c r="AH143" s="1869"/>
      <c r="AI143" s="1869"/>
      <c r="AJ143" s="1869"/>
      <c r="AK143" s="1869"/>
      <c r="AL143" s="1869"/>
      <c r="AM143" s="1869"/>
      <c r="AN143" s="1869"/>
      <c r="AO143" s="1869"/>
      <c r="AP143" s="1869"/>
      <c r="AQ143" s="1869"/>
      <c r="AR143" s="1869"/>
      <c r="AS143" s="1869"/>
      <c r="AT143" s="1869"/>
      <c r="AU143" s="1869"/>
      <c r="AV143" s="1869"/>
      <c r="AW143" s="1869"/>
      <c r="AX143" s="1869"/>
      <c r="AY143" s="1869"/>
      <c r="AZ143" s="215"/>
      <c r="BA143" s="2193"/>
      <c r="BB143" s="159" t="s">
        <v>67</v>
      </c>
      <c r="BC143" s="1156" t="s">
        <v>35</v>
      </c>
      <c r="BD143" s="1176" t="s">
        <v>35</v>
      </c>
      <c r="BE143" s="1176" t="s">
        <v>35</v>
      </c>
      <c r="BF143" s="1176" t="s">
        <v>35</v>
      </c>
      <c r="BG143" s="1197" t="s">
        <v>35</v>
      </c>
      <c r="BH143" s="1218" t="s">
        <v>35</v>
      </c>
      <c r="BI143" s="1176" t="s">
        <v>35</v>
      </c>
      <c r="BJ143" s="1176" t="s">
        <v>35</v>
      </c>
      <c r="BK143" s="1176" t="s">
        <v>35</v>
      </c>
      <c r="BL143" s="1197" t="s">
        <v>35</v>
      </c>
      <c r="BM143" s="1218" t="s">
        <v>35</v>
      </c>
      <c r="BN143" s="1176" t="s">
        <v>35</v>
      </c>
      <c r="BO143" s="1176" t="s">
        <v>35</v>
      </c>
      <c r="BP143" s="1176" t="s">
        <v>35</v>
      </c>
      <c r="BQ143" s="1197" t="s">
        <v>35</v>
      </c>
      <c r="BR143" s="1218" t="s">
        <v>35</v>
      </c>
      <c r="BS143" s="1176" t="s">
        <v>35</v>
      </c>
      <c r="BT143" s="1176" t="s">
        <v>35</v>
      </c>
      <c r="BU143" s="1176" t="s">
        <v>35</v>
      </c>
      <c r="BV143" s="1176" t="s">
        <v>35</v>
      </c>
      <c r="BW143" s="1176" t="s">
        <v>35</v>
      </c>
      <c r="BX143" s="1176" t="s">
        <v>35</v>
      </c>
      <c r="BY143" s="1237" t="s">
        <v>35</v>
      </c>
      <c r="BZ143" s="1237" t="s">
        <v>35</v>
      </c>
      <c r="CA143" s="1889"/>
      <c r="CB143" s="1889"/>
      <c r="CC143" s="1889"/>
      <c r="CD143" s="1889"/>
      <c r="CE143" s="1889"/>
      <c r="CF143" s="1889"/>
      <c r="CG143" s="1889"/>
      <c r="CH143" s="1889"/>
      <c r="CI143" s="1889"/>
      <c r="CJ143" s="1889"/>
      <c r="CK143" s="1889"/>
      <c r="CL143" s="1889"/>
      <c r="CM143" s="1889"/>
      <c r="CN143" s="1889"/>
      <c r="CO143" s="1889"/>
      <c r="CP143" s="1889"/>
      <c r="CQ143" s="1889"/>
      <c r="CR143" s="1889"/>
      <c r="CS143" s="1889"/>
      <c r="CT143" s="1889"/>
      <c r="CU143" s="1889"/>
      <c r="CV143" s="1889"/>
      <c r="CW143" s="1889"/>
      <c r="CX143" s="1889"/>
      <c r="CY143" s="1889"/>
      <c r="CZ143" s="1889"/>
    </row>
    <row r="144" s="130" customFormat="true" ht="15" customHeight="true" x14ac:dyDescent="0.2">
      <c r="A144" s="2139" t="s">
        <v>107</v>
      </c>
      <c r="B144" s="251" t="s">
        <v>64</v>
      </c>
      <c r="C144" s="1096" t="s">
        <v>35</v>
      </c>
      <c r="D144" s="1106" t="s">
        <v>35</v>
      </c>
      <c r="E144" s="1106" t="s">
        <v>35</v>
      </c>
      <c r="F144" s="1106" t="s">
        <v>35</v>
      </c>
      <c r="G144" s="1116" t="s">
        <v>35</v>
      </c>
      <c r="H144" s="1126" t="s">
        <v>35</v>
      </c>
      <c r="I144" s="1106" t="s">
        <v>35</v>
      </c>
      <c r="J144" s="1106" t="s">
        <v>35</v>
      </c>
      <c r="K144" s="1106" t="s">
        <v>35</v>
      </c>
      <c r="L144" s="1136" t="s">
        <v>35</v>
      </c>
      <c r="M144" s="1143" t="s">
        <v>35</v>
      </c>
      <c r="N144" s="1106" t="s">
        <v>35</v>
      </c>
      <c r="O144" s="1106" t="s">
        <v>35</v>
      </c>
      <c r="P144" s="1106" t="s">
        <v>35</v>
      </c>
      <c r="Q144" s="1116" t="s">
        <v>35</v>
      </c>
      <c r="R144" s="1126" t="s">
        <v>35</v>
      </c>
      <c r="S144" s="1106" t="s">
        <v>35</v>
      </c>
      <c r="T144" s="1106" t="s">
        <v>35</v>
      </c>
      <c r="U144" s="1106" t="s">
        <v>35</v>
      </c>
      <c r="V144" s="1106" t="s">
        <v>35</v>
      </c>
      <c r="W144" s="1106" t="s">
        <v>35</v>
      </c>
      <c r="X144" s="1106" t="s">
        <v>35</v>
      </c>
      <c r="Y144" s="1145" t="s">
        <v>35</v>
      </c>
      <c r="Z144" s="1845" t="s">
        <v>35</v>
      </c>
      <c r="AA144" s="1869"/>
      <c r="AB144" s="1869"/>
      <c r="AC144" s="1869"/>
      <c r="AD144" s="1869"/>
      <c r="AE144" s="1869"/>
      <c r="AF144" s="1869"/>
      <c r="AG144" s="1869"/>
      <c r="AH144" s="1869"/>
      <c r="AI144" s="1869"/>
      <c r="AJ144" s="1869"/>
      <c r="AK144" s="1869"/>
      <c r="AL144" s="1869"/>
      <c r="AM144" s="1869"/>
      <c r="AN144" s="1869"/>
      <c r="AO144" s="1869"/>
      <c r="AP144" s="1869"/>
      <c r="AQ144" s="1869"/>
      <c r="AR144" s="1869"/>
      <c r="AS144" s="1869"/>
      <c r="AT144" s="1869"/>
      <c r="AU144" s="1869"/>
      <c r="AV144" s="1869"/>
      <c r="AW144" s="1869"/>
      <c r="AX144" s="1869"/>
      <c r="AY144" s="1869"/>
      <c r="AZ144" s="215"/>
      <c r="BA144" s="2193" t="s">
        <v>107</v>
      </c>
      <c r="BB144" s="159" t="s">
        <v>64</v>
      </c>
      <c r="BC144" s="1156" t="s">
        <v>35</v>
      </c>
      <c r="BD144" s="1176" t="s">
        <v>35</v>
      </c>
      <c r="BE144" s="1176" t="s">
        <v>35</v>
      </c>
      <c r="BF144" s="1176" t="s">
        <v>35</v>
      </c>
      <c r="BG144" s="1197" t="s">
        <v>35</v>
      </c>
      <c r="BH144" s="1218" t="s">
        <v>35</v>
      </c>
      <c r="BI144" s="1176" t="s">
        <v>35</v>
      </c>
      <c r="BJ144" s="1176" t="s">
        <v>35</v>
      </c>
      <c r="BK144" s="1176" t="s">
        <v>35</v>
      </c>
      <c r="BL144" s="1197" t="s">
        <v>35</v>
      </c>
      <c r="BM144" s="1218" t="s">
        <v>35</v>
      </c>
      <c r="BN144" s="1176" t="s">
        <v>35</v>
      </c>
      <c r="BO144" s="1176" t="s">
        <v>35</v>
      </c>
      <c r="BP144" s="1176" t="s">
        <v>35</v>
      </c>
      <c r="BQ144" s="1197" t="s">
        <v>35</v>
      </c>
      <c r="BR144" s="1218" t="s">
        <v>35</v>
      </c>
      <c r="BS144" s="1176" t="s">
        <v>35</v>
      </c>
      <c r="BT144" s="1176" t="s">
        <v>35</v>
      </c>
      <c r="BU144" s="1176" t="s">
        <v>35</v>
      </c>
      <c r="BV144" s="1176" t="s">
        <v>35</v>
      </c>
      <c r="BW144" s="1176" t="s">
        <v>35</v>
      </c>
      <c r="BX144" s="1176" t="s">
        <v>35</v>
      </c>
      <c r="BY144" s="1237" t="s">
        <v>35</v>
      </c>
      <c r="BZ144" s="1237" t="s">
        <v>35</v>
      </c>
      <c r="CA144" s="1889"/>
      <c r="CB144" s="1889"/>
      <c r="CC144" s="1889"/>
      <c r="CD144" s="1889"/>
      <c r="CE144" s="1889"/>
      <c r="CF144" s="1889"/>
      <c r="CG144" s="1889"/>
      <c r="CH144" s="1889"/>
      <c r="CI144" s="1889"/>
      <c r="CJ144" s="1889"/>
      <c r="CK144" s="1889"/>
      <c r="CL144" s="1889"/>
      <c r="CM144" s="1889"/>
      <c r="CN144" s="1889"/>
      <c r="CO144" s="1889"/>
      <c r="CP144" s="1889"/>
      <c r="CQ144" s="1889"/>
      <c r="CR144" s="1889"/>
      <c r="CS144" s="1889"/>
      <c r="CT144" s="1889"/>
      <c r="CU144" s="1889"/>
      <c r="CV144" s="1889"/>
      <c r="CW144" s="1889"/>
      <c r="CX144" s="1889"/>
      <c r="CY144" s="1889"/>
      <c r="CZ144" s="1889"/>
    </row>
    <row r="145" s="130" customFormat="true" ht="15" customHeight="true" x14ac:dyDescent="0.2">
      <c r="A145" s="2139"/>
      <c r="B145" s="251" t="s">
        <v>65</v>
      </c>
      <c r="C145" s="1096" t="s">
        <v>35</v>
      </c>
      <c r="D145" s="1106" t="s">
        <v>35</v>
      </c>
      <c r="E145" s="1106" t="s">
        <v>35</v>
      </c>
      <c r="F145" s="1106" t="s">
        <v>35</v>
      </c>
      <c r="G145" s="1116" t="s">
        <v>35</v>
      </c>
      <c r="H145" s="1126" t="s">
        <v>35</v>
      </c>
      <c r="I145" s="1106" t="s">
        <v>35</v>
      </c>
      <c r="J145" s="1106" t="s">
        <v>35</v>
      </c>
      <c r="K145" s="1106" t="s">
        <v>35</v>
      </c>
      <c r="L145" s="1136" t="s">
        <v>35</v>
      </c>
      <c r="M145" s="1143" t="s">
        <v>35</v>
      </c>
      <c r="N145" s="1106" t="s">
        <v>35</v>
      </c>
      <c r="O145" s="1106" t="s">
        <v>35</v>
      </c>
      <c r="P145" s="1106" t="s">
        <v>35</v>
      </c>
      <c r="Q145" s="1116" t="s">
        <v>35</v>
      </c>
      <c r="R145" s="1126" t="s">
        <v>35</v>
      </c>
      <c r="S145" s="1106" t="s">
        <v>35</v>
      </c>
      <c r="T145" s="1106" t="s">
        <v>35</v>
      </c>
      <c r="U145" s="1106" t="s">
        <v>35</v>
      </c>
      <c r="V145" s="1106" t="s">
        <v>35</v>
      </c>
      <c r="W145" s="1106" t="s">
        <v>35</v>
      </c>
      <c r="X145" s="1106" t="s">
        <v>35</v>
      </c>
      <c r="Y145" s="1145" t="s">
        <v>35</v>
      </c>
      <c r="Z145" s="1845" t="s">
        <v>35</v>
      </c>
      <c r="AA145" s="1869"/>
      <c r="AB145" s="1869"/>
      <c r="AC145" s="1869"/>
      <c r="AD145" s="1869"/>
      <c r="AE145" s="1869"/>
      <c r="AF145" s="1869"/>
      <c r="AG145" s="1869"/>
      <c r="AH145" s="1869"/>
      <c r="AI145" s="1869"/>
      <c r="AJ145" s="1869"/>
      <c r="AK145" s="1869"/>
      <c r="AL145" s="1869"/>
      <c r="AM145" s="1869"/>
      <c r="AN145" s="1869"/>
      <c r="AO145" s="1869"/>
      <c r="AP145" s="1869"/>
      <c r="AQ145" s="1869"/>
      <c r="AR145" s="1869"/>
      <c r="AS145" s="1869"/>
      <c r="AT145" s="1869"/>
      <c r="AU145" s="1869"/>
      <c r="AV145" s="1869"/>
      <c r="AW145" s="1869"/>
      <c r="AX145" s="1869"/>
      <c r="AY145" s="1869"/>
      <c r="AZ145" s="215"/>
      <c r="BA145" s="2193"/>
      <c r="BB145" s="159" t="s">
        <v>65</v>
      </c>
      <c r="BC145" s="1156" t="s">
        <v>35</v>
      </c>
      <c r="BD145" s="1176" t="s">
        <v>35</v>
      </c>
      <c r="BE145" s="1176" t="s">
        <v>35</v>
      </c>
      <c r="BF145" s="1176" t="s">
        <v>35</v>
      </c>
      <c r="BG145" s="1197" t="s">
        <v>35</v>
      </c>
      <c r="BH145" s="1218" t="s">
        <v>35</v>
      </c>
      <c r="BI145" s="1176" t="s">
        <v>35</v>
      </c>
      <c r="BJ145" s="1176" t="s">
        <v>35</v>
      </c>
      <c r="BK145" s="1176" t="s">
        <v>35</v>
      </c>
      <c r="BL145" s="1197" t="s">
        <v>35</v>
      </c>
      <c r="BM145" s="1218" t="s">
        <v>35</v>
      </c>
      <c r="BN145" s="1176" t="s">
        <v>35</v>
      </c>
      <c r="BO145" s="1176" t="s">
        <v>35</v>
      </c>
      <c r="BP145" s="1176" t="s">
        <v>35</v>
      </c>
      <c r="BQ145" s="1197" t="s">
        <v>35</v>
      </c>
      <c r="BR145" s="1218" t="s">
        <v>35</v>
      </c>
      <c r="BS145" s="1176" t="s">
        <v>35</v>
      </c>
      <c r="BT145" s="1176" t="s">
        <v>35</v>
      </c>
      <c r="BU145" s="1176" t="s">
        <v>35</v>
      </c>
      <c r="BV145" s="1176" t="s">
        <v>35</v>
      </c>
      <c r="BW145" s="1176" t="s">
        <v>35</v>
      </c>
      <c r="BX145" s="1176" t="s">
        <v>35</v>
      </c>
      <c r="BY145" s="1237" t="s">
        <v>35</v>
      </c>
      <c r="BZ145" s="1237" t="s">
        <v>35</v>
      </c>
      <c r="CA145" s="1889"/>
      <c r="CB145" s="1889"/>
      <c r="CC145" s="1889"/>
      <c r="CD145" s="1889"/>
      <c r="CE145" s="1889"/>
      <c r="CF145" s="1889"/>
      <c r="CG145" s="1889"/>
      <c r="CH145" s="1889"/>
      <c r="CI145" s="1889"/>
      <c r="CJ145" s="1889"/>
      <c r="CK145" s="1889"/>
      <c r="CL145" s="1889"/>
      <c r="CM145" s="1889"/>
      <c r="CN145" s="1889"/>
      <c r="CO145" s="1889"/>
      <c r="CP145" s="1889"/>
      <c r="CQ145" s="1889"/>
      <c r="CR145" s="1889"/>
      <c r="CS145" s="1889"/>
      <c r="CT145" s="1889"/>
      <c r="CU145" s="1889"/>
      <c r="CV145" s="1889"/>
      <c r="CW145" s="1889"/>
      <c r="CX145" s="1889"/>
      <c r="CY145" s="1889"/>
      <c r="CZ145" s="1889"/>
    </row>
    <row r="146" s="130" customFormat="true" ht="15" customHeight="true" x14ac:dyDescent="0.2">
      <c r="A146" s="2139"/>
      <c r="B146" s="251" t="s">
        <v>66</v>
      </c>
      <c r="C146" s="1096" t="s">
        <v>35</v>
      </c>
      <c r="D146" s="1106" t="s">
        <v>35</v>
      </c>
      <c r="E146" s="1106" t="s">
        <v>35</v>
      </c>
      <c r="F146" s="1106" t="s">
        <v>35</v>
      </c>
      <c r="G146" s="1116" t="s">
        <v>35</v>
      </c>
      <c r="H146" s="1126" t="s">
        <v>35</v>
      </c>
      <c r="I146" s="1106" t="s">
        <v>35</v>
      </c>
      <c r="J146" s="1106" t="s">
        <v>35</v>
      </c>
      <c r="K146" s="1106" t="s">
        <v>35</v>
      </c>
      <c r="L146" s="1136" t="s">
        <v>35</v>
      </c>
      <c r="M146" s="1143" t="s">
        <v>35</v>
      </c>
      <c r="N146" s="1106" t="s">
        <v>35</v>
      </c>
      <c r="O146" s="1106" t="s">
        <v>35</v>
      </c>
      <c r="P146" s="1106" t="s">
        <v>35</v>
      </c>
      <c r="Q146" s="1116" t="s">
        <v>35</v>
      </c>
      <c r="R146" s="1126" t="s">
        <v>35</v>
      </c>
      <c r="S146" s="1106" t="s">
        <v>35</v>
      </c>
      <c r="T146" s="1106" t="s">
        <v>35</v>
      </c>
      <c r="U146" s="1106" t="s">
        <v>35</v>
      </c>
      <c r="V146" s="1106" t="s">
        <v>35</v>
      </c>
      <c r="W146" s="1106" t="s">
        <v>35</v>
      </c>
      <c r="X146" s="1106" t="s">
        <v>35</v>
      </c>
      <c r="Y146" s="1145" t="s">
        <v>35</v>
      </c>
      <c r="Z146" s="1845" t="s">
        <v>35</v>
      </c>
      <c r="AA146" s="1869"/>
      <c r="AB146" s="1869"/>
      <c r="AC146" s="1869"/>
      <c r="AD146" s="1869"/>
      <c r="AE146" s="1869"/>
      <c r="AF146" s="1869"/>
      <c r="AG146" s="1869"/>
      <c r="AH146" s="1869"/>
      <c r="AI146" s="1869"/>
      <c r="AJ146" s="1869"/>
      <c r="AK146" s="1869"/>
      <c r="AL146" s="1869"/>
      <c r="AM146" s="1869"/>
      <c r="AN146" s="1869"/>
      <c r="AO146" s="1869"/>
      <c r="AP146" s="1869"/>
      <c r="AQ146" s="1869"/>
      <c r="AR146" s="1869"/>
      <c r="AS146" s="1869"/>
      <c r="AT146" s="1869"/>
      <c r="AU146" s="1869"/>
      <c r="AV146" s="1869"/>
      <c r="AW146" s="1869"/>
      <c r="AX146" s="1869"/>
      <c r="AY146" s="1869"/>
      <c r="AZ146" s="215"/>
      <c r="BA146" s="2193"/>
      <c r="BB146" s="159" t="s">
        <v>66</v>
      </c>
      <c r="BC146" s="1156" t="s">
        <v>35</v>
      </c>
      <c r="BD146" s="1176" t="s">
        <v>35</v>
      </c>
      <c r="BE146" s="1176" t="s">
        <v>35</v>
      </c>
      <c r="BF146" s="1176" t="s">
        <v>35</v>
      </c>
      <c r="BG146" s="1197" t="s">
        <v>35</v>
      </c>
      <c r="BH146" s="1218" t="s">
        <v>35</v>
      </c>
      <c r="BI146" s="1176" t="s">
        <v>35</v>
      </c>
      <c r="BJ146" s="1176" t="s">
        <v>35</v>
      </c>
      <c r="BK146" s="1176" t="s">
        <v>35</v>
      </c>
      <c r="BL146" s="1197" t="s">
        <v>35</v>
      </c>
      <c r="BM146" s="1218" t="s">
        <v>35</v>
      </c>
      <c r="BN146" s="1176" t="s">
        <v>35</v>
      </c>
      <c r="BO146" s="1176" t="s">
        <v>35</v>
      </c>
      <c r="BP146" s="1176" t="s">
        <v>35</v>
      </c>
      <c r="BQ146" s="1197" t="s">
        <v>35</v>
      </c>
      <c r="BR146" s="1218" t="s">
        <v>35</v>
      </c>
      <c r="BS146" s="1176" t="s">
        <v>35</v>
      </c>
      <c r="BT146" s="1176" t="s">
        <v>35</v>
      </c>
      <c r="BU146" s="1176" t="s">
        <v>35</v>
      </c>
      <c r="BV146" s="1176" t="s">
        <v>35</v>
      </c>
      <c r="BW146" s="1176" t="s">
        <v>35</v>
      </c>
      <c r="BX146" s="1176" t="s">
        <v>35</v>
      </c>
      <c r="BY146" s="1237" t="s">
        <v>35</v>
      </c>
      <c r="BZ146" s="1237" t="s">
        <v>35</v>
      </c>
      <c r="CA146" s="1889"/>
      <c r="CB146" s="1889"/>
      <c r="CC146" s="1889"/>
      <c r="CD146" s="1889"/>
      <c r="CE146" s="1889"/>
      <c r="CF146" s="1889"/>
      <c r="CG146" s="1889"/>
      <c r="CH146" s="1889"/>
      <c r="CI146" s="1889"/>
      <c r="CJ146" s="1889"/>
      <c r="CK146" s="1889"/>
      <c r="CL146" s="1889"/>
      <c r="CM146" s="1889"/>
      <c r="CN146" s="1889"/>
      <c r="CO146" s="1889"/>
      <c r="CP146" s="1889"/>
      <c r="CQ146" s="1889"/>
      <c r="CR146" s="1889"/>
      <c r="CS146" s="1889"/>
      <c r="CT146" s="1889"/>
      <c r="CU146" s="1889"/>
      <c r="CV146" s="1889"/>
      <c r="CW146" s="1889"/>
      <c r="CX146" s="1889"/>
      <c r="CY146" s="1889"/>
      <c r="CZ146" s="1889"/>
    </row>
    <row r="147" s="130" customFormat="true" ht="15" customHeight="true" x14ac:dyDescent="0.2">
      <c r="A147" s="2139"/>
      <c r="B147" s="251" t="s">
        <v>67</v>
      </c>
      <c r="C147" s="1096" t="s">
        <v>35</v>
      </c>
      <c r="D147" s="1106" t="s">
        <v>35</v>
      </c>
      <c r="E147" s="1106" t="s">
        <v>35</v>
      </c>
      <c r="F147" s="1106" t="s">
        <v>35</v>
      </c>
      <c r="G147" s="1116" t="s">
        <v>35</v>
      </c>
      <c r="H147" s="1126" t="s">
        <v>35</v>
      </c>
      <c r="I147" s="1106" t="s">
        <v>35</v>
      </c>
      <c r="J147" s="1106" t="s">
        <v>35</v>
      </c>
      <c r="K147" s="1106" t="s">
        <v>35</v>
      </c>
      <c r="L147" s="1136" t="s">
        <v>35</v>
      </c>
      <c r="M147" s="1143" t="s">
        <v>35</v>
      </c>
      <c r="N147" s="1106" t="s">
        <v>35</v>
      </c>
      <c r="O147" s="1106" t="s">
        <v>35</v>
      </c>
      <c r="P147" s="1106" t="s">
        <v>35</v>
      </c>
      <c r="Q147" s="1116" t="s">
        <v>35</v>
      </c>
      <c r="R147" s="1126" t="s">
        <v>35</v>
      </c>
      <c r="S147" s="1106" t="s">
        <v>35</v>
      </c>
      <c r="T147" s="1106" t="s">
        <v>35</v>
      </c>
      <c r="U147" s="1106" t="s">
        <v>35</v>
      </c>
      <c r="V147" s="1106" t="s">
        <v>35</v>
      </c>
      <c r="W147" s="1106" t="s">
        <v>35</v>
      </c>
      <c r="X147" s="1106" t="s">
        <v>35</v>
      </c>
      <c r="Y147" s="1145" t="s">
        <v>35</v>
      </c>
      <c r="Z147" s="1845" t="s">
        <v>35</v>
      </c>
      <c r="AA147" s="1869"/>
      <c r="AB147" s="1869"/>
      <c r="AC147" s="1869"/>
      <c r="AD147" s="1869"/>
      <c r="AE147" s="1869"/>
      <c r="AF147" s="1869"/>
      <c r="AG147" s="1869"/>
      <c r="AH147" s="1869"/>
      <c r="AI147" s="1869"/>
      <c r="AJ147" s="1869"/>
      <c r="AK147" s="1869"/>
      <c r="AL147" s="1869"/>
      <c r="AM147" s="1869"/>
      <c r="AN147" s="1869"/>
      <c r="AO147" s="1869"/>
      <c r="AP147" s="1869"/>
      <c r="AQ147" s="1869"/>
      <c r="AR147" s="1869"/>
      <c r="AS147" s="1869"/>
      <c r="AT147" s="1869"/>
      <c r="AU147" s="1869"/>
      <c r="AV147" s="1869"/>
      <c r="AW147" s="1869"/>
      <c r="AX147" s="1869"/>
      <c r="AY147" s="1869"/>
      <c r="AZ147" s="215"/>
      <c r="BA147" s="2193"/>
      <c r="BB147" s="159" t="s">
        <v>67</v>
      </c>
      <c r="BC147" s="1156" t="s">
        <v>35</v>
      </c>
      <c r="BD147" s="1176" t="s">
        <v>35</v>
      </c>
      <c r="BE147" s="1176" t="s">
        <v>35</v>
      </c>
      <c r="BF147" s="1176" t="s">
        <v>35</v>
      </c>
      <c r="BG147" s="1197" t="s">
        <v>35</v>
      </c>
      <c r="BH147" s="1218" t="s">
        <v>35</v>
      </c>
      <c r="BI147" s="1176" t="s">
        <v>35</v>
      </c>
      <c r="BJ147" s="1176" t="s">
        <v>35</v>
      </c>
      <c r="BK147" s="1176" t="s">
        <v>35</v>
      </c>
      <c r="BL147" s="1197" t="s">
        <v>35</v>
      </c>
      <c r="BM147" s="1218" t="s">
        <v>35</v>
      </c>
      <c r="BN147" s="1176" t="s">
        <v>35</v>
      </c>
      <c r="BO147" s="1176" t="s">
        <v>35</v>
      </c>
      <c r="BP147" s="1176" t="s">
        <v>35</v>
      </c>
      <c r="BQ147" s="1197" t="s">
        <v>35</v>
      </c>
      <c r="BR147" s="1218" t="s">
        <v>35</v>
      </c>
      <c r="BS147" s="1176" t="s">
        <v>35</v>
      </c>
      <c r="BT147" s="1176" t="s">
        <v>35</v>
      </c>
      <c r="BU147" s="1176" t="s">
        <v>35</v>
      </c>
      <c r="BV147" s="1176" t="s">
        <v>35</v>
      </c>
      <c r="BW147" s="1176" t="s">
        <v>35</v>
      </c>
      <c r="BX147" s="1176" t="s">
        <v>35</v>
      </c>
      <c r="BY147" s="1237" t="s">
        <v>35</v>
      </c>
      <c r="BZ147" s="1237" t="s">
        <v>35</v>
      </c>
      <c r="CA147" s="1889"/>
      <c r="CB147" s="1889"/>
      <c r="CC147" s="1889"/>
      <c r="CD147" s="1889"/>
      <c r="CE147" s="1889"/>
      <c r="CF147" s="1889"/>
      <c r="CG147" s="1889"/>
      <c r="CH147" s="1889"/>
      <c r="CI147" s="1889"/>
      <c r="CJ147" s="1889"/>
      <c r="CK147" s="1889"/>
      <c r="CL147" s="1889"/>
      <c r="CM147" s="1889"/>
      <c r="CN147" s="1889"/>
      <c r="CO147" s="1889"/>
      <c r="CP147" s="1889"/>
      <c r="CQ147" s="1889"/>
      <c r="CR147" s="1889"/>
      <c r="CS147" s="1889"/>
      <c r="CT147" s="1889"/>
      <c r="CU147" s="1889"/>
      <c r="CV147" s="1889"/>
      <c r="CW147" s="1889"/>
      <c r="CX147" s="1889"/>
      <c r="CY147" s="1889"/>
      <c r="CZ147" s="1889"/>
    </row>
    <row r="148" s="130" customFormat="true" ht="15" customHeight="true" x14ac:dyDescent="0.2">
      <c r="A148" s="2139" t="s">
        <v>108</v>
      </c>
      <c r="B148" s="251" t="s">
        <v>49</v>
      </c>
      <c r="C148" s="1096" t="s">
        <v>35</v>
      </c>
      <c r="D148" s="1106" t="s">
        <v>35</v>
      </c>
      <c r="E148" s="1106" t="s">
        <v>35</v>
      </c>
      <c r="F148" s="1106" t="s">
        <v>35</v>
      </c>
      <c r="G148" s="1116" t="s">
        <v>35</v>
      </c>
      <c r="H148" s="1126" t="s">
        <v>35</v>
      </c>
      <c r="I148" s="1106" t="s">
        <v>35</v>
      </c>
      <c r="J148" s="1106" t="s">
        <v>35</v>
      </c>
      <c r="K148" s="1106" t="s">
        <v>35</v>
      </c>
      <c r="L148" s="1136" t="s">
        <v>35</v>
      </c>
      <c r="M148" s="1143" t="s">
        <v>35</v>
      </c>
      <c r="N148" s="1106" t="s">
        <v>35</v>
      </c>
      <c r="O148" s="1106" t="s">
        <v>35</v>
      </c>
      <c r="P148" s="1106" t="s">
        <v>35</v>
      </c>
      <c r="Q148" s="1116" t="s">
        <v>35</v>
      </c>
      <c r="R148" s="1126" t="s">
        <v>35</v>
      </c>
      <c r="S148" s="1106" t="s">
        <v>35</v>
      </c>
      <c r="T148" s="1106" t="s">
        <v>35</v>
      </c>
      <c r="U148" s="1106" t="s">
        <v>35</v>
      </c>
      <c r="V148" s="1106" t="s">
        <v>35</v>
      </c>
      <c r="W148" s="1106" t="s">
        <v>35</v>
      </c>
      <c r="X148" s="1106" t="s">
        <v>35</v>
      </c>
      <c r="Y148" s="1145" t="s">
        <v>35</v>
      </c>
      <c r="Z148" s="1845" t="s">
        <v>35</v>
      </c>
      <c r="AA148" s="1869"/>
      <c r="AB148" s="1869"/>
      <c r="AC148" s="1869"/>
      <c r="AD148" s="1869"/>
      <c r="AE148" s="1869"/>
      <c r="AF148" s="1869"/>
      <c r="AG148" s="1869"/>
      <c r="AH148" s="1869"/>
      <c r="AI148" s="1869"/>
      <c r="AJ148" s="1869"/>
      <c r="AK148" s="1869"/>
      <c r="AL148" s="1869"/>
      <c r="AM148" s="1869"/>
      <c r="AN148" s="1869"/>
      <c r="AO148" s="1869"/>
      <c r="AP148" s="1869"/>
      <c r="AQ148" s="1869"/>
      <c r="AR148" s="1869"/>
      <c r="AS148" s="1869"/>
      <c r="AT148" s="1869"/>
      <c r="AU148" s="1869"/>
      <c r="AV148" s="1869"/>
      <c r="AW148" s="1869"/>
      <c r="AX148" s="1869"/>
      <c r="AY148" s="1869"/>
      <c r="AZ148" s="215"/>
      <c r="BA148" s="2193" t="s">
        <v>108</v>
      </c>
      <c r="BB148" s="159" t="s">
        <v>49</v>
      </c>
      <c r="BC148" s="1156" t="s">
        <v>35</v>
      </c>
      <c r="BD148" s="1176" t="s">
        <v>35</v>
      </c>
      <c r="BE148" s="1176" t="s">
        <v>35</v>
      </c>
      <c r="BF148" s="1176" t="s">
        <v>35</v>
      </c>
      <c r="BG148" s="1197" t="s">
        <v>35</v>
      </c>
      <c r="BH148" s="1218" t="s">
        <v>35</v>
      </c>
      <c r="BI148" s="1176" t="s">
        <v>35</v>
      </c>
      <c r="BJ148" s="1176" t="s">
        <v>35</v>
      </c>
      <c r="BK148" s="1176" t="s">
        <v>35</v>
      </c>
      <c r="BL148" s="1197" t="s">
        <v>35</v>
      </c>
      <c r="BM148" s="1218" t="s">
        <v>35</v>
      </c>
      <c r="BN148" s="1176" t="s">
        <v>35</v>
      </c>
      <c r="BO148" s="1176" t="s">
        <v>35</v>
      </c>
      <c r="BP148" s="1176" t="s">
        <v>35</v>
      </c>
      <c r="BQ148" s="1197" t="s">
        <v>35</v>
      </c>
      <c r="BR148" s="1218" t="s">
        <v>35</v>
      </c>
      <c r="BS148" s="1176" t="s">
        <v>35</v>
      </c>
      <c r="BT148" s="1176" t="s">
        <v>35</v>
      </c>
      <c r="BU148" s="1176" t="s">
        <v>35</v>
      </c>
      <c r="BV148" s="1176" t="s">
        <v>35</v>
      </c>
      <c r="BW148" s="1176" t="s">
        <v>35</v>
      </c>
      <c r="BX148" s="1176" t="s">
        <v>35</v>
      </c>
      <c r="BY148" s="1237" t="s">
        <v>35</v>
      </c>
      <c r="BZ148" s="1237" t="s">
        <v>35</v>
      </c>
      <c r="CA148" s="1889"/>
      <c r="CB148" s="1889"/>
      <c r="CC148" s="1889"/>
      <c r="CD148" s="1889"/>
      <c r="CE148" s="1889"/>
      <c r="CF148" s="1889"/>
      <c r="CG148" s="1889"/>
      <c r="CH148" s="1889"/>
      <c r="CI148" s="1889"/>
      <c r="CJ148" s="1889"/>
      <c r="CK148" s="1889"/>
      <c r="CL148" s="1889"/>
      <c r="CM148" s="1889"/>
      <c r="CN148" s="1889"/>
      <c r="CO148" s="1889"/>
      <c r="CP148" s="1889"/>
      <c r="CQ148" s="1889"/>
      <c r="CR148" s="1889"/>
      <c r="CS148" s="1889"/>
      <c r="CT148" s="1889"/>
      <c r="CU148" s="1889"/>
      <c r="CV148" s="1889"/>
      <c r="CW148" s="1889"/>
      <c r="CX148" s="1889"/>
      <c r="CY148" s="1889"/>
      <c r="CZ148" s="1889"/>
    </row>
    <row r="149" s="130" customFormat="true" ht="15" customHeight="true" x14ac:dyDescent="0.2">
      <c r="A149" s="2139"/>
      <c r="B149" s="251" t="s">
        <v>48</v>
      </c>
      <c r="C149" s="1096" t="s">
        <v>35</v>
      </c>
      <c r="D149" s="1106" t="s">
        <v>35</v>
      </c>
      <c r="E149" s="1106" t="s">
        <v>35</v>
      </c>
      <c r="F149" s="1106" t="s">
        <v>35</v>
      </c>
      <c r="G149" s="1116" t="s">
        <v>35</v>
      </c>
      <c r="H149" s="1126" t="s">
        <v>35</v>
      </c>
      <c r="I149" s="1106" t="s">
        <v>35</v>
      </c>
      <c r="J149" s="1106" t="s">
        <v>35</v>
      </c>
      <c r="K149" s="1106" t="s">
        <v>35</v>
      </c>
      <c r="L149" s="1136" t="s">
        <v>35</v>
      </c>
      <c r="M149" s="1143" t="s">
        <v>35</v>
      </c>
      <c r="N149" s="1106" t="s">
        <v>35</v>
      </c>
      <c r="O149" s="1106" t="s">
        <v>35</v>
      </c>
      <c r="P149" s="1106" t="s">
        <v>35</v>
      </c>
      <c r="Q149" s="1116" t="s">
        <v>35</v>
      </c>
      <c r="R149" s="1126" t="s">
        <v>35</v>
      </c>
      <c r="S149" s="1106" t="s">
        <v>35</v>
      </c>
      <c r="T149" s="1106" t="s">
        <v>35</v>
      </c>
      <c r="U149" s="1106" t="s">
        <v>35</v>
      </c>
      <c r="V149" s="1106" t="s">
        <v>35</v>
      </c>
      <c r="W149" s="1106" t="s">
        <v>35</v>
      </c>
      <c r="X149" s="1106" t="s">
        <v>35</v>
      </c>
      <c r="Y149" s="1145" t="s">
        <v>35</v>
      </c>
      <c r="Z149" s="1845" t="s">
        <v>35</v>
      </c>
      <c r="AA149" s="1869"/>
      <c r="AB149" s="1869"/>
      <c r="AC149" s="1869"/>
      <c r="AD149" s="1869"/>
      <c r="AE149" s="1869"/>
      <c r="AF149" s="1869"/>
      <c r="AG149" s="1869"/>
      <c r="AH149" s="1869"/>
      <c r="AI149" s="1869"/>
      <c r="AJ149" s="1869"/>
      <c r="AK149" s="1869"/>
      <c r="AL149" s="1869"/>
      <c r="AM149" s="1869"/>
      <c r="AN149" s="1869"/>
      <c r="AO149" s="1869"/>
      <c r="AP149" s="1869"/>
      <c r="AQ149" s="1869"/>
      <c r="AR149" s="1869"/>
      <c r="AS149" s="1869"/>
      <c r="AT149" s="1869"/>
      <c r="AU149" s="1869"/>
      <c r="AV149" s="1869"/>
      <c r="AW149" s="1869"/>
      <c r="AX149" s="1869"/>
      <c r="AY149" s="1869"/>
      <c r="AZ149" s="215"/>
      <c r="BA149" s="2193"/>
      <c r="BB149" s="159" t="s">
        <v>48</v>
      </c>
      <c r="BC149" s="1156" t="s">
        <v>35</v>
      </c>
      <c r="BD149" s="1176" t="s">
        <v>35</v>
      </c>
      <c r="BE149" s="1176" t="s">
        <v>35</v>
      </c>
      <c r="BF149" s="1176" t="s">
        <v>35</v>
      </c>
      <c r="BG149" s="1197" t="s">
        <v>35</v>
      </c>
      <c r="BH149" s="1218" t="s">
        <v>35</v>
      </c>
      <c r="BI149" s="1176" t="s">
        <v>35</v>
      </c>
      <c r="BJ149" s="1176" t="s">
        <v>35</v>
      </c>
      <c r="BK149" s="1176" t="s">
        <v>35</v>
      </c>
      <c r="BL149" s="1197" t="s">
        <v>35</v>
      </c>
      <c r="BM149" s="1218" t="s">
        <v>35</v>
      </c>
      <c r="BN149" s="1176" t="s">
        <v>35</v>
      </c>
      <c r="BO149" s="1176" t="s">
        <v>35</v>
      </c>
      <c r="BP149" s="1176" t="s">
        <v>35</v>
      </c>
      <c r="BQ149" s="1197" t="s">
        <v>35</v>
      </c>
      <c r="BR149" s="1218" t="s">
        <v>35</v>
      </c>
      <c r="BS149" s="1176" t="s">
        <v>35</v>
      </c>
      <c r="BT149" s="1176" t="s">
        <v>35</v>
      </c>
      <c r="BU149" s="1176" t="s">
        <v>35</v>
      </c>
      <c r="BV149" s="1176" t="s">
        <v>35</v>
      </c>
      <c r="BW149" s="1176" t="s">
        <v>35</v>
      </c>
      <c r="BX149" s="1176" t="s">
        <v>35</v>
      </c>
      <c r="BY149" s="1237" t="s">
        <v>35</v>
      </c>
      <c r="BZ149" s="1237" t="s">
        <v>35</v>
      </c>
      <c r="CA149" s="1889"/>
      <c r="CB149" s="1889"/>
      <c r="CC149" s="1889"/>
      <c r="CD149" s="1889"/>
      <c r="CE149" s="1889"/>
      <c r="CF149" s="1889"/>
      <c r="CG149" s="1889"/>
      <c r="CH149" s="1889"/>
      <c r="CI149" s="1889"/>
      <c r="CJ149" s="1889"/>
      <c r="CK149" s="1889"/>
      <c r="CL149" s="1889"/>
      <c r="CM149" s="1889"/>
      <c r="CN149" s="1889"/>
      <c r="CO149" s="1889"/>
      <c r="CP149" s="1889"/>
      <c r="CQ149" s="1889"/>
      <c r="CR149" s="1889"/>
      <c r="CS149" s="1889"/>
      <c r="CT149" s="1889"/>
      <c r="CU149" s="1889"/>
      <c r="CV149" s="1889"/>
      <c r="CW149" s="1889"/>
      <c r="CX149" s="1889"/>
      <c r="CY149" s="1889"/>
      <c r="CZ149" s="1889"/>
    </row>
    <row r="150" s="130" customFormat="true" ht="15" customHeight="true" x14ac:dyDescent="0.2">
      <c r="A150" s="2139"/>
      <c r="B150" s="251" t="s">
        <v>110</v>
      </c>
      <c r="C150" s="1096" t="s">
        <v>35</v>
      </c>
      <c r="D150" s="1106" t="s">
        <v>35</v>
      </c>
      <c r="E150" s="1106" t="s">
        <v>35</v>
      </c>
      <c r="F150" s="1106" t="s">
        <v>35</v>
      </c>
      <c r="G150" s="1116" t="s">
        <v>35</v>
      </c>
      <c r="H150" s="1126" t="s">
        <v>35</v>
      </c>
      <c r="I150" s="1106" t="s">
        <v>35</v>
      </c>
      <c r="J150" s="1106" t="s">
        <v>35</v>
      </c>
      <c r="K150" s="1106" t="s">
        <v>35</v>
      </c>
      <c r="L150" s="1136" t="s">
        <v>35</v>
      </c>
      <c r="M150" s="1143" t="s">
        <v>35</v>
      </c>
      <c r="N150" s="1106" t="s">
        <v>35</v>
      </c>
      <c r="O150" s="1106" t="s">
        <v>35</v>
      </c>
      <c r="P150" s="1106" t="s">
        <v>35</v>
      </c>
      <c r="Q150" s="1116" t="s">
        <v>35</v>
      </c>
      <c r="R150" s="1126" t="s">
        <v>35</v>
      </c>
      <c r="S150" s="1106" t="s">
        <v>35</v>
      </c>
      <c r="T150" s="1106" t="s">
        <v>35</v>
      </c>
      <c r="U150" s="1106" t="s">
        <v>35</v>
      </c>
      <c r="V150" s="1106" t="s">
        <v>35</v>
      </c>
      <c r="W150" s="1106" t="s">
        <v>35</v>
      </c>
      <c r="X150" s="1106" t="s">
        <v>35</v>
      </c>
      <c r="Y150" s="1145" t="s">
        <v>35</v>
      </c>
      <c r="Z150" s="1845" t="s">
        <v>35</v>
      </c>
      <c r="AA150" s="1869"/>
      <c r="AB150" s="1869"/>
      <c r="AC150" s="1869"/>
      <c r="AD150" s="1869"/>
      <c r="AE150" s="1869"/>
      <c r="AF150" s="1869"/>
      <c r="AG150" s="1869"/>
      <c r="AH150" s="1869"/>
      <c r="AI150" s="1869"/>
      <c r="AJ150" s="1869"/>
      <c r="AK150" s="1869"/>
      <c r="AL150" s="1869"/>
      <c r="AM150" s="1869"/>
      <c r="AN150" s="1869"/>
      <c r="AO150" s="1869"/>
      <c r="AP150" s="1869"/>
      <c r="AQ150" s="1869"/>
      <c r="AR150" s="1869"/>
      <c r="AS150" s="1869"/>
      <c r="AT150" s="1869"/>
      <c r="AU150" s="1869"/>
      <c r="AV150" s="1869"/>
      <c r="AW150" s="1869"/>
      <c r="AX150" s="1869"/>
      <c r="AY150" s="1869"/>
      <c r="AZ150" s="215"/>
      <c r="BA150" s="2193"/>
      <c r="BB150" s="159" t="s">
        <v>110</v>
      </c>
      <c r="BC150" s="1156" t="s">
        <v>35</v>
      </c>
      <c r="BD150" s="1176" t="s">
        <v>35</v>
      </c>
      <c r="BE150" s="1176" t="s">
        <v>35</v>
      </c>
      <c r="BF150" s="1176" t="s">
        <v>35</v>
      </c>
      <c r="BG150" s="1197" t="s">
        <v>35</v>
      </c>
      <c r="BH150" s="1218" t="s">
        <v>35</v>
      </c>
      <c r="BI150" s="1176" t="s">
        <v>35</v>
      </c>
      <c r="BJ150" s="1176" t="s">
        <v>35</v>
      </c>
      <c r="BK150" s="1176" t="s">
        <v>35</v>
      </c>
      <c r="BL150" s="1197" t="s">
        <v>35</v>
      </c>
      <c r="BM150" s="1218" t="s">
        <v>35</v>
      </c>
      <c r="BN150" s="1176" t="s">
        <v>35</v>
      </c>
      <c r="BO150" s="1176" t="s">
        <v>35</v>
      </c>
      <c r="BP150" s="1176" t="s">
        <v>35</v>
      </c>
      <c r="BQ150" s="1197" t="s">
        <v>35</v>
      </c>
      <c r="BR150" s="1218" t="s">
        <v>35</v>
      </c>
      <c r="BS150" s="1176" t="s">
        <v>35</v>
      </c>
      <c r="BT150" s="1176" t="s">
        <v>35</v>
      </c>
      <c r="BU150" s="1176" t="s">
        <v>35</v>
      </c>
      <c r="BV150" s="1176" t="s">
        <v>35</v>
      </c>
      <c r="BW150" s="1176" t="s">
        <v>35</v>
      </c>
      <c r="BX150" s="1176" t="s">
        <v>35</v>
      </c>
      <c r="BY150" s="1237" t="s">
        <v>35</v>
      </c>
      <c r="BZ150" s="1237" t="s">
        <v>35</v>
      </c>
      <c r="CA150" s="1889"/>
      <c r="CB150" s="1889"/>
      <c r="CC150" s="1889"/>
      <c r="CD150" s="1889"/>
      <c r="CE150" s="1889"/>
      <c r="CF150" s="1889"/>
      <c r="CG150" s="1889"/>
      <c r="CH150" s="1889"/>
      <c r="CI150" s="1889"/>
      <c r="CJ150" s="1889"/>
      <c r="CK150" s="1889"/>
      <c r="CL150" s="1889"/>
      <c r="CM150" s="1889"/>
      <c r="CN150" s="1889"/>
      <c r="CO150" s="1889"/>
      <c r="CP150" s="1889"/>
      <c r="CQ150" s="1889"/>
      <c r="CR150" s="1889"/>
      <c r="CS150" s="1889"/>
      <c r="CT150" s="1889"/>
      <c r="CU150" s="1889"/>
      <c r="CV150" s="1889"/>
      <c r="CW150" s="1889"/>
      <c r="CX150" s="1889"/>
      <c r="CY150" s="1889"/>
      <c r="CZ150" s="1889"/>
    </row>
    <row r="151" s="130" customFormat="true" ht="15" customHeight="true" x14ac:dyDescent="0.2">
      <c r="A151" s="2139" t="s">
        <v>109</v>
      </c>
      <c r="B151" s="251" t="s">
        <v>49</v>
      </c>
      <c r="C151" s="717">
        <v>6.8699548132124884</v>
      </c>
      <c r="D151" s="718">
        <v>16.801225230446885</v>
      </c>
      <c r="E151" s="718">
        <v>39.808437875915587</v>
      </c>
      <c r="F151" s="718">
        <v>35.716370428123902</v>
      </c>
      <c r="G151" s="789">
        <v>11.743245423384728</v>
      </c>
      <c r="H151" s="773">
        <v>38.314776410764267</v>
      </c>
      <c r="I151" s="718">
        <v>43.062358267286641</v>
      </c>
      <c r="J151" s="718">
        <v>39.352962474486716</v>
      </c>
      <c r="K151" s="718">
        <v>24.891936431498486</v>
      </c>
      <c r="L151" s="741">
        <v>5.9980456523506236</v>
      </c>
      <c r="M151" s="756">
        <v>4.7497435481380599</v>
      </c>
      <c r="N151" s="718">
        <v>6.5711139612528457</v>
      </c>
      <c r="O151" s="718">
        <v>8.6231191973480357</v>
      </c>
      <c r="P151" s="718">
        <v>11.841874640503772</v>
      </c>
      <c r="Q151" s="789">
        <v>12.713029698707331</v>
      </c>
      <c r="R151" s="773">
        <v>23.734281454288126</v>
      </c>
      <c r="S151" s="718">
        <v>23.758238056134235</v>
      </c>
      <c r="T151" s="718">
        <v>19.562306838331565</v>
      </c>
      <c r="U151" s="718">
        <v>25.719400661107993</v>
      </c>
      <c r="V151" s="718">
        <v>26.418838847011532</v>
      </c>
      <c r="W151" s="718">
        <v>22.04393751614797</v>
      </c>
      <c r="X151" s="718">
        <v>29.649681533627071</v>
      </c>
      <c r="Y151" s="719">
        <v>26.21646062630127</v>
      </c>
      <c r="Z151" s="1846">
        <v>20.85061115307477</v>
      </c>
      <c r="AA151" s="1870"/>
      <c r="AB151" s="1870"/>
      <c r="AC151" s="1870"/>
      <c r="AD151" s="1870"/>
      <c r="AE151" s="1870"/>
      <c r="AF151" s="1870"/>
      <c r="AG151" s="1870"/>
      <c r="AH151" s="1870"/>
      <c r="AI151" s="1870"/>
      <c r="AJ151" s="1870"/>
      <c r="AK151" s="1870"/>
      <c r="AL151" s="1870"/>
      <c r="AM151" s="1870"/>
      <c r="AN151" s="1870"/>
      <c r="AO151" s="1870"/>
      <c r="AP151" s="1870"/>
      <c r="AQ151" s="1870"/>
      <c r="AR151" s="1870"/>
      <c r="AS151" s="1870"/>
      <c r="AT151" s="1870"/>
      <c r="AU151" s="1870"/>
      <c r="AV151" s="1870"/>
      <c r="AW151" s="1870"/>
      <c r="AX151" s="1870"/>
      <c r="AY151" s="1870"/>
      <c r="AZ151" s="215"/>
      <c r="BA151" s="2193" t="s">
        <v>109</v>
      </c>
      <c r="BB151" s="159" t="s">
        <v>49</v>
      </c>
      <c r="BC151" s="1156" t="s">
        <v>35</v>
      </c>
      <c r="BD151" s="1176" t="s">
        <v>35</v>
      </c>
      <c r="BE151" s="1176" t="s">
        <v>35</v>
      </c>
      <c r="BF151" s="1176" t="s">
        <v>35</v>
      </c>
      <c r="BG151" s="1197" t="s">
        <v>35</v>
      </c>
      <c r="BH151" s="1218" t="s">
        <v>35</v>
      </c>
      <c r="BI151" s="1176" t="s">
        <v>35</v>
      </c>
      <c r="BJ151" s="1176" t="s">
        <v>35</v>
      </c>
      <c r="BK151" s="1176" t="s">
        <v>35</v>
      </c>
      <c r="BL151" s="1197" t="s">
        <v>35</v>
      </c>
      <c r="BM151" s="1218" t="s">
        <v>35</v>
      </c>
      <c r="BN151" s="1176" t="s">
        <v>35</v>
      </c>
      <c r="BO151" s="1176" t="s">
        <v>35</v>
      </c>
      <c r="BP151" s="1176" t="s">
        <v>35</v>
      </c>
      <c r="BQ151" s="1197" t="s">
        <v>35</v>
      </c>
      <c r="BR151" s="1218" t="s">
        <v>35</v>
      </c>
      <c r="BS151" s="1176" t="s">
        <v>35</v>
      </c>
      <c r="BT151" s="1176" t="s">
        <v>35</v>
      </c>
      <c r="BU151" s="1176" t="s">
        <v>35</v>
      </c>
      <c r="BV151" s="1176" t="s">
        <v>35</v>
      </c>
      <c r="BW151" s="1176" t="s">
        <v>35</v>
      </c>
      <c r="BX151" s="1176" t="s">
        <v>35</v>
      </c>
      <c r="BY151" s="1237" t="s">
        <v>35</v>
      </c>
      <c r="BZ151" s="1237" t="s">
        <v>35</v>
      </c>
      <c r="CA151" s="1889"/>
      <c r="CB151" s="1889"/>
      <c r="CC151" s="1889"/>
      <c r="CD151" s="1889"/>
      <c r="CE151" s="1889"/>
      <c r="CF151" s="1889"/>
      <c r="CG151" s="1889"/>
      <c r="CH151" s="1889"/>
      <c r="CI151" s="1889"/>
      <c r="CJ151" s="1889"/>
      <c r="CK151" s="1889"/>
      <c r="CL151" s="1889"/>
      <c r="CM151" s="1889"/>
      <c r="CN151" s="1889"/>
      <c r="CO151" s="1889"/>
      <c r="CP151" s="1889"/>
      <c r="CQ151" s="1889"/>
      <c r="CR151" s="1889"/>
      <c r="CS151" s="1889"/>
      <c r="CT151" s="1889"/>
      <c r="CU151" s="1889"/>
      <c r="CV151" s="1889"/>
      <c r="CW151" s="1889"/>
      <c r="CX151" s="1889"/>
      <c r="CY151" s="1889"/>
      <c r="CZ151" s="1889"/>
    </row>
    <row r="152" s="130" customFormat="true" ht="15" customHeight="true" x14ac:dyDescent="0.2">
      <c r="A152" s="2194"/>
      <c r="B152" s="252" t="s">
        <v>48</v>
      </c>
      <c r="C152" s="720">
        <v>93.052617630775202</v>
      </c>
      <c r="D152" s="721">
        <v>83.079654237249756</v>
      </c>
      <c r="E152" s="721">
        <v>60.092851173625206</v>
      </c>
      <c r="F152" s="721">
        <v>64.066696951211142</v>
      </c>
      <c r="G152" s="790">
        <v>88.147582444715866</v>
      </c>
      <c r="H152" s="774">
        <v>61.659690833672776</v>
      </c>
      <c r="I152" s="721">
        <v>56.78795142365032</v>
      </c>
      <c r="J152" s="721">
        <v>60.518956619060837</v>
      </c>
      <c r="K152" s="721">
        <v>74.87457585510731</v>
      </c>
      <c r="L152" s="742">
        <v>93.864228030472745</v>
      </c>
      <c r="M152" s="757">
        <v>95.250256451861944</v>
      </c>
      <c r="N152" s="721">
        <v>93.255656581520839</v>
      </c>
      <c r="O152" s="721">
        <v>91.376880802652138</v>
      </c>
      <c r="P152" s="721">
        <v>87.907282649233792</v>
      </c>
      <c r="Q152" s="790">
        <v>87.193517815494218</v>
      </c>
      <c r="R152" s="774">
        <v>76.265718545711835</v>
      </c>
      <c r="S152" s="721">
        <v>76.116213329480502</v>
      </c>
      <c r="T152" s="721">
        <v>80.252159633398108</v>
      </c>
      <c r="U152" s="721">
        <v>74.142512340381401</v>
      </c>
      <c r="V152" s="721">
        <v>73.514907472425378</v>
      </c>
      <c r="W152" s="721">
        <v>77.108268459179641</v>
      </c>
      <c r="X152" s="721">
        <v>70.350318466373011</v>
      </c>
      <c r="Y152" s="722">
        <v>73.621435850951073</v>
      </c>
      <c r="Z152" s="1847">
        <v>79.14938884692539</v>
      </c>
      <c r="AA152" s="1871"/>
      <c r="AB152" s="1871"/>
      <c r="AC152" s="1871"/>
      <c r="AD152" s="1871"/>
      <c r="AE152" s="1871"/>
      <c r="AF152" s="1871"/>
      <c r="AG152" s="1871"/>
      <c r="AH152" s="1871"/>
      <c r="AI152" s="1871"/>
      <c r="AJ152" s="1871"/>
      <c r="AK152" s="1871"/>
      <c r="AL152" s="1871"/>
      <c r="AM152" s="1871"/>
      <c r="AN152" s="1871"/>
      <c r="AO152" s="1871"/>
      <c r="AP152" s="1871"/>
      <c r="AQ152" s="1871"/>
      <c r="AR152" s="1871"/>
      <c r="AS152" s="1871"/>
      <c r="AT152" s="1871"/>
      <c r="AU152" s="1871"/>
      <c r="AV152" s="1871"/>
      <c r="AW152" s="1871"/>
      <c r="AX152" s="1871"/>
      <c r="AY152" s="1871"/>
      <c r="AZ152" s="215"/>
      <c r="BA152" s="2195"/>
      <c r="BB152" s="234" t="s">
        <v>48</v>
      </c>
      <c r="BC152" s="1157" t="s">
        <v>35</v>
      </c>
      <c r="BD152" s="1177" t="s">
        <v>35</v>
      </c>
      <c r="BE152" s="1177" t="s">
        <v>35</v>
      </c>
      <c r="BF152" s="1177" t="s">
        <v>35</v>
      </c>
      <c r="BG152" s="1198" t="s">
        <v>35</v>
      </c>
      <c r="BH152" s="1219" t="s">
        <v>35</v>
      </c>
      <c r="BI152" s="1177" t="s">
        <v>35</v>
      </c>
      <c r="BJ152" s="1177" t="s">
        <v>35</v>
      </c>
      <c r="BK152" s="1177" t="s">
        <v>35</v>
      </c>
      <c r="BL152" s="1198" t="s">
        <v>35</v>
      </c>
      <c r="BM152" s="1219" t="s">
        <v>35</v>
      </c>
      <c r="BN152" s="1177" t="s">
        <v>35</v>
      </c>
      <c r="BO152" s="1177" t="s">
        <v>35</v>
      </c>
      <c r="BP152" s="1177" t="s">
        <v>35</v>
      </c>
      <c r="BQ152" s="1198" t="s">
        <v>35</v>
      </c>
      <c r="BR152" s="1219" t="s">
        <v>35</v>
      </c>
      <c r="BS152" s="1177" t="s">
        <v>35</v>
      </c>
      <c r="BT152" s="1177" t="s">
        <v>35</v>
      </c>
      <c r="BU152" s="1177" t="s">
        <v>35</v>
      </c>
      <c r="BV152" s="1177" t="s">
        <v>35</v>
      </c>
      <c r="BW152" s="1177" t="s">
        <v>35</v>
      </c>
      <c r="BX152" s="1177" t="s">
        <v>35</v>
      </c>
      <c r="BY152" s="1238" t="s">
        <v>35</v>
      </c>
      <c r="BZ152" s="1238" t="s">
        <v>35</v>
      </c>
      <c r="CA152" s="1890"/>
      <c r="CB152" s="1890"/>
      <c r="CC152" s="1890"/>
      <c r="CD152" s="1890"/>
      <c r="CE152" s="1890"/>
      <c r="CF152" s="1890"/>
      <c r="CG152" s="1890"/>
      <c r="CH152" s="1890"/>
      <c r="CI152" s="1890"/>
      <c r="CJ152" s="1890"/>
      <c r="CK152" s="1890"/>
      <c r="CL152" s="1890"/>
      <c r="CM152" s="1890"/>
      <c r="CN152" s="1890"/>
      <c r="CO152" s="1890"/>
      <c r="CP152" s="1890"/>
      <c r="CQ152" s="1890"/>
      <c r="CR152" s="1890"/>
      <c r="CS152" s="1890"/>
      <c r="CT152" s="1890"/>
      <c r="CU152" s="1890"/>
      <c r="CV152" s="1890"/>
      <c r="CW152" s="1890"/>
      <c r="CX152" s="1890"/>
      <c r="CY152" s="1890"/>
      <c r="CZ152" s="1890"/>
    </row>
    <row r="153" s="388" customFormat="true" ht="15" customHeight="true" x14ac:dyDescent="0.2">
      <c r="A153" s="2327" t="s">
        <v>258</v>
      </c>
      <c r="B153" s="1477" t="s">
        <v>259</v>
      </c>
      <c r="C153" s="1413">
        <v>1.2759111849875389</v>
      </c>
      <c r="D153" s="1414">
        <v>11.111594391536912</v>
      </c>
      <c r="E153" s="1414">
        <v>51.232156481624017</v>
      </c>
      <c r="F153" s="1414">
        <v>58.539844803246496</v>
      </c>
      <c r="G153" s="1415">
        <v>69.659684842888183</v>
      </c>
      <c r="H153" s="1416">
        <v>35.868862735041894</v>
      </c>
      <c r="I153" s="1414">
        <v>62.840657898063213</v>
      </c>
      <c r="J153" s="1414">
        <v>60.459840555983831</v>
      </c>
      <c r="K153" s="1414">
        <v>65.737408497911559</v>
      </c>
      <c r="L153" s="1417">
        <v>72.332259311849583</v>
      </c>
      <c r="M153" s="1418">
        <v>0</v>
      </c>
      <c r="N153" s="1414">
        <v>1.6044480385373601</v>
      </c>
      <c r="O153" s="1414">
        <v>3.0939563664634977</v>
      </c>
      <c r="P153" s="1414">
        <v>8.5477322128749229</v>
      </c>
      <c r="Q153" s="1415">
        <v>20.360321290234751</v>
      </c>
      <c r="R153" s="1416">
        <v>15.818568274821999</v>
      </c>
      <c r="S153" s="1414">
        <v>66.969525994120104</v>
      </c>
      <c r="T153" s="1414">
        <v>51.919853150435856</v>
      </c>
      <c r="U153" s="1414">
        <v>64.276064358805314</v>
      </c>
      <c r="V153" s="1414">
        <v>77.481854126733978</v>
      </c>
      <c r="W153" s="1414">
        <v>15.553704795534816</v>
      </c>
      <c r="X153" s="1414">
        <v>69.007260511434097</v>
      </c>
      <c r="Y153" s="1414">
        <v>19.26983156105965</v>
      </c>
      <c r="Z153" s="1936">
        <v>57.423072329195037</v>
      </c>
      <c r="AA153" s="603"/>
      <c r="AB153" s="603"/>
      <c r="AC153" s="603"/>
      <c r="AD153" s="603"/>
      <c r="AE153" s="603"/>
      <c r="AF153" s="603"/>
      <c r="AG153" s="603"/>
      <c r="AH153" s="603"/>
      <c r="AI153" s="603"/>
      <c r="AJ153" s="603"/>
      <c r="AK153" s="603"/>
      <c r="AL153" s="603"/>
      <c r="AM153" s="603"/>
      <c r="AN153" s="603"/>
      <c r="AO153" s="603"/>
      <c r="AP153" s="603"/>
      <c r="AQ153" s="603"/>
      <c r="AR153" s="603"/>
      <c r="AS153" s="603"/>
      <c r="AT153" s="603"/>
      <c r="AU153" s="603"/>
      <c r="AV153" s="603"/>
      <c r="AW153" s="603"/>
      <c r="AX153" s="603"/>
      <c r="AY153" s="603"/>
      <c r="AZ153" s="216"/>
      <c r="BA153" s="2350" t="s">
        <v>258</v>
      </c>
      <c r="BB153" s="1493" t="s">
        <v>259</v>
      </c>
      <c r="BC153" s="338">
        <v>63.424366000000006</v>
      </c>
      <c r="BD153" s="304">
        <v>944.99511399999983</v>
      </c>
      <c r="BE153" s="304">
        <v>6171.4854740000328</v>
      </c>
      <c r="BF153" s="304">
        <v>8729.3655199999776</v>
      </c>
      <c r="BG153" s="339">
        <v>10752.798572999965</v>
      </c>
      <c r="BH153" s="350">
        <v>2427.0526819999964</v>
      </c>
      <c r="BI153" s="304">
        <v>4991.4658600000103</v>
      </c>
      <c r="BJ153" s="304">
        <v>5362.3727859999917</v>
      </c>
      <c r="BK153" s="304">
        <v>5944.835026000007</v>
      </c>
      <c r="BL153" s="339">
        <v>6638.9150480000017</v>
      </c>
      <c r="BM153" s="350">
        <v>0</v>
      </c>
      <c r="BN153" s="304">
        <v>35.628479999999996</v>
      </c>
      <c r="BO153" s="304">
        <v>83.586759000000001</v>
      </c>
      <c r="BP153" s="304">
        <v>286.32769100000007</v>
      </c>
      <c r="BQ153" s="339">
        <v>891.88471500000014</v>
      </c>
      <c r="BR153" s="350">
        <v>375.00021800000002</v>
      </c>
      <c r="BS153" s="304">
        <v>1692.4843929999959</v>
      </c>
      <c r="BT153" s="304">
        <v>5347.8064260000001</v>
      </c>
      <c r="BU153" s="304">
        <v>10651.935280999984</v>
      </c>
      <c r="BV153" s="304">
        <v>1682.8750540000051</v>
      </c>
      <c r="BW153" s="304">
        <v>63.295230999999994</v>
      </c>
      <c r="BX153" s="304">
        <v>2243.1632719999998</v>
      </c>
      <c r="BY153" s="305">
        <v>2972.6326380000019</v>
      </c>
      <c r="BZ153" s="305">
        <v>1632.8765340000032</v>
      </c>
      <c r="CA153" s="1891"/>
      <c r="CB153" s="1891"/>
      <c r="CC153" s="1891"/>
      <c r="CD153" s="1891"/>
      <c r="CE153" s="1891"/>
      <c r="CF153" s="1891"/>
      <c r="CG153" s="1891"/>
      <c r="CH153" s="1891"/>
      <c r="CI153" s="1891"/>
      <c r="CJ153" s="1891"/>
      <c r="CK153" s="1891"/>
      <c r="CL153" s="1891"/>
      <c r="CM153" s="1891"/>
      <c r="CN153" s="1891"/>
      <c r="CO153" s="1891"/>
      <c r="CP153" s="1891"/>
      <c r="CQ153" s="1891"/>
      <c r="CR153" s="1891"/>
      <c r="CS153" s="1891"/>
      <c r="CT153" s="1891"/>
      <c r="CU153" s="1891"/>
      <c r="CV153" s="1891"/>
      <c r="CW153" s="1891"/>
      <c r="CX153" s="1891"/>
      <c r="CY153" s="1891"/>
      <c r="CZ153" s="1891"/>
    </row>
    <row r="154" s="388" customFormat="true" ht="15" customHeight="true" x14ac:dyDescent="0.2">
      <c r="A154" s="2327"/>
      <c r="B154" s="1477" t="s">
        <v>260</v>
      </c>
      <c r="C154" s="1413">
        <v>4.5203098771342223</v>
      </c>
      <c r="D154" s="1414">
        <v>4.6888858612753541</v>
      </c>
      <c r="E154" s="1414">
        <v>9.464806807947415</v>
      </c>
      <c r="F154" s="1414">
        <v>15.895327689792794</v>
      </c>
      <c r="G154" s="1415">
        <v>19.979925304187589</v>
      </c>
      <c r="H154" s="1416">
        <v>5.8848172017436751</v>
      </c>
      <c r="I154" s="1414">
        <v>10.410135529619961</v>
      </c>
      <c r="J154" s="1414">
        <v>15.344724590947562</v>
      </c>
      <c r="K154" s="1414">
        <v>17.65218027434728</v>
      </c>
      <c r="L154" s="1417">
        <v>21.340638216386733</v>
      </c>
      <c r="M154" s="1418">
        <v>6.1118071279155366</v>
      </c>
      <c r="N154" s="1414">
        <v>3.7530719645774626</v>
      </c>
      <c r="O154" s="1414">
        <v>4.2504870831805617</v>
      </c>
      <c r="P154" s="1414">
        <v>4.5431443366676092</v>
      </c>
      <c r="Q154" s="1415">
        <v>14.609876032693112</v>
      </c>
      <c r="R154" s="1416">
        <v>16.514691343744818</v>
      </c>
      <c r="S154" s="1414">
        <v>1.6058160767803304</v>
      </c>
      <c r="T154" s="1414">
        <v>10.645922972348137</v>
      </c>
      <c r="U154" s="1414">
        <v>3.216953361315285</v>
      </c>
      <c r="V154" s="1414">
        <v>3.8997329686828177</v>
      </c>
      <c r="W154" s="1414">
        <v>17.826966229608303</v>
      </c>
      <c r="X154" s="1414">
        <v>3.9619847592988706</v>
      </c>
      <c r="Y154" s="1414">
        <v>30.394470098243165</v>
      </c>
      <c r="Z154" s="1936">
        <v>6.3825721418607095</v>
      </c>
      <c r="AA154" s="603"/>
      <c r="AB154" s="603"/>
      <c r="AC154" s="603"/>
      <c r="AD154" s="603"/>
      <c r="AE154" s="603"/>
      <c r="AF154" s="603"/>
      <c r="AG154" s="603"/>
      <c r="AH154" s="603"/>
      <c r="AI154" s="603"/>
      <c r="AJ154" s="603"/>
      <c r="AK154" s="603"/>
      <c r="AL154" s="603"/>
      <c r="AM154" s="603"/>
      <c r="AN154" s="603"/>
      <c r="AO154" s="603"/>
      <c r="AP154" s="603"/>
      <c r="AQ154" s="603"/>
      <c r="AR154" s="603"/>
      <c r="AS154" s="603"/>
      <c r="AT154" s="603"/>
      <c r="AU154" s="603"/>
      <c r="AV154" s="603"/>
      <c r="AW154" s="603"/>
      <c r="AX154" s="603"/>
      <c r="AY154" s="603"/>
      <c r="AZ154" s="216"/>
      <c r="BA154" s="2351"/>
      <c r="BB154" s="1494" t="s">
        <v>260</v>
      </c>
      <c r="BC154" s="340">
        <v>224.70042700000002</v>
      </c>
      <c r="BD154" s="306">
        <v>398.7703360000001</v>
      </c>
      <c r="BE154" s="306">
        <v>1140.1416950000009</v>
      </c>
      <c r="BF154" s="306">
        <v>2370.2851609999993</v>
      </c>
      <c r="BG154" s="341">
        <v>3084.1384479999988</v>
      </c>
      <c r="BH154" s="351">
        <v>398.19387299999988</v>
      </c>
      <c r="BI154" s="306">
        <v>826.88243299999988</v>
      </c>
      <c r="BJ154" s="306">
        <v>1360.9717259999989</v>
      </c>
      <c r="BK154" s="306">
        <v>1596.3406829999997</v>
      </c>
      <c r="BL154" s="341">
        <v>1958.7205699999997</v>
      </c>
      <c r="BM154" s="351">
        <v>86.583843999999999</v>
      </c>
      <c r="BN154" s="306">
        <v>83.340966000000009</v>
      </c>
      <c r="BO154" s="306">
        <v>114.83175499999999</v>
      </c>
      <c r="BP154" s="306">
        <v>152.18399399999996</v>
      </c>
      <c r="BQ154" s="341">
        <v>639.98622300000022</v>
      </c>
      <c r="BR154" s="351">
        <v>391.50274199999984</v>
      </c>
      <c r="BS154" s="306">
        <v>40.582915999999997</v>
      </c>
      <c r="BT154" s="306">
        <v>1096.5426870000006</v>
      </c>
      <c r="BU154" s="306">
        <v>533.11881100000016</v>
      </c>
      <c r="BV154" s="306">
        <v>84.700649000000013</v>
      </c>
      <c r="BW154" s="306">
        <v>72.546185000000023</v>
      </c>
      <c r="BX154" s="306">
        <v>128.78903800000001</v>
      </c>
      <c r="BY154" s="307">
        <v>4688.7588789999945</v>
      </c>
      <c r="BZ154" s="307">
        <v>181.49415999999994</v>
      </c>
      <c r="CA154" s="1891"/>
      <c r="CB154" s="1891"/>
      <c r="CC154" s="1891"/>
      <c r="CD154" s="1891"/>
      <c r="CE154" s="1891"/>
      <c r="CF154" s="1891"/>
      <c r="CG154" s="1891"/>
      <c r="CH154" s="1891"/>
      <c r="CI154" s="1891"/>
      <c r="CJ154" s="1891"/>
      <c r="CK154" s="1891"/>
      <c r="CL154" s="1891"/>
      <c r="CM154" s="1891"/>
      <c r="CN154" s="1891"/>
      <c r="CO154" s="1891"/>
      <c r="CP154" s="1891"/>
      <c r="CQ154" s="1891"/>
      <c r="CR154" s="1891"/>
      <c r="CS154" s="1891"/>
      <c r="CT154" s="1891"/>
      <c r="CU154" s="1891"/>
      <c r="CV154" s="1891"/>
      <c r="CW154" s="1891"/>
      <c r="CX154" s="1891"/>
      <c r="CY154" s="1891"/>
      <c r="CZ154" s="1891"/>
    </row>
    <row r="155" s="388" customFormat="true" ht="15" customHeight="true" x14ac:dyDescent="0.2">
      <c r="A155" s="2327"/>
      <c r="B155" s="1477" t="s">
        <v>261</v>
      </c>
      <c r="C155" s="1413">
        <v>92.147287903870151</v>
      </c>
      <c r="D155" s="1414">
        <v>83.198398424777736</v>
      </c>
      <c r="E155" s="1414">
        <v>38.332218182693303</v>
      </c>
      <c r="F155" s="1414">
        <v>25.278662975350581</v>
      </c>
      <c r="G155" s="1415">
        <v>10.168888067103868</v>
      </c>
      <c r="H155" s="1416">
        <v>56.933341930402314</v>
      </c>
      <c r="I155" s="1414">
        <v>26.430885687751481</v>
      </c>
      <c r="J155" s="1414">
        <v>23.891630752864774</v>
      </c>
      <c r="K155" s="1414">
        <v>16.345417209810492</v>
      </c>
      <c r="L155" s="1417">
        <v>6.2643607608973486</v>
      </c>
      <c r="M155" s="1418">
        <v>90.250644183789504</v>
      </c>
      <c r="N155" s="1414">
        <v>93.48129690829623</v>
      </c>
      <c r="O155" s="1414">
        <v>91.19593401754868</v>
      </c>
      <c r="P155" s="1414">
        <v>86.170780520237443</v>
      </c>
      <c r="Q155" s="1415">
        <v>63.562656177658006</v>
      </c>
      <c r="R155" s="1416">
        <v>66.639626196802013</v>
      </c>
      <c r="S155" s="1414">
        <v>28.87729758433283</v>
      </c>
      <c r="T155" s="1414">
        <v>36.725822506506347</v>
      </c>
      <c r="U155" s="1414">
        <v>32.05246263122914</v>
      </c>
      <c r="V155" s="1414">
        <v>18.336393237433029</v>
      </c>
      <c r="W155" s="1414">
        <v>62.512188615849674</v>
      </c>
      <c r="X155" s="1414">
        <v>25.781999945094807</v>
      </c>
      <c r="Y155" s="1414">
        <v>49.923600799109231</v>
      </c>
      <c r="Z155" s="1936">
        <v>35.753849140926555</v>
      </c>
      <c r="AA155" s="603"/>
      <c r="AB155" s="603"/>
      <c r="AC155" s="603"/>
      <c r="AD155" s="603"/>
      <c r="AE155" s="603"/>
      <c r="AF155" s="603"/>
      <c r="AG155" s="603"/>
      <c r="AH155" s="603"/>
      <c r="AI155" s="603"/>
      <c r="AJ155" s="603"/>
      <c r="AK155" s="603"/>
      <c r="AL155" s="603"/>
      <c r="AM155" s="603"/>
      <c r="AN155" s="603"/>
      <c r="AO155" s="603"/>
      <c r="AP155" s="603"/>
      <c r="AQ155" s="603"/>
      <c r="AR155" s="603"/>
      <c r="AS155" s="603"/>
      <c r="AT155" s="603"/>
      <c r="AU155" s="603"/>
      <c r="AV155" s="603"/>
      <c r="AW155" s="603"/>
      <c r="AX155" s="603"/>
      <c r="AY155" s="603"/>
      <c r="AZ155" s="216"/>
      <c r="BA155" s="2351"/>
      <c r="BB155" s="1494" t="s">
        <v>261</v>
      </c>
      <c r="BC155" s="340">
        <v>4580.5565329999927</v>
      </c>
      <c r="BD155" s="306">
        <v>7075.6794420000024</v>
      </c>
      <c r="BE155" s="306">
        <v>4617.5438229999863</v>
      </c>
      <c r="BF155" s="306">
        <v>3769.5127090000024</v>
      </c>
      <c r="BG155" s="341">
        <v>1569.6884839999987</v>
      </c>
      <c r="BH155" s="351">
        <v>3852.3724949999983</v>
      </c>
      <c r="BI155" s="306">
        <v>2099.4188790000007</v>
      </c>
      <c r="BJ155" s="306">
        <v>2119.0236259999974</v>
      </c>
      <c r="BK155" s="306">
        <v>1478.166099999999</v>
      </c>
      <c r="BL155" s="341">
        <v>574.96557299999961</v>
      </c>
      <c r="BM155" s="351">
        <v>1278.5494589999976</v>
      </c>
      <c r="BN155" s="306">
        <v>2075.8519050000009</v>
      </c>
      <c r="BO155" s="306">
        <v>2463.7621400000035</v>
      </c>
      <c r="BP155" s="306">
        <v>2886.5060350000003</v>
      </c>
      <c r="BQ155" s="341">
        <v>2784.3647790000018</v>
      </c>
      <c r="BR155" s="351">
        <v>1579.7810469999993</v>
      </c>
      <c r="BS155" s="306">
        <v>729.80022999999937</v>
      </c>
      <c r="BT155" s="306">
        <v>3782.8032569999923</v>
      </c>
      <c r="BU155" s="306">
        <v>5311.7869139999912</v>
      </c>
      <c r="BV155" s="306">
        <v>398.25916799999999</v>
      </c>
      <c r="BW155" s="306">
        <v>254.39105799999993</v>
      </c>
      <c r="BX155" s="306">
        <v>838.0746450000006</v>
      </c>
      <c r="BY155" s="307">
        <v>7701.3919229999901</v>
      </c>
      <c r="BZ155" s="307">
        <v>1016.6927490000003</v>
      </c>
      <c r="CA155" s="1891"/>
      <c r="CB155" s="1891"/>
      <c r="CC155" s="1891"/>
      <c r="CD155" s="1891"/>
      <c r="CE155" s="1891"/>
      <c r="CF155" s="1891"/>
      <c r="CG155" s="1891"/>
      <c r="CH155" s="1891"/>
      <c r="CI155" s="1891"/>
      <c r="CJ155" s="1891"/>
      <c r="CK155" s="1891"/>
      <c r="CL155" s="1891"/>
      <c r="CM155" s="1891"/>
      <c r="CN155" s="1891"/>
      <c r="CO155" s="1891"/>
      <c r="CP155" s="1891"/>
      <c r="CQ155" s="1891"/>
      <c r="CR155" s="1891"/>
      <c r="CS155" s="1891"/>
      <c r="CT155" s="1891"/>
      <c r="CU155" s="1891"/>
      <c r="CV155" s="1891"/>
      <c r="CW155" s="1891"/>
      <c r="CX155" s="1891"/>
      <c r="CY155" s="1891"/>
      <c r="CZ155" s="1891"/>
    </row>
    <row r="156" s="388" customFormat="true" ht="15" customHeight="true" x14ac:dyDescent="0.2">
      <c r="A156" s="2327"/>
      <c r="B156" s="1477" t="s">
        <v>262</v>
      </c>
      <c r="C156" s="1413">
        <v>2.0564910340080478</v>
      </c>
      <c r="D156" s="1414">
        <v>1.0011213224099089</v>
      </c>
      <c r="E156" s="1414">
        <v>0.97081852773551525</v>
      </c>
      <c r="F156" s="1414">
        <v>0.28616453161012673</v>
      </c>
      <c r="G156" s="1415">
        <v>0.1915017858203035</v>
      </c>
      <c r="H156" s="1416">
        <v>1.3129781328121921</v>
      </c>
      <c r="I156" s="1414">
        <v>0.31832088456526547</v>
      </c>
      <c r="J156" s="1414">
        <v>0.30380410020361737</v>
      </c>
      <c r="K156" s="1414">
        <v>0.2649940179305188</v>
      </c>
      <c r="L156" s="1417">
        <v>6.2741710866485473E-2</v>
      </c>
      <c r="M156" s="1418">
        <v>3.6375486882949066</v>
      </c>
      <c r="N156" s="1414">
        <v>1.1611830885889529</v>
      </c>
      <c r="O156" s="1414">
        <v>1.4596225328073986</v>
      </c>
      <c r="P156" s="1414">
        <v>0.73834293022011566</v>
      </c>
      <c r="Q156" s="1415">
        <v>1.4671464994144445</v>
      </c>
      <c r="R156" s="1416">
        <v>1.0271141846311747</v>
      </c>
      <c r="S156" s="1414">
        <v>2.5473603447667514</v>
      </c>
      <c r="T156" s="1414">
        <v>0.70840137070962172</v>
      </c>
      <c r="U156" s="1414">
        <v>0.45451964865033678</v>
      </c>
      <c r="V156" s="1414">
        <v>0.28201966715020255</v>
      </c>
      <c r="W156" s="1414">
        <v>4.1071403590071931</v>
      </c>
      <c r="X156" s="1414">
        <v>1.2487547841723257</v>
      </c>
      <c r="Y156" s="1414">
        <v>0.41209754158731193</v>
      </c>
      <c r="Z156" s="1936">
        <v>0.44050638801789987</v>
      </c>
      <c r="AA156" s="603"/>
      <c r="AB156" s="603"/>
      <c r="AC156" s="603"/>
      <c r="AD156" s="603"/>
      <c r="AE156" s="603"/>
      <c r="AF156" s="603"/>
      <c r="AG156" s="603"/>
      <c r="AH156" s="603"/>
      <c r="AI156" s="603"/>
      <c r="AJ156" s="603"/>
      <c r="AK156" s="603"/>
      <c r="AL156" s="603"/>
      <c r="AM156" s="603"/>
      <c r="AN156" s="603"/>
      <c r="AO156" s="603"/>
      <c r="AP156" s="603"/>
      <c r="AQ156" s="603"/>
      <c r="AR156" s="603"/>
      <c r="AS156" s="603"/>
      <c r="AT156" s="603"/>
      <c r="AU156" s="603"/>
      <c r="AV156" s="603"/>
      <c r="AW156" s="603"/>
      <c r="AX156" s="603"/>
      <c r="AY156" s="603"/>
      <c r="AZ156" s="216"/>
      <c r="BA156" s="2351"/>
      <c r="BB156" s="1494" t="s">
        <v>262</v>
      </c>
      <c r="BC156" s="340">
        <v>102.22626899999999</v>
      </c>
      <c r="BD156" s="306">
        <v>85.14122500000002</v>
      </c>
      <c r="BE156" s="306">
        <v>116.94593499999999</v>
      </c>
      <c r="BF156" s="306">
        <v>42.672384999999998</v>
      </c>
      <c r="BG156" s="341">
        <v>29.560571999999997</v>
      </c>
      <c r="BH156" s="351">
        <v>88.842155999999989</v>
      </c>
      <c r="BI156" s="306">
        <v>25.284392000000008</v>
      </c>
      <c r="BJ156" s="306">
        <v>26.945338</v>
      </c>
      <c r="BK156" s="306">
        <v>23.964219999999997</v>
      </c>
      <c r="BL156" s="341">
        <v>5.7586599999999999</v>
      </c>
      <c r="BM156" s="351">
        <v>51.531886</v>
      </c>
      <c r="BN156" s="306">
        <v>25.785308999999998</v>
      </c>
      <c r="BO156" s="306">
        <v>39.433367000000004</v>
      </c>
      <c r="BP156" s="306">
        <v>24.732644999999998</v>
      </c>
      <c r="BQ156" s="341">
        <v>64.268412999999995</v>
      </c>
      <c r="BR156" s="351">
        <v>24.349108999999999</v>
      </c>
      <c r="BS156" s="306">
        <v>64.378051999999997</v>
      </c>
      <c r="BT156" s="306">
        <v>72.966180999999992</v>
      </c>
      <c r="BU156" s="306">
        <v>75.323744999999988</v>
      </c>
      <c r="BV156" s="306">
        <v>6.1253549999999999</v>
      </c>
      <c r="BW156" s="306">
        <v>16.713857000000001</v>
      </c>
      <c r="BX156" s="306">
        <v>40.592263000000003</v>
      </c>
      <c r="BY156" s="307">
        <v>63.571630000000006</v>
      </c>
      <c r="BZ156" s="307">
        <v>12.526194</v>
      </c>
      <c r="CA156" s="1891"/>
      <c r="CB156" s="1891"/>
      <c r="CC156" s="1891"/>
      <c r="CD156" s="1891"/>
      <c r="CE156" s="1891"/>
      <c r="CF156" s="1891"/>
      <c r="CG156" s="1891"/>
      <c r="CH156" s="1891"/>
      <c r="CI156" s="1891"/>
      <c r="CJ156" s="1891"/>
      <c r="CK156" s="1891"/>
      <c r="CL156" s="1891"/>
      <c r="CM156" s="1891"/>
      <c r="CN156" s="1891"/>
      <c r="CO156" s="1891"/>
      <c r="CP156" s="1891"/>
      <c r="CQ156" s="1891"/>
      <c r="CR156" s="1891"/>
      <c r="CS156" s="1891"/>
      <c r="CT156" s="1891"/>
      <c r="CU156" s="1891"/>
      <c r="CV156" s="1891"/>
      <c r="CW156" s="1891"/>
      <c r="CX156" s="1891"/>
      <c r="CY156" s="1891"/>
      <c r="CZ156" s="1891"/>
    </row>
    <row r="157" s="238" customFormat="true" ht="15" customHeight="true" x14ac:dyDescent="0.2">
      <c r="A157" s="709"/>
      <c r="B157" s="1072"/>
      <c r="C157" s="913"/>
      <c r="D157" s="875"/>
      <c r="E157" s="875"/>
      <c r="F157" s="875"/>
      <c r="G157" s="876"/>
      <c r="H157" s="914"/>
      <c r="I157" s="875"/>
      <c r="J157" s="875"/>
      <c r="K157" s="875"/>
      <c r="L157" s="915"/>
      <c r="M157" s="913"/>
      <c r="N157" s="875"/>
      <c r="O157" s="875"/>
      <c r="P157" s="875"/>
      <c r="Q157" s="876"/>
      <c r="R157" s="914"/>
      <c r="S157" s="875"/>
      <c r="T157" s="875"/>
      <c r="U157" s="875"/>
      <c r="V157" s="875"/>
      <c r="W157" s="875"/>
      <c r="X157" s="875"/>
      <c r="Y157" s="875"/>
      <c r="Z157" s="915"/>
      <c r="AA157" s="603"/>
      <c r="AB157" s="603"/>
      <c r="AC157" s="603"/>
      <c r="AD157" s="603"/>
      <c r="AE157" s="603"/>
      <c r="AF157" s="603"/>
      <c r="AG157" s="603"/>
      <c r="AH157" s="603"/>
      <c r="AI157" s="603"/>
      <c r="AJ157" s="603"/>
      <c r="AK157" s="603"/>
      <c r="AL157" s="603"/>
      <c r="AM157" s="603"/>
      <c r="AN157" s="603"/>
      <c r="AO157" s="603"/>
      <c r="AP157" s="603"/>
      <c r="AQ157" s="603"/>
      <c r="AR157" s="603"/>
      <c r="AS157" s="603"/>
      <c r="AT157" s="603"/>
      <c r="AU157" s="603"/>
      <c r="AV157" s="603"/>
      <c r="AW157" s="603"/>
      <c r="AX157" s="603"/>
      <c r="AY157" s="603"/>
      <c r="AZ157" s="216"/>
      <c r="BA157" s="2352"/>
      <c r="BB157" s="1495" t="s">
        <v>176</v>
      </c>
      <c r="BC157" s="340">
        <v>4970.9075949999951</v>
      </c>
      <c r="BD157" s="306">
        <v>8504.5861170000098</v>
      </c>
      <c r="BE157" s="306">
        <v>12046.11692699999</v>
      </c>
      <c r="BF157" s="306">
        <v>14911.83577499998</v>
      </c>
      <c r="BG157" s="341">
        <v>15436.186076999971</v>
      </c>
      <c r="BH157" s="351">
        <v>6766.461205999989</v>
      </c>
      <c r="BI157" s="306">
        <v>7943.0515640000176</v>
      </c>
      <c r="BJ157" s="306">
        <v>8869.3134760000066</v>
      </c>
      <c r="BK157" s="306">
        <v>9043.3060290000194</v>
      </c>
      <c r="BL157" s="341">
        <v>9178.3598509999883</v>
      </c>
      <c r="BM157" s="351">
        <v>1416.6651889999982</v>
      </c>
      <c r="BN157" s="306">
        <v>2220.6066600000008</v>
      </c>
      <c r="BO157" s="306">
        <v>2701.6140209999999</v>
      </c>
      <c r="BP157" s="306">
        <v>3349.7503649999971</v>
      </c>
      <c r="BQ157" s="341">
        <v>4380.5041299999884</v>
      </c>
      <c r="BR157" s="351">
        <v>2370.6331159999991</v>
      </c>
      <c r="BS157" s="306">
        <v>2527.2455909999949</v>
      </c>
      <c r="BT157" s="306">
        <v>10300.118550999996</v>
      </c>
      <c r="BU157" s="306">
        <v>16572.164750999964</v>
      </c>
      <c r="BV157" s="306">
        <v>2171.9602260000047</v>
      </c>
      <c r="BW157" s="306">
        <v>406.94633099999999</v>
      </c>
      <c r="BX157" s="306">
        <v>3250.6192179999971</v>
      </c>
      <c r="BY157" s="307">
        <v>15426.355070000085</v>
      </c>
      <c r="BZ157" s="307">
        <v>2843.5896369999978</v>
      </c>
      <c r="CA157" s="1891"/>
      <c r="CB157" s="1891"/>
      <c r="CC157" s="1891"/>
      <c r="CD157" s="1891"/>
      <c r="CE157" s="1891"/>
      <c r="CF157" s="1891"/>
      <c r="CG157" s="1891"/>
      <c r="CH157" s="1891"/>
      <c r="CI157" s="1891"/>
      <c r="CJ157" s="1891"/>
      <c r="CK157" s="1891"/>
      <c r="CL157" s="1891"/>
      <c r="CM157" s="1891"/>
      <c r="CN157" s="1891"/>
      <c r="CO157" s="1891"/>
      <c r="CP157" s="1891"/>
      <c r="CQ157" s="1891"/>
      <c r="CR157" s="1891"/>
      <c r="CS157" s="1891"/>
      <c r="CT157" s="1891"/>
      <c r="CU157" s="1891"/>
      <c r="CV157" s="1891"/>
      <c r="CW157" s="1891"/>
      <c r="CX157" s="1891"/>
      <c r="CY157" s="1891"/>
      <c r="CZ157" s="1891"/>
    </row>
    <row r="158" s="238" customFormat="true" ht="15" customHeight="true" x14ac:dyDescent="0.2">
      <c r="A158" s="713"/>
      <c r="B158" s="852"/>
      <c r="C158" s="913"/>
      <c r="D158" s="875"/>
      <c r="E158" s="875"/>
      <c r="F158" s="875"/>
      <c r="G158" s="876"/>
      <c r="H158" s="914"/>
      <c r="I158" s="875"/>
      <c r="J158" s="875"/>
      <c r="K158" s="875"/>
      <c r="L158" s="915"/>
      <c r="M158" s="913"/>
      <c r="N158" s="875"/>
      <c r="O158" s="875"/>
      <c r="P158" s="875"/>
      <c r="Q158" s="876"/>
      <c r="R158" s="914"/>
      <c r="S158" s="875"/>
      <c r="T158" s="875"/>
      <c r="U158" s="875"/>
      <c r="V158" s="875"/>
      <c r="W158" s="875"/>
      <c r="X158" s="875"/>
      <c r="Y158" s="875"/>
      <c r="Z158" s="915"/>
      <c r="AA158" s="603"/>
      <c r="AB158" s="603"/>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AZ158" s="216"/>
      <c r="BA158" s="382"/>
      <c r="BB158" s="159"/>
      <c r="BC158" s="340"/>
      <c r="BD158" s="306"/>
      <c r="BE158" s="306"/>
      <c r="BF158" s="306"/>
      <c r="BG158" s="341"/>
      <c r="BH158" s="351"/>
      <c r="BI158" s="306"/>
      <c r="BJ158" s="306"/>
      <c r="BK158" s="306"/>
      <c r="BL158" s="341"/>
      <c r="BM158" s="351"/>
      <c r="BN158" s="306"/>
      <c r="BO158" s="306"/>
      <c r="BP158" s="306"/>
      <c r="BQ158" s="341"/>
      <c r="BR158" s="351"/>
      <c r="BS158" s="306"/>
      <c r="BT158" s="306"/>
      <c r="BU158" s="306"/>
      <c r="BV158" s="306"/>
      <c r="BW158" s="306"/>
      <c r="BX158" s="306"/>
      <c r="BY158" s="307"/>
      <c r="BZ158" s="307"/>
      <c r="CA158" s="1891"/>
      <c r="CB158" s="1891"/>
      <c r="CC158" s="1891"/>
      <c r="CD158" s="1891"/>
      <c r="CE158" s="1891"/>
      <c r="CF158" s="1891"/>
      <c r="CG158" s="1891"/>
      <c r="CH158" s="1891"/>
      <c r="CI158" s="1891"/>
      <c r="CJ158" s="1891"/>
      <c r="CK158" s="1891"/>
      <c r="CL158" s="1891"/>
      <c r="CM158" s="1891"/>
      <c r="CN158" s="1891"/>
      <c r="CO158" s="1891"/>
      <c r="CP158" s="1891"/>
      <c r="CQ158" s="1891"/>
      <c r="CR158" s="1891"/>
      <c r="CS158" s="1891"/>
      <c r="CT158" s="1891"/>
      <c r="CU158" s="1891"/>
      <c r="CV158" s="1891"/>
      <c r="CW158" s="1891"/>
      <c r="CX158" s="1891"/>
      <c r="CY158" s="1891"/>
      <c r="CZ158" s="1891"/>
    </row>
    <row r="159" s="238" customFormat="true" ht="15" customHeight="true" x14ac:dyDescent="0.2">
      <c r="A159" s="216"/>
      <c r="B159" s="633"/>
      <c r="C159" s="913"/>
      <c r="D159" s="875"/>
      <c r="E159" s="875"/>
      <c r="F159" s="875"/>
      <c r="G159" s="876"/>
      <c r="H159" s="914"/>
      <c r="I159" s="875"/>
      <c r="J159" s="875"/>
      <c r="K159" s="875"/>
      <c r="L159" s="915"/>
      <c r="M159" s="913"/>
      <c r="N159" s="875"/>
      <c r="O159" s="875"/>
      <c r="P159" s="875"/>
      <c r="Q159" s="876"/>
      <c r="R159" s="914"/>
      <c r="S159" s="875"/>
      <c r="T159" s="875"/>
      <c r="U159" s="875"/>
      <c r="V159" s="875"/>
      <c r="W159" s="875"/>
      <c r="X159" s="875"/>
      <c r="Y159" s="875"/>
      <c r="Z159" s="915"/>
      <c r="AA159" s="603"/>
      <c r="AB159" s="603"/>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AZ159" s="216"/>
      <c r="BA159" s="382"/>
      <c r="BB159" s="159"/>
      <c r="BC159" s="340"/>
      <c r="BD159" s="306"/>
      <c r="BE159" s="306"/>
      <c r="BF159" s="306"/>
      <c r="BG159" s="341"/>
      <c r="BH159" s="351"/>
      <c r="BI159" s="306"/>
      <c r="BJ159" s="306"/>
      <c r="BK159" s="306"/>
      <c r="BL159" s="341"/>
      <c r="BM159" s="351"/>
      <c r="BN159" s="306"/>
      <c r="BO159" s="306"/>
      <c r="BP159" s="306"/>
      <c r="BQ159" s="341"/>
      <c r="BR159" s="351"/>
      <c r="BS159" s="306"/>
      <c r="BT159" s="306"/>
      <c r="BU159" s="306"/>
      <c r="BV159" s="306"/>
      <c r="BW159" s="306"/>
      <c r="BX159" s="306"/>
      <c r="BY159" s="307"/>
      <c r="BZ159" s="307"/>
      <c r="CA159" s="1891"/>
      <c r="CB159" s="1891"/>
      <c r="CC159" s="1891"/>
      <c r="CD159" s="1891"/>
      <c r="CE159" s="1891"/>
      <c r="CF159" s="1891"/>
      <c r="CG159" s="1891"/>
      <c r="CH159" s="1891"/>
      <c r="CI159" s="1891"/>
      <c r="CJ159" s="1891"/>
      <c r="CK159" s="1891"/>
      <c r="CL159" s="1891"/>
      <c r="CM159" s="1891"/>
      <c r="CN159" s="1891"/>
      <c r="CO159" s="1891"/>
      <c r="CP159" s="1891"/>
      <c r="CQ159" s="1891"/>
      <c r="CR159" s="1891"/>
      <c r="CS159" s="1891"/>
      <c r="CT159" s="1891"/>
      <c r="CU159" s="1891"/>
      <c r="CV159" s="1891"/>
      <c r="CW159" s="1891"/>
      <c r="CX159" s="1891"/>
      <c r="CY159" s="1891"/>
      <c r="CZ159" s="1891"/>
    </row>
    <row r="160" s="388" customFormat="true" ht="15" customHeight="true" x14ac:dyDescent="0.2">
      <c r="A160" s="642"/>
      <c r="B160" s="643"/>
      <c r="C160" s="1419"/>
      <c r="D160" s="1420"/>
      <c r="E160" s="1420"/>
      <c r="F160" s="1420"/>
      <c r="G160" s="1421"/>
      <c r="H160" s="1422"/>
      <c r="I160" s="1420"/>
      <c r="J160" s="1420"/>
      <c r="K160" s="1420"/>
      <c r="L160" s="1423"/>
      <c r="M160" s="1424"/>
      <c r="N160" s="1420"/>
      <c r="O160" s="1420"/>
      <c r="P160" s="1420"/>
      <c r="Q160" s="1421"/>
      <c r="R160" s="1422"/>
      <c r="S160" s="1420"/>
      <c r="T160" s="1420"/>
      <c r="U160" s="1420"/>
      <c r="V160" s="1420"/>
      <c r="W160" s="1420"/>
      <c r="X160" s="1420"/>
      <c r="Y160" s="1420"/>
      <c r="Z160" s="1937"/>
      <c r="AA160" s="603"/>
      <c r="AB160" s="603"/>
      <c r="AC160" s="603"/>
      <c r="AD160" s="603"/>
      <c r="AE160" s="603"/>
      <c r="AF160" s="603"/>
      <c r="AG160" s="603"/>
      <c r="AH160" s="603"/>
      <c r="AI160" s="603"/>
      <c r="AJ160" s="603"/>
      <c r="AK160" s="603"/>
      <c r="AL160" s="603"/>
      <c r="AM160" s="603"/>
      <c r="AN160" s="603"/>
      <c r="AO160" s="603"/>
      <c r="AP160" s="603"/>
      <c r="AQ160" s="603"/>
      <c r="AR160" s="603"/>
      <c r="AS160" s="603"/>
      <c r="AT160" s="603"/>
      <c r="AU160" s="603"/>
      <c r="AV160" s="603"/>
      <c r="AW160" s="603"/>
      <c r="AX160" s="603"/>
      <c r="AY160" s="603"/>
      <c r="AZ160" s="216"/>
      <c r="BA160" s="382"/>
      <c r="BB160" s="159"/>
      <c r="BC160" s="340"/>
      <c r="BD160" s="306"/>
      <c r="BE160" s="306"/>
      <c r="BF160" s="306"/>
      <c r="BG160" s="341"/>
      <c r="BH160" s="351"/>
      <c r="BI160" s="306"/>
      <c r="BJ160" s="306"/>
      <c r="BK160" s="306"/>
      <c r="BL160" s="341"/>
      <c r="BM160" s="351"/>
      <c r="BN160" s="306"/>
      <c r="BO160" s="306"/>
      <c r="BP160" s="306"/>
      <c r="BQ160" s="341"/>
      <c r="BR160" s="351"/>
      <c r="BS160" s="306"/>
      <c r="BT160" s="306"/>
      <c r="BU160" s="306"/>
      <c r="BV160" s="306"/>
      <c r="BW160" s="306"/>
      <c r="BX160" s="306"/>
      <c r="BY160" s="307"/>
      <c r="BZ160" s="307"/>
      <c r="CA160" s="1891"/>
      <c r="CB160" s="1891"/>
      <c r="CC160" s="1891"/>
      <c r="CD160" s="1891"/>
      <c r="CE160" s="1891"/>
      <c r="CF160" s="1891"/>
      <c r="CG160" s="1891"/>
      <c r="CH160" s="1891"/>
      <c r="CI160" s="1891"/>
      <c r="CJ160" s="1891"/>
      <c r="CK160" s="1891"/>
      <c r="CL160" s="1891"/>
      <c r="CM160" s="1891"/>
      <c r="CN160" s="1891"/>
      <c r="CO160" s="1891"/>
      <c r="CP160" s="1891"/>
      <c r="CQ160" s="1891"/>
      <c r="CR160" s="1891"/>
      <c r="CS160" s="1891"/>
      <c r="CT160" s="1891"/>
      <c r="CU160" s="1891"/>
      <c r="CV160" s="1891"/>
      <c r="CW160" s="1891"/>
      <c r="CX160" s="1891"/>
      <c r="CY160" s="1891"/>
      <c r="CZ160" s="1891"/>
    </row>
    <row r="161" s="388" customFormat="true" ht="15" customHeight="true" x14ac:dyDescent="0.2">
      <c r="A161" s="1249"/>
      <c r="B161" s="1478"/>
      <c r="C161" s="1268"/>
      <c r="D161" s="1269"/>
      <c r="E161" s="1269"/>
      <c r="F161" s="1269"/>
      <c r="G161" s="1303"/>
      <c r="H161" s="1295"/>
      <c r="I161" s="1269"/>
      <c r="J161" s="1269"/>
      <c r="K161" s="1269"/>
      <c r="L161" s="1276"/>
      <c r="M161" s="1285"/>
      <c r="N161" s="1269"/>
      <c r="O161" s="1269"/>
      <c r="P161" s="1269"/>
      <c r="Q161" s="1303"/>
      <c r="R161" s="1295"/>
      <c r="S161" s="1269"/>
      <c r="T161" s="1269"/>
      <c r="U161" s="1269"/>
      <c r="V161" s="1269"/>
      <c r="W161" s="1269"/>
      <c r="X161" s="1269"/>
      <c r="Y161" s="1269"/>
      <c r="Z161" s="1938"/>
      <c r="AA161" s="603"/>
      <c r="AB161" s="603"/>
      <c r="AC161" s="603"/>
      <c r="AD161" s="603"/>
      <c r="AE161" s="603"/>
      <c r="AF161" s="603"/>
      <c r="AG161" s="603"/>
      <c r="AH161" s="603"/>
      <c r="AI161" s="603"/>
      <c r="AJ161" s="603"/>
      <c r="AK161" s="603"/>
      <c r="AL161" s="603"/>
      <c r="AM161" s="603"/>
      <c r="AN161" s="603"/>
      <c r="AO161" s="603"/>
      <c r="AP161" s="603"/>
      <c r="AQ161" s="603"/>
      <c r="AR161" s="603"/>
      <c r="AS161" s="603"/>
      <c r="AT161" s="603"/>
      <c r="AU161" s="603"/>
      <c r="AV161" s="603"/>
      <c r="AW161" s="603"/>
      <c r="AX161" s="603"/>
      <c r="AY161" s="603"/>
      <c r="AZ161" s="216"/>
      <c r="BA161" s="382"/>
      <c r="BB161" s="159"/>
      <c r="BC161" s="340"/>
      <c r="BD161" s="306"/>
      <c r="BE161" s="306"/>
      <c r="BF161" s="306"/>
      <c r="BG161" s="341"/>
      <c r="BH161" s="351"/>
      <c r="BI161" s="306"/>
      <c r="BJ161" s="306"/>
      <c r="BK161" s="306"/>
      <c r="BL161" s="341"/>
      <c r="BM161" s="351"/>
      <c r="BN161" s="306"/>
      <c r="BO161" s="306"/>
      <c r="BP161" s="306"/>
      <c r="BQ161" s="341"/>
      <c r="BR161" s="351"/>
      <c r="BS161" s="306"/>
      <c r="BT161" s="306"/>
      <c r="BU161" s="306"/>
      <c r="BV161" s="306"/>
      <c r="BW161" s="306"/>
      <c r="BX161" s="306"/>
      <c r="BY161" s="307"/>
      <c r="BZ161" s="307"/>
      <c r="CA161" s="1891"/>
      <c r="CB161" s="1891"/>
      <c r="CC161" s="1891"/>
      <c r="CD161" s="1891"/>
      <c r="CE161" s="1891"/>
      <c r="CF161" s="1891"/>
      <c r="CG161" s="1891"/>
      <c r="CH161" s="1891"/>
      <c r="CI161" s="1891"/>
      <c r="CJ161" s="1891"/>
      <c r="CK161" s="1891"/>
      <c r="CL161" s="1891"/>
      <c r="CM161" s="1891"/>
      <c r="CN161" s="1891"/>
      <c r="CO161" s="1891"/>
      <c r="CP161" s="1891"/>
      <c r="CQ161" s="1891"/>
      <c r="CR161" s="1891"/>
      <c r="CS161" s="1891"/>
      <c r="CT161" s="1891"/>
      <c r="CU161" s="1891"/>
      <c r="CV161" s="1891"/>
      <c r="CW161" s="1891"/>
      <c r="CX161" s="1891"/>
      <c r="CY161" s="1891"/>
      <c r="CZ161" s="1891"/>
    </row>
    <row r="162" s="388" customFormat="true" ht="15" customHeight="true" x14ac:dyDescent="0.2">
      <c r="A162" s="1321"/>
      <c r="B162" s="1479"/>
      <c r="C162" s="1270"/>
      <c r="D162" s="1271"/>
      <c r="E162" s="1271"/>
      <c r="F162" s="1271"/>
      <c r="G162" s="1304"/>
      <c r="H162" s="1296"/>
      <c r="I162" s="1271"/>
      <c r="J162" s="1271"/>
      <c r="K162" s="1271"/>
      <c r="L162" s="1277"/>
      <c r="M162" s="1286"/>
      <c r="N162" s="1271"/>
      <c r="O162" s="1271"/>
      <c r="P162" s="1271"/>
      <c r="Q162" s="1304"/>
      <c r="R162" s="1296"/>
      <c r="S162" s="1271"/>
      <c r="T162" s="1271"/>
      <c r="U162" s="1271"/>
      <c r="V162" s="1271"/>
      <c r="W162" s="1271"/>
      <c r="X162" s="1271"/>
      <c r="Y162" s="1271"/>
      <c r="Z162" s="1939"/>
      <c r="AA162" s="603"/>
      <c r="AB162" s="603"/>
      <c r="AC162" s="603"/>
      <c r="AD162" s="603"/>
      <c r="AE162" s="603"/>
      <c r="AF162" s="603"/>
      <c r="AG162" s="603"/>
      <c r="AH162" s="603"/>
      <c r="AI162" s="603"/>
      <c r="AJ162" s="603"/>
      <c r="AK162" s="603"/>
      <c r="AL162" s="603"/>
      <c r="AM162" s="603"/>
      <c r="AN162" s="603"/>
      <c r="AO162" s="603"/>
      <c r="AP162" s="603"/>
      <c r="AQ162" s="603"/>
      <c r="AR162" s="603"/>
      <c r="AS162" s="603"/>
      <c r="AT162" s="603"/>
      <c r="AU162" s="603"/>
      <c r="AV162" s="603"/>
      <c r="AW162" s="603"/>
      <c r="AX162" s="603"/>
      <c r="AY162" s="603"/>
      <c r="AZ162" s="216"/>
      <c r="BA162" s="382"/>
      <c r="BB162" s="159"/>
      <c r="BC162" s="340"/>
      <c r="BD162" s="306"/>
      <c r="BE162" s="306"/>
      <c r="BF162" s="306"/>
      <c r="BG162" s="341"/>
      <c r="BH162" s="351"/>
      <c r="BI162" s="306"/>
      <c r="BJ162" s="306"/>
      <c r="BK162" s="306"/>
      <c r="BL162" s="341"/>
      <c r="BM162" s="351"/>
      <c r="BN162" s="306"/>
      <c r="BO162" s="306"/>
      <c r="BP162" s="306"/>
      <c r="BQ162" s="341"/>
      <c r="BR162" s="351"/>
      <c r="BS162" s="306"/>
      <c r="BT162" s="306"/>
      <c r="BU162" s="306"/>
      <c r="BV162" s="306"/>
      <c r="BW162" s="306"/>
      <c r="BX162" s="306"/>
      <c r="BY162" s="307"/>
      <c r="BZ162" s="307"/>
      <c r="CA162" s="1891"/>
      <c r="CB162" s="1891"/>
      <c r="CC162" s="1891"/>
      <c r="CD162" s="1891"/>
      <c r="CE162" s="1891"/>
      <c r="CF162" s="1891"/>
      <c r="CG162" s="1891"/>
      <c r="CH162" s="1891"/>
      <c r="CI162" s="1891"/>
      <c r="CJ162" s="1891"/>
      <c r="CK162" s="1891"/>
      <c r="CL162" s="1891"/>
      <c r="CM162" s="1891"/>
      <c r="CN162" s="1891"/>
      <c r="CO162" s="1891"/>
      <c r="CP162" s="1891"/>
      <c r="CQ162" s="1891"/>
      <c r="CR162" s="1891"/>
      <c r="CS162" s="1891"/>
      <c r="CT162" s="1891"/>
      <c r="CU162" s="1891"/>
      <c r="CV162" s="1891"/>
      <c r="CW162" s="1891"/>
      <c r="CX162" s="1891"/>
      <c r="CY162" s="1891"/>
      <c r="CZ162" s="1891"/>
    </row>
    <row r="163" s="388" customFormat="true" ht="15" customHeight="true" x14ac:dyDescent="0.2">
      <c r="A163" s="1312"/>
      <c r="B163" s="1480"/>
      <c r="C163" s="1425"/>
      <c r="D163" s="1426"/>
      <c r="E163" s="1426"/>
      <c r="F163" s="1426"/>
      <c r="G163" s="1427"/>
      <c r="H163" s="1428"/>
      <c r="I163" s="1426"/>
      <c r="J163" s="1426"/>
      <c r="K163" s="1426"/>
      <c r="L163" s="1429"/>
      <c r="M163" s="1430"/>
      <c r="N163" s="1426"/>
      <c r="O163" s="1426"/>
      <c r="P163" s="1426"/>
      <c r="Q163" s="1427"/>
      <c r="R163" s="1428"/>
      <c r="S163" s="1426"/>
      <c r="T163" s="1426"/>
      <c r="U163" s="1426"/>
      <c r="V163" s="1426"/>
      <c r="W163" s="1426"/>
      <c r="X163" s="1426"/>
      <c r="Y163" s="1426"/>
      <c r="Z163" s="1940"/>
      <c r="AA163" s="603"/>
      <c r="AB163" s="603"/>
      <c r="AC163" s="603"/>
      <c r="AD163" s="603"/>
      <c r="AE163" s="603"/>
      <c r="AF163" s="603"/>
      <c r="AG163" s="603"/>
      <c r="AH163" s="603"/>
      <c r="AI163" s="603"/>
      <c r="AJ163" s="603"/>
      <c r="AK163" s="603"/>
      <c r="AL163" s="603"/>
      <c r="AM163" s="603"/>
      <c r="AN163" s="603"/>
      <c r="AO163" s="603"/>
      <c r="AP163" s="603"/>
      <c r="AQ163" s="603"/>
      <c r="AR163" s="603"/>
      <c r="AS163" s="603"/>
      <c r="AT163" s="603"/>
      <c r="AU163" s="603"/>
      <c r="AV163" s="603"/>
      <c r="AW163" s="603"/>
      <c r="AX163" s="603"/>
      <c r="AY163" s="603"/>
      <c r="AZ163" s="216"/>
      <c r="BA163" s="382"/>
      <c r="BB163" s="159"/>
      <c r="BC163" s="340"/>
      <c r="BD163" s="306"/>
      <c r="BE163" s="306"/>
      <c r="BF163" s="306"/>
      <c r="BG163" s="341"/>
      <c r="BH163" s="351"/>
      <c r="BI163" s="306"/>
      <c r="BJ163" s="306"/>
      <c r="BK163" s="306"/>
      <c r="BL163" s="341"/>
      <c r="BM163" s="351"/>
      <c r="BN163" s="306"/>
      <c r="BO163" s="306"/>
      <c r="BP163" s="306"/>
      <c r="BQ163" s="341"/>
      <c r="BR163" s="351"/>
      <c r="BS163" s="306"/>
      <c r="BT163" s="306"/>
      <c r="BU163" s="306"/>
      <c r="BV163" s="306"/>
      <c r="BW163" s="306"/>
      <c r="BX163" s="306"/>
      <c r="BY163" s="307"/>
      <c r="BZ163" s="307"/>
      <c r="CA163" s="1891"/>
      <c r="CB163" s="1891"/>
      <c r="CC163" s="1891"/>
      <c r="CD163" s="1891"/>
      <c r="CE163" s="1891"/>
      <c r="CF163" s="1891"/>
      <c r="CG163" s="1891"/>
      <c r="CH163" s="1891"/>
      <c r="CI163" s="1891"/>
      <c r="CJ163" s="1891"/>
      <c r="CK163" s="1891"/>
      <c r="CL163" s="1891"/>
      <c r="CM163" s="1891"/>
      <c r="CN163" s="1891"/>
      <c r="CO163" s="1891"/>
      <c r="CP163" s="1891"/>
      <c r="CQ163" s="1891"/>
      <c r="CR163" s="1891"/>
      <c r="CS163" s="1891"/>
      <c r="CT163" s="1891"/>
      <c r="CU163" s="1891"/>
      <c r="CV163" s="1891"/>
      <c r="CW163" s="1891"/>
      <c r="CX163" s="1891"/>
      <c r="CY163" s="1891"/>
      <c r="CZ163" s="1891"/>
    </row>
    <row r="164" s="388" customFormat="true" ht="15" customHeight="true" x14ac:dyDescent="0.2">
      <c r="A164" s="1313"/>
      <c r="B164" s="1481"/>
      <c r="C164" s="1431"/>
      <c r="D164" s="1432"/>
      <c r="E164" s="1432"/>
      <c r="F164" s="1432"/>
      <c r="G164" s="1433"/>
      <c r="H164" s="1434"/>
      <c r="I164" s="1432"/>
      <c r="J164" s="1432"/>
      <c r="K164" s="1432"/>
      <c r="L164" s="1435"/>
      <c r="M164" s="1436"/>
      <c r="N164" s="1432"/>
      <c r="O164" s="1432"/>
      <c r="P164" s="1432"/>
      <c r="Q164" s="1433"/>
      <c r="R164" s="1434"/>
      <c r="S164" s="1432"/>
      <c r="T164" s="1432"/>
      <c r="U164" s="1432"/>
      <c r="V164" s="1432"/>
      <c r="W164" s="1432"/>
      <c r="X164" s="1432"/>
      <c r="Y164" s="1432"/>
      <c r="Z164" s="1941"/>
      <c r="AA164" s="603"/>
      <c r="AB164" s="603"/>
      <c r="AC164" s="603"/>
      <c r="AD164" s="603"/>
      <c r="AE164" s="603"/>
      <c r="AF164" s="603"/>
      <c r="AG164" s="603"/>
      <c r="AH164" s="603"/>
      <c r="AI164" s="603"/>
      <c r="AJ164" s="603"/>
      <c r="AK164" s="603"/>
      <c r="AL164" s="603"/>
      <c r="AM164" s="603"/>
      <c r="AN164" s="603"/>
      <c r="AO164" s="603"/>
      <c r="AP164" s="603"/>
      <c r="AQ164" s="603"/>
      <c r="AR164" s="603"/>
      <c r="AS164" s="603"/>
      <c r="AT164" s="603"/>
      <c r="AU164" s="603"/>
      <c r="AV164" s="603"/>
      <c r="AW164" s="603"/>
      <c r="AX164" s="603"/>
      <c r="AY164" s="603"/>
      <c r="AZ164" s="216"/>
      <c r="BA164" s="382"/>
      <c r="BB164" s="159"/>
      <c r="BC164" s="340"/>
      <c r="BD164" s="306"/>
      <c r="BE164" s="306"/>
      <c r="BF164" s="306"/>
      <c r="BG164" s="341"/>
      <c r="BH164" s="351"/>
      <c r="BI164" s="306"/>
      <c r="BJ164" s="306"/>
      <c r="BK164" s="306"/>
      <c r="BL164" s="341"/>
      <c r="BM164" s="351"/>
      <c r="BN164" s="306"/>
      <c r="BO164" s="306"/>
      <c r="BP164" s="306"/>
      <c r="BQ164" s="341"/>
      <c r="BR164" s="351"/>
      <c r="BS164" s="306"/>
      <c r="BT164" s="306"/>
      <c r="BU164" s="306"/>
      <c r="BV164" s="306"/>
      <c r="BW164" s="306"/>
      <c r="BX164" s="306"/>
      <c r="BY164" s="307"/>
      <c r="BZ164" s="307"/>
      <c r="CA164" s="1891"/>
      <c r="CB164" s="1891"/>
      <c r="CC164" s="1891"/>
      <c r="CD164" s="1891"/>
      <c r="CE164" s="1891"/>
      <c r="CF164" s="1891"/>
      <c r="CG164" s="1891"/>
      <c r="CH164" s="1891"/>
      <c r="CI164" s="1891"/>
      <c r="CJ164" s="1891"/>
      <c r="CK164" s="1891"/>
      <c r="CL164" s="1891"/>
      <c r="CM164" s="1891"/>
      <c r="CN164" s="1891"/>
      <c r="CO164" s="1891"/>
      <c r="CP164" s="1891"/>
      <c r="CQ164" s="1891"/>
      <c r="CR164" s="1891"/>
      <c r="CS164" s="1891"/>
      <c r="CT164" s="1891"/>
      <c r="CU164" s="1891"/>
      <c r="CV164" s="1891"/>
      <c r="CW164" s="1891"/>
      <c r="CX164" s="1891"/>
      <c r="CY164" s="1891"/>
      <c r="CZ164" s="1891"/>
    </row>
    <row r="165" s="388" customFormat="true" ht="15" customHeight="true" x14ac:dyDescent="0.2">
      <c r="A165" s="1313"/>
      <c r="B165" s="1481"/>
      <c r="C165" s="1431"/>
      <c r="D165" s="1432"/>
      <c r="E165" s="1432"/>
      <c r="F165" s="1432"/>
      <c r="G165" s="1433"/>
      <c r="H165" s="1434"/>
      <c r="I165" s="1432"/>
      <c r="J165" s="1432"/>
      <c r="K165" s="1432"/>
      <c r="L165" s="1435"/>
      <c r="M165" s="1436"/>
      <c r="N165" s="1432"/>
      <c r="O165" s="1432"/>
      <c r="P165" s="1432"/>
      <c r="Q165" s="1433"/>
      <c r="R165" s="1434"/>
      <c r="S165" s="1432"/>
      <c r="T165" s="1432"/>
      <c r="U165" s="1432"/>
      <c r="V165" s="1432"/>
      <c r="W165" s="1432"/>
      <c r="X165" s="1432"/>
      <c r="Y165" s="1432"/>
      <c r="Z165" s="1941"/>
      <c r="AA165" s="603"/>
      <c r="AB165" s="603"/>
      <c r="AC165" s="603"/>
      <c r="AD165" s="603"/>
      <c r="AE165" s="603"/>
      <c r="AF165" s="603"/>
      <c r="AG165" s="603"/>
      <c r="AH165" s="603"/>
      <c r="AI165" s="603"/>
      <c r="AJ165" s="603"/>
      <c r="AK165" s="603"/>
      <c r="AL165" s="603"/>
      <c r="AM165" s="603"/>
      <c r="AN165" s="603"/>
      <c r="AO165" s="603"/>
      <c r="AP165" s="603"/>
      <c r="AQ165" s="603"/>
      <c r="AR165" s="603"/>
      <c r="AS165" s="603"/>
      <c r="AT165" s="603"/>
      <c r="AU165" s="603"/>
      <c r="AV165" s="603"/>
      <c r="AW165" s="603"/>
      <c r="AX165" s="603"/>
      <c r="AY165" s="603"/>
      <c r="AZ165" s="216"/>
      <c r="BA165" s="38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1891"/>
      <c r="CB165" s="1891"/>
      <c r="CC165" s="1891"/>
      <c r="CD165" s="1891"/>
      <c r="CE165" s="1891"/>
      <c r="CF165" s="1891"/>
      <c r="CG165" s="1891"/>
      <c r="CH165" s="1891"/>
      <c r="CI165" s="1891"/>
      <c r="CJ165" s="1891"/>
      <c r="CK165" s="1891"/>
      <c r="CL165" s="1891"/>
      <c r="CM165" s="1891"/>
      <c r="CN165" s="1891"/>
      <c r="CO165" s="1891"/>
      <c r="CP165" s="1891"/>
      <c r="CQ165" s="1891"/>
      <c r="CR165" s="1891"/>
      <c r="CS165" s="1891"/>
      <c r="CT165" s="1891"/>
      <c r="CU165" s="1891"/>
      <c r="CV165" s="1891"/>
      <c r="CW165" s="1891"/>
      <c r="CX165" s="1891"/>
      <c r="CY165" s="1891"/>
      <c r="CZ165" s="1891"/>
    </row>
    <row r="166" s="388" customFormat="true" ht="15" customHeight="true" x14ac:dyDescent="0.2">
      <c r="A166" s="1313"/>
      <c r="B166" s="1481"/>
      <c r="C166" s="1431"/>
      <c r="D166" s="1432"/>
      <c r="E166" s="1432"/>
      <c r="F166" s="1432"/>
      <c r="G166" s="1433"/>
      <c r="H166" s="1434"/>
      <c r="I166" s="1432"/>
      <c r="J166" s="1432"/>
      <c r="K166" s="1432"/>
      <c r="L166" s="1435"/>
      <c r="M166" s="1436"/>
      <c r="N166" s="1432"/>
      <c r="O166" s="1432"/>
      <c r="P166" s="1432"/>
      <c r="Q166" s="1433"/>
      <c r="R166" s="1434"/>
      <c r="S166" s="1432"/>
      <c r="T166" s="1432"/>
      <c r="U166" s="1432"/>
      <c r="V166" s="1432"/>
      <c r="W166" s="1432"/>
      <c r="X166" s="1432"/>
      <c r="Y166" s="1432"/>
      <c r="Z166" s="1941"/>
      <c r="AA166" s="603"/>
      <c r="AB166" s="603"/>
      <c r="AC166" s="603"/>
      <c r="AD166" s="603"/>
      <c r="AE166" s="603"/>
      <c r="AF166" s="603"/>
      <c r="AG166" s="603"/>
      <c r="AH166" s="603"/>
      <c r="AI166" s="603"/>
      <c r="AJ166" s="603"/>
      <c r="AK166" s="603"/>
      <c r="AL166" s="603"/>
      <c r="AM166" s="603"/>
      <c r="AN166" s="603"/>
      <c r="AO166" s="603"/>
      <c r="AP166" s="603"/>
      <c r="AQ166" s="603"/>
      <c r="AR166" s="603"/>
      <c r="AS166" s="603"/>
      <c r="AT166" s="603"/>
      <c r="AU166" s="603"/>
      <c r="AV166" s="603"/>
      <c r="AW166" s="603"/>
      <c r="AX166" s="603"/>
      <c r="AY166" s="603"/>
      <c r="AZ166" s="216"/>
      <c r="BA166" s="38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1891"/>
      <c r="CB166" s="1891"/>
      <c r="CC166" s="1891"/>
      <c r="CD166" s="1891"/>
      <c r="CE166" s="1891"/>
      <c r="CF166" s="1891"/>
      <c r="CG166" s="1891"/>
      <c r="CH166" s="1891"/>
      <c r="CI166" s="1891"/>
      <c r="CJ166" s="1891"/>
      <c r="CK166" s="1891"/>
      <c r="CL166" s="1891"/>
      <c r="CM166" s="1891"/>
      <c r="CN166" s="1891"/>
      <c r="CO166" s="1891"/>
      <c r="CP166" s="1891"/>
      <c r="CQ166" s="1891"/>
      <c r="CR166" s="1891"/>
      <c r="CS166" s="1891"/>
      <c r="CT166" s="1891"/>
      <c r="CU166" s="1891"/>
      <c r="CV166" s="1891"/>
      <c r="CW166" s="1891"/>
      <c r="CX166" s="1891"/>
      <c r="CY166" s="1891"/>
      <c r="CZ166" s="1891"/>
    </row>
    <row r="167" s="388" customFormat="true" ht="15" customHeight="true" x14ac:dyDescent="0.2">
      <c r="A167" s="1314"/>
      <c r="B167" s="1482"/>
      <c r="C167" s="1437"/>
      <c r="D167" s="1438"/>
      <c r="E167" s="1438"/>
      <c r="F167" s="1438"/>
      <c r="G167" s="1439"/>
      <c r="H167" s="1440"/>
      <c r="I167" s="1438"/>
      <c r="J167" s="1438"/>
      <c r="K167" s="1438"/>
      <c r="L167" s="1441"/>
      <c r="M167" s="1442"/>
      <c r="N167" s="1438"/>
      <c r="O167" s="1438"/>
      <c r="P167" s="1438"/>
      <c r="Q167" s="1439"/>
      <c r="R167" s="1440"/>
      <c r="S167" s="1438"/>
      <c r="T167" s="1438"/>
      <c r="U167" s="1438"/>
      <c r="V167" s="1438"/>
      <c r="W167" s="1438"/>
      <c r="X167" s="1438"/>
      <c r="Y167" s="1438"/>
      <c r="Z167" s="1942"/>
      <c r="AA167" s="603"/>
      <c r="AB167" s="603"/>
      <c r="AC167" s="603"/>
      <c r="AD167" s="603"/>
      <c r="AE167" s="603"/>
      <c r="AF167" s="603"/>
      <c r="AG167" s="603"/>
      <c r="AH167" s="603"/>
      <c r="AI167" s="603"/>
      <c r="AJ167" s="603"/>
      <c r="AK167" s="603"/>
      <c r="AL167" s="603"/>
      <c r="AM167" s="603"/>
      <c r="AN167" s="603"/>
      <c r="AO167" s="603"/>
      <c r="AP167" s="603"/>
      <c r="AQ167" s="603"/>
      <c r="AR167" s="603"/>
      <c r="AS167" s="603"/>
      <c r="AT167" s="603"/>
      <c r="AU167" s="603"/>
      <c r="AV167" s="603"/>
      <c r="AW167" s="603"/>
      <c r="AX167" s="603"/>
      <c r="AY167" s="603"/>
      <c r="AZ167" s="216"/>
      <c r="BA167" s="38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1891"/>
      <c r="CB167" s="1891"/>
      <c r="CC167" s="1891"/>
      <c r="CD167" s="1891"/>
      <c r="CE167" s="1891"/>
      <c r="CF167" s="1891"/>
      <c r="CG167" s="1891"/>
      <c r="CH167" s="1891"/>
      <c r="CI167" s="1891"/>
      <c r="CJ167" s="1891"/>
      <c r="CK167" s="1891"/>
      <c r="CL167" s="1891"/>
      <c r="CM167" s="1891"/>
      <c r="CN167" s="1891"/>
      <c r="CO167" s="1891"/>
      <c r="CP167" s="1891"/>
      <c r="CQ167" s="1891"/>
      <c r="CR167" s="1891"/>
      <c r="CS167" s="1891"/>
      <c r="CT167" s="1891"/>
      <c r="CU167" s="1891"/>
      <c r="CV167" s="1891"/>
      <c r="CW167" s="1891"/>
      <c r="CX167" s="1891"/>
      <c r="CY167" s="1891"/>
      <c r="CZ167" s="1891"/>
    </row>
    <row r="168" s="388" customFormat="true" ht="15" customHeight="true" x14ac:dyDescent="0.2">
      <c r="A168" s="806"/>
      <c r="B168" s="833"/>
      <c r="C168" s="987"/>
      <c r="D168" s="988"/>
      <c r="E168" s="988"/>
      <c r="F168" s="988"/>
      <c r="G168" s="989"/>
      <c r="H168" s="990"/>
      <c r="I168" s="988"/>
      <c r="J168" s="988"/>
      <c r="K168" s="988"/>
      <c r="L168" s="991"/>
      <c r="M168" s="987"/>
      <c r="N168" s="988"/>
      <c r="O168" s="988"/>
      <c r="P168" s="988"/>
      <c r="Q168" s="989"/>
      <c r="R168" s="990"/>
      <c r="S168" s="988"/>
      <c r="T168" s="988"/>
      <c r="U168" s="988"/>
      <c r="V168" s="988"/>
      <c r="W168" s="988"/>
      <c r="X168" s="988"/>
      <c r="Y168" s="988"/>
      <c r="Z168" s="991"/>
      <c r="AA168" s="603"/>
      <c r="AB168" s="603"/>
      <c r="AC168" s="603"/>
      <c r="AD168" s="603"/>
      <c r="AE168" s="603"/>
      <c r="AF168" s="603"/>
      <c r="AG168" s="603"/>
      <c r="AH168" s="603"/>
      <c r="AI168" s="603"/>
      <c r="AJ168" s="603"/>
      <c r="AK168" s="603"/>
      <c r="AL168" s="603"/>
      <c r="AM168" s="603"/>
      <c r="AN168" s="603"/>
      <c r="AO168" s="603"/>
      <c r="AP168" s="603"/>
      <c r="AQ168" s="603"/>
      <c r="AR168" s="603"/>
      <c r="AS168" s="603"/>
      <c r="AT168" s="603"/>
      <c r="AU168" s="603"/>
      <c r="AV168" s="603"/>
      <c r="AW168" s="603"/>
      <c r="AX168" s="603"/>
      <c r="AY168" s="603"/>
      <c r="AZ168" s="216"/>
      <c r="BA168" s="38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1891"/>
      <c r="CB168" s="1891"/>
      <c r="CC168" s="1891"/>
      <c r="CD168" s="1891"/>
      <c r="CE168" s="1891"/>
      <c r="CF168" s="1891"/>
      <c r="CG168" s="1891"/>
      <c r="CH168" s="1891"/>
      <c r="CI168" s="1891"/>
      <c r="CJ168" s="1891"/>
      <c r="CK168" s="1891"/>
      <c r="CL168" s="1891"/>
      <c r="CM168" s="1891"/>
      <c r="CN168" s="1891"/>
      <c r="CO168" s="1891"/>
      <c r="CP168" s="1891"/>
      <c r="CQ168" s="1891"/>
      <c r="CR168" s="1891"/>
      <c r="CS168" s="1891"/>
      <c r="CT168" s="1891"/>
      <c r="CU168" s="1891"/>
      <c r="CV168" s="1891"/>
      <c r="CW168" s="1891"/>
      <c r="CX168" s="1891"/>
      <c r="CY168" s="1891"/>
      <c r="CZ168" s="1891"/>
    </row>
    <row r="169" s="388" customFormat="true" ht="15" customHeight="true" x14ac:dyDescent="0.2">
      <c r="A169" s="810"/>
      <c r="B169" s="836"/>
      <c r="C169" s="727"/>
      <c r="D169" s="728"/>
      <c r="E169" s="728"/>
      <c r="F169" s="728"/>
      <c r="G169" s="793"/>
      <c r="H169" s="777"/>
      <c r="I169" s="728"/>
      <c r="J169" s="728"/>
      <c r="K169" s="728"/>
      <c r="L169" s="745"/>
      <c r="M169" s="760"/>
      <c r="N169" s="728"/>
      <c r="O169" s="728"/>
      <c r="P169" s="728"/>
      <c r="Q169" s="793"/>
      <c r="R169" s="777"/>
      <c r="S169" s="728"/>
      <c r="T169" s="728"/>
      <c r="U169" s="728"/>
      <c r="V169" s="728"/>
      <c r="W169" s="728"/>
      <c r="X169" s="728"/>
      <c r="Y169" s="728"/>
      <c r="Z169" s="1854"/>
      <c r="AA169" s="603"/>
      <c r="AB169" s="603"/>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AZ169" s="216"/>
      <c r="BA169" s="38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1891"/>
      <c r="CB169" s="1891"/>
      <c r="CC169" s="1891"/>
      <c r="CD169" s="1891"/>
      <c r="CE169" s="1891"/>
      <c r="CF169" s="1891"/>
      <c r="CG169" s="1891"/>
      <c r="CH169" s="1891"/>
      <c r="CI169" s="1891"/>
      <c r="CJ169" s="1891"/>
      <c r="CK169" s="1891"/>
      <c r="CL169" s="1891"/>
      <c r="CM169" s="1891"/>
      <c r="CN169" s="1891"/>
      <c r="CO169" s="1891"/>
      <c r="CP169" s="1891"/>
      <c r="CQ169" s="1891"/>
      <c r="CR169" s="1891"/>
      <c r="CS169" s="1891"/>
      <c r="CT169" s="1891"/>
      <c r="CU169" s="1891"/>
      <c r="CV169" s="1891"/>
      <c r="CW169" s="1891"/>
      <c r="CX169" s="1891"/>
      <c r="CY169" s="1891"/>
      <c r="CZ169" s="1891"/>
    </row>
    <row r="170" s="388" customFormat="true" ht="15" customHeight="true" x14ac:dyDescent="0.2">
      <c r="A170" s="1315"/>
      <c r="B170" s="1322"/>
      <c r="C170" s="729"/>
      <c r="D170" s="730"/>
      <c r="E170" s="730"/>
      <c r="F170" s="730"/>
      <c r="G170" s="794"/>
      <c r="H170" s="778"/>
      <c r="I170" s="730"/>
      <c r="J170" s="730"/>
      <c r="K170" s="730"/>
      <c r="L170" s="746"/>
      <c r="M170" s="761"/>
      <c r="N170" s="730"/>
      <c r="O170" s="730"/>
      <c r="P170" s="730"/>
      <c r="Q170" s="794"/>
      <c r="R170" s="778"/>
      <c r="S170" s="730"/>
      <c r="T170" s="730"/>
      <c r="U170" s="730"/>
      <c r="V170" s="730"/>
      <c r="W170" s="730"/>
      <c r="X170" s="730"/>
      <c r="Y170" s="730"/>
      <c r="Z170" s="1855"/>
      <c r="AA170" s="603"/>
      <c r="AB170" s="60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AZ170" s="216"/>
      <c r="BA170" s="38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1891"/>
      <c r="CB170" s="1891"/>
      <c r="CC170" s="1891"/>
      <c r="CD170" s="1891"/>
      <c r="CE170" s="1891"/>
      <c r="CF170" s="1891"/>
      <c r="CG170" s="1891"/>
      <c r="CH170" s="1891"/>
      <c r="CI170" s="1891"/>
      <c r="CJ170" s="1891"/>
      <c r="CK170" s="1891"/>
      <c r="CL170" s="1891"/>
      <c r="CM170" s="1891"/>
      <c r="CN170" s="1891"/>
      <c r="CO170" s="1891"/>
      <c r="CP170" s="1891"/>
      <c r="CQ170" s="1891"/>
      <c r="CR170" s="1891"/>
      <c r="CS170" s="1891"/>
      <c r="CT170" s="1891"/>
      <c r="CU170" s="1891"/>
      <c r="CV170" s="1891"/>
      <c r="CW170" s="1891"/>
      <c r="CX170" s="1891"/>
      <c r="CY170" s="1891"/>
      <c r="CZ170" s="1891"/>
    </row>
    <row r="171" s="388" customFormat="true" ht="15" customHeight="true" x14ac:dyDescent="0.2">
      <c r="A171" s="812"/>
      <c r="B171" s="838"/>
      <c r="C171" s="992"/>
      <c r="D171" s="993"/>
      <c r="E171" s="993"/>
      <c r="F171" s="993"/>
      <c r="G171" s="994"/>
      <c r="H171" s="995"/>
      <c r="I171" s="993"/>
      <c r="J171" s="993"/>
      <c r="K171" s="993"/>
      <c r="L171" s="996"/>
      <c r="M171" s="997"/>
      <c r="N171" s="993"/>
      <c r="O171" s="993"/>
      <c r="P171" s="993"/>
      <c r="Q171" s="994"/>
      <c r="R171" s="995"/>
      <c r="S171" s="993"/>
      <c r="T171" s="993"/>
      <c r="U171" s="993"/>
      <c r="V171" s="993"/>
      <c r="W171" s="993"/>
      <c r="X171" s="993"/>
      <c r="Y171" s="993"/>
      <c r="Z171" s="1856"/>
      <c r="AA171" s="603"/>
      <c r="AB171" s="603"/>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AZ171" s="216"/>
      <c r="BA171" s="38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1891"/>
      <c r="CB171" s="1891"/>
      <c r="CC171" s="1891"/>
      <c r="CD171" s="1891"/>
      <c r="CE171" s="1891"/>
      <c r="CF171" s="1891"/>
      <c r="CG171" s="1891"/>
      <c r="CH171" s="1891"/>
      <c r="CI171" s="1891"/>
      <c r="CJ171" s="1891"/>
      <c r="CK171" s="1891"/>
      <c r="CL171" s="1891"/>
      <c r="CM171" s="1891"/>
      <c r="CN171" s="1891"/>
      <c r="CO171" s="1891"/>
      <c r="CP171" s="1891"/>
      <c r="CQ171" s="1891"/>
      <c r="CR171" s="1891"/>
      <c r="CS171" s="1891"/>
      <c r="CT171" s="1891"/>
      <c r="CU171" s="1891"/>
      <c r="CV171" s="1891"/>
      <c r="CW171" s="1891"/>
      <c r="CX171" s="1891"/>
      <c r="CY171" s="1891"/>
      <c r="CZ171" s="1891"/>
    </row>
    <row r="172" s="388" customFormat="true" ht="15" customHeight="true" x14ac:dyDescent="0.2">
      <c r="A172" s="813"/>
      <c r="B172" s="839"/>
      <c r="C172" s="998"/>
      <c r="D172" s="999"/>
      <c r="E172" s="999"/>
      <c r="F172" s="999"/>
      <c r="G172" s="1000"/>
      <c r="H172" s="1001"/>
      <c r="I172" s="999"/>
      <c r="J172" s="999"/>
      <c r="K172" s="999"/>
      <c r="L172" s="1002"/>
      <c r="M172" s="1003"/>
      <c r="N172" s="999"/>
      <c r="O172" s="999"/>
      <c r="P172" s="999"/>
      <c r="Q172" s="1000"/>
      <c r="R172" s="1001"/>
      <c r="S172" s="999"/>
      <c r="T172" s="999"/>
      <c r="U172" s="999"/>
      <c r="V172" s="999"/>
      <c r="W172" s="999"/>
      <c r="X172" s="999"/>
      <c r="Y172" s="999"/>
      <c r="Z172" s="1857"/>
      <c r="AA172" s="603"/>
      <c r="AB172" s="603"/>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AZ172" s="216"/>
      <c r="BA172" s="38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1891"/>
      <c r="CB172" s="1891"/>
      <c r="CC172" s="1891"/>
      <c r="CD172" s="1891"/>
      <c r="CE172" s="1891"/>
      <c r="CF172" s="1891"/>
      <c r="CG172" s="1891"/>
      <c r="CH172" s="1891"/>
      <c r="CI172" s="1891"/>
      <c r="CJ172" s="1891"/>
      <c r="CK172" s="1891"/>
      <c r="CL172" s="1891"/>
      <c r="CM172" s="1891"/>
      <c r="CN172" s="1891"/>
      <c r="CO172" s="1891"/>
      <c r="CP172" s="1891"/>
      <c r="CQ172" s="1891"/>
      <c r="CR172" s="1891"/>
      <c r="CS172" s="1891"/>
      <c r="CT172" s="1891"/>
      <c r="CU172" s="1891"/>
      <c r="CV172" s="1891"/>
      <c r="CW172" s="1891"/>
      <c r="CX172" s="1891"/>
      <c r="CY172" s="1891"/>
      <c r="CZ172" s="1891"/>
    </row>
    <row r="173" s="388" customFormat="true" ht="15" customHeight="true" x14ac:dyDescent="0.2">
      <c r="A173" s="813"/>
      <c r="B173" s="839"/>
      <c r="C173" s="998"/>
      <c r="D173" s="999"/>
      <c r="E173" s="999"/>
      <c r="F173" s="999"/>
      <c r="G173" s="1000"/>
      <c r="H173" s="1001"/>
      <c r="I173" s="999"/>
      <c r="J173" s="999"/>
      <c r="K173" s="999"/>
      <c r="L173" s="1002"/>
      <c r="M173" s="1003"/>
      <c r="N173" s="999"/>
      <c r="O173" s="999"/>
      <c r="P173" s="999"/>
      <c r="Q173" s="1000"/>
      <c r="R173" s="1001"/>
      <c r="S173" s="999"/>
      <c r="T173" s="999"/>
      <c r="U173" s="999"/>
      <c r="V173" s="999"/>
      <c r="W173" s="999"/>
      <c r="X173" s="999"/>
      <c r="Y173" s="999"/>
      <c r="Z173" s="1857"/>
      <c r="AA173" s="603"/>
      <c r="AB173" s="603"/>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AZ173" s="216"/>
      <c r="BA173" s="38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1891"/>
      <c r="CB173" s="1891"/>
      <c r="CC173" s="1891"/>
      <c r="CD173" s="1891"/>
      <c r="CE173" s="1891"/>
      <c r="CF173" s="1891"/>
      <c r="CG173" s="1891"/>
      <c r="CH173" s="1891"/>
      <c r="CI173" s="1891"/>
      <c r="CJ173" s="1891"/>
      <c r="CK173" s="1891"/>
      <c r="CL173" s="1891"/>
      <c r="CM173" s="1891"/>
      <c r="CN173" s="1891"/>
      <c r="CO173" s="1891"/>
      <c r="CP173" s="1891"/>
      <c r="CQ173" s="1891"/>
      <c r="CR173" s="1891"/>
      <c r="CS173" s="1891"/>
      <c r="CT173" s="1891"/>
      <c r="CU173" s="1891"/>
      <c r="CV173" s="1891"/>
      <c r="CW173" s="1891"/>
      <c r="CX173" s="1891"/>
      <c r="CY173" s="1891"/>
      <c r="CZ173" s="1891"/>
    </row>
    <row r="174" s="388" customFormat="true" ht="15" customHeight="true" x14ac:dyDescent="0.2">
      <c r="A174" s="813"/>
      <c r="B174" s="839"/>
      <c r="C174" s="998"/>
      <c r="D174" s="999"/>
      <c r="E174" s="999"/>
      <c r="F174" s="999"/>
      <c r="G174" s="1000"/>
      <c r="H174" s="1001"/>
      <c r="I174" s="999"/>
      <c r="J174" s="999"/>
      <c r="K174" s="999"/>
      <c r="L174" s="1002"/>
      <c r="M174" s="1003"/>
      <c r="N174" s="999"/>
      <c r="O174" s="999"/>
      <c r="P174" s="999"/>
      <c r="Q174" s="1000"/>
      <c r="R174" s="1001"/>
      <c r="S174" s="999"/>
      <c r="T174" s="999"/>
      <c r="U174" s="999"/>
      <c r="V174" s="999"/>
      <c r="W174" s="999"/>
      <c r="X174" s="999"/>
      <c r="Y174" s="999"/>
      <c r="Z174" s="1857"/>
      <c r="AA174" s="603"/>
      <c r="AB174" s="603"/>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AZ174" s="216"/>
      <c r="BA174" s="38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1891"/>
      <c r="CB174" s="1891"/>
      <c r="CC174" s="1891"/>
      <c r="CD174" s="1891"/>
      <c r="CE174" s="1891"/>
      <c r="CF174" s="1891"/>
      <c r="CG174" s="1891"/>
      <c r="CH174" s="1891"/>
      <c r="CI174" s="1891"/>
      <c r="CJ174" s="1891"/>
      <c r="CK174" s="1891"/>
      <c r="CL174" s="1891"/>
      <c r="CM174" s="1891"/>
      <c r="CN174" s="1891"/>
      <c r="CO174" s="1891"/>
      <c r="CP174" s="1891"/>
      <c r="CQ174" s="1891"/>
      <c r="CR174" s="1891"/>
      <c r="CS174" s="1891"/>
      <c r="CT174" s="1891"/>
      <c r="CU174" s="1891"/>
      <c r="CV174" s="1891"/>
      <c r="CW174" s="1891"/>
      <c r="CX174" s="1891"/>
      <c r="CY174" s="1891"/>
      <c r="CZ174" s="1891"/>
    </row>
    <row r="175" s="388" customFormat="true" ht="15" customHeight="true" x14ac:dyDescent="0.2">
      <c r="A175" s="813"/>
      <c r="B175" s="839"/>
      <c r="C175" s="998"/>
      <c r="D175" s="999"/>
      <c r="E175" s="999"/>
      <c r="F175" s="999"/>
      <c r="G175" s="1000"/>
      <c r="H175" s="1001"/>
      <c r="I175" s="999"/>
      <c r="J175" s="999"/>
      <c r="K175" s="999"/>
      <c r="L175" s="1002"/>
      <c r="M175" s="1003"/>
      <c r="N175" s="999"/>
      <c r="O175" s="999"/>
      <c r="P175" s="999"/>
      <c r="Q175" s="1000"/>
      <c r="R175" s="1001"/>
      <c r="S175" s="999"/>
      <c r="T175" s="999"/>
      <c r="U175" s="999"/>
      <c r="V175" s="999"/>
      <c r="W175" s="999"/>
      <c r="X175" s="999"/>
      <c r="Y175" s="999"/>
      <c r="Z175" s="1857"/>
      <c r="AA175" s="603"/>
      <c r="AB175" s="603"/>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AZ175" s="216"/>
      <c r="BA175" s="38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1891"/>
      <c r="CB175" s="1891"/>
      <c r="CC175" s="1891"/>
      <c r="CD175" s="1891"/>
      <c r="CE175" s="1891"/>
      <c r="CF175" s="1891"/>
      <c r="CG175" s="1891"/>
      <c r="CH175" s="1891"/>
      <c r="CI175" s="1891"/>
      <c r="CJ175" s="1891"/>
      <c r="CK175" s="1891"/>
      <c r="CL175" s="1891"/>
      <c r="CM175" s="1891"/>
      <c r="CN175" s="1891"/>
      <c r="CO175" s="1891"/>
      <c r="CP175" s="1891"/>
      <c r="CQ175" s="1891"/>
      <c r="CR175" s="1891"/>
      <c r="CS175" s="1891"/>
      <c r="CT175" s="1891"/>
      <c r="CU175" s="1891"/>
      <c r="CV175" s="1891"/>
      <c r="CW175" s="1891"/>
      <c r="CX175" s="1891"/>
      <c r="CY175" s="1891"/>
      <c r="CZ175" s="1891"/>
    </row>
    <row r="176" s="388" customFormat="true" ht="15" customHeight="true" x14ac:dyDescent="0.2">
      <c r="A176" s="813"/>
      <c r="B176" s="839"/>
      <c r="C176" s="998"/>
      <c r="D176" s="999"/>
      <c r="E176" s="999"/>
      <c r="F176" s="999"/>
      <c r="G176" s="1000"/>
      <c r="H176" s="1001"/>
      <c r="I176" s="999"/>
      <c r="J176" s="999"/>
      <c r="K176" s="999"/>
      <c r="L176" s="1002"/>
      <c r="M176" s="1003"/>
      <c r="N176" s="999"/>
      <c r="O176" s="999"/>
      <c r="P176" s="999"/>
      <c r="Q176" s="1000"/>
      <c r="R176" s="1001"/>
      <c r="S176" s="999"/>
      <c r="T176" s="999"/>
      <c r="U176" s="999"/>
      <c r="V176" s="999"/>
      <c r="W176" s="999"/>
      <c r="X176" s="999"/>
      <c r="Y176" s="999"/>
      <c r="Z176" s="1857"/>
      <c r="AA176" s="603"/>
      <c r="AB176" s="603"/>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AZ176" s="216"/>
      <c r="BA176" s="38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1891"/>
      <c r="CB176" s="1891"/>
      <c r="CC176" s="1891"/>
      <c r="CD176" s="1891"/>
      <c r="CE176" s="1891"/>
      <c r="CF176" s="1891"/>
      <c r="CG176" s="1891"/>
      <c r="CH176" s="1891"/>
      <c r="CI176" s="1891"/>
      <c r="CJ176" s="1891"/>
      <c r="CK176" s="1891"/>
      <c r="CL176" s="1891"/>
      <c r="CM176" s="1891"/>
      <c r="CN176" s="1891"/>
      <c r="CO176" s="1891"/>
      <c r="CP176" s="1891"/>
      <c r="CQ176" s="1891"/>
      <c r="CR176" s="1891"/>
      <c r="CS176" s="1891"/>
      <c r="CT176" s="1891"/>
      <c r="CU176" s="1891"/>
      <c r="CV176" s="1891"/>
      <c r="CW176" s="1891"/>
      <c r="CX176" s="1891"/>
      <c r="CY176" s="1891"/>
      <c r="CZ176" s="1891"/>
    </row>
    <row r="177" s="388" customFormat="true" ht="15" customHeight="true" x14ac:dyDescent="0.2">
      <c r="A177" s="813"/>
      <c r="B177" s="839"/>
      <c r="C177" s="998"/>
      <c r="D177" s="999"/>
      <c r="E177" s="999"/>
      <c r="F177" s="999"/>
      <c r="G177" s="1000"/>
      <c r="H177" s="1001"/>
      <c r="I177" s="999"/>
      <c r="J177" s="999"/>
      <c r="K177" s="999"/>
      <c r="L177" s="1002"/>
      <c r="M177" s="1003"/>
      <c r="N177" s="999"/>
      <c r="O177" s="999"/>
      <c r="P177" s="999"/>
      <c r="Q177" s="1000"/>
      <c r="R177" s="1001"/>
      <c r="S177" s="999"/>
      <c r="T177" s="999"/>
      <c r="U177" s="999"/>
      <c r="V177" s="999"/>
      <c r="W177" s="999"/>
      <c r="X177" s="999"/>
      <c r="Y177" s="999"/>
      <c r="Z177" s="1857"/>
      <c r="AA177" s="603"/>
      <c r="AB177" s="603"/>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AZ177" s="216"/>
      <c r="BA177" s="38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1891"/>
      <c r="CB177" s="1891"/>
      <c r="CC177" s="1891"/>
      <c r="CD177" s="1891"/>
      <c r="CE177" s="1891"/>
      <c r="CF177" s="1891"/>
      <c r="CG177" s="1891"/>
      <c r="CH177" s="1891"/>
      <c r="CI177" s="1891"/>
      <c r="CJ177" s="1891"/>
      <c r="CK177" s="1891"/>
      <c r="CL177" s="1891"/>
      <c r="CM177" s="1891"/>
      <c r="CN177" s="1891"/>
      <c r="CO177" s="1891"/>
      <c r="CP177" s="1891"/>
      <c r="CQ177" s="1891"/>
      <c r="CR177" s="1891"/>
      <c r="CS177" s="1891"/>
      <c r="CT177" s="1891"/>
      <c r="CU177" s="1891"/>
      <c r="CV177" s="1891"/>
      <c r="CW177" s="1891"/>
      <c r="CX177" s="1891"/>
      <c r="CY177" s="1891"/>
      <c r="CZ177" s="1891"/>
    </row>
    <row r="178" s="388" customFormat="true" ht="15" customHeight="true" x14ac:dyDescent="0.2">
      <c r="A178" s="813"/>
      <c r="B178" s="839"/>
      <c r="C178" s="998"/>
      <c r="D178" s="999"/>
      <c r="E178" s="999"/>
      <c r="F178" s="999"/>
      <c r="G178" s="1000"/>
      <c r="H178" s="1001"/>
      <c r="I178" s="999"/>
      <c r="J178" s="999"/>
      <c r="K178" s="999"/>
      <c r="L178" s="1002"/>
      <c r="M178" s="1003"/>
      <c r="N178" s="999"/>
      <c r="O178" s="999"/>
      <c r="P178" s="999"/>
      <c r="Q178" s="1000"/>
      <c r="R178" s="1001"/>
      <c r="S178" s="999"/>
      <c r="T178" s="999"/>
      <c r="U178" s="999"/>
      <c r="V178" s="999"/>
      <c r="W178" s="999"/>
      <c r="X178" s="999"/>
      <c r="Y178" s="999"/>
      <c r="Z178" s="1857"/>
      <c r="AA178" s="603"/>
      <c r="AB178" s="603"/>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AZ178" s="216"/>
      <c r="BA178" s="38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1891"/>
      <c r="CB178" s="1891"/>
      <c r="CC178" s="1891"/>
      <c r="CD178" s="1891"/>
      <c r="CE178" s="1891"/>
      <c r="CF178" s="1891"/>
      <c r="CG178" s="1891"/>
      <c r="CH178" s="1891"/>
      <c r="CI178" s="1891"/>
      <c r="CJ178" s="1891"/>
      <c r="CK178" s="1891"/>
      <c r="CL178" s="1891"/>
      <c r="CM178" s="1891"/>
      <c r="CN178" s="1891"/>
      <c r="CO178" s="1891"/>
      <c r="CP178" s="1891"/>
      <c r="CQ178" s="1891"/>
      <c r="CR178" s="1891"/>
      <c r="CS178" s="1891"/>
      <c r="CT178" s="1891"/>
      <c r="CU178" s="1891"/>
      <c r="CV178" s="1891"/>
      <c r="CW178" s="1891"/>
      <c r="CX178" s="1891"/>
      <c r="CY178" s="1891"/>
      <c r="CZ178" s="1891"/>
    </row>
    <row r="179" s="388" customFormat="true" ht="15" customHeight="true" x14ac:dyDescent="0.2">
      <c r="A179" s="813"/>
      <c r="B179" s="839"/>
      <c r="C179" s="998"/>
      <c r="D179" s="999"/>
      <c r="E179" s="999"/>
      <c r="F179" s="999"/>
      <c r="G179" s="1000"/>
      <c r="H179" s="1001"/>
      <c r="I179" s="999"/>
      <c r="J179" s="999"/>
      <c r="K179" s="999"/>
      <c r="L179" s="1002"/>
      <c r="M179" s="1003"/>
      <c r="N179" s="999"/>
      <c r="O179" s="999"/>
      <c r="P179" s="999"/>
      <c r="Q179" s="1000"/>
      <c r="R179" s="1001"/>
      <c r="S179" s="999"/>
      <c r="T179" s="999"/>
      <c r="U179" s="999"/>
      <c r="V179" s="999"/>
      <c r="W179" s="999"/>
      <c r="X179" s="999"/>
      <c r="Y179" s="999"/>
      <c r="Z179" s="1857"/>
      <c r="AA179" s="603"/>
      <c r="AB179" s="603"/>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AZ179" s="216"/>
      <c r="BA179" s="38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1891"/>
      <c r="CB179" s="1891"/>
      <c r="CC179" s="1891"/>
      <c r="CD179" s="1891"/>
      <c r="CE179" s="1891"/>
      <c r="CF179" s="1891"/>
      <c r="CG179" s="1891"/>
      <c r="CH179" s="1891"/>
      <c r="CI179" s="1891"/>
      <c r="CJ179" s="1891"/>
      <c r="CK179" s="1891"/>
      <c r="CL179" s="1891"/>
      <c r="CM179" s="1891"/>
      <c r="CN179" s="1891"/>
      <c r="CO179" s="1891"/>
      <c r="CP179" s="1891"/>
      <c r="CQ179" s="1891"/>
      <c r="CR179" s="1891"/>
      <c r="CS179" s="1891"/>
      <c r="CT179" s="1891"/>
      <c r="CU179" s="1891"/>
      <c r="CV179" s="1891"/>
      <c r="CW179" s="1891"/>
      <c r="CX179" s="1891"/>
      <c r="CY179" s="1891"/>
      <c r="CZ179" s="1891"/>
    </row>
    <row r="180" s="388" customFormat="true" ht="15" customHeight="true" x14ac:dyDescent="0.2">
      <c r="A180" s="813"/>
      <c r="B180" s="839"/>
      <c r="C180" s="998"/>
      <c r="D180" s="999"/>
      <c r="E180" s="999"/>
      <c r="F180" s="999"/>
      <c r="G180" s="1000"/>
      <c r="H180" s="1001"/>
      <c r="I180" s="999"/>
      <c r="J180" s="999"/>
      <c r="K180" s="999"/>
      <c r="L180" s="1002"/>
      <c r="M180" s="1003"/>
      <c r="N180" s="999"/>
      <c r="O180" s="999"/>
      <c r="P180" s="999"/>
      <c r="Q180" s="1000"/>
      <c r="R180" s="1001"/>
      <c r="S180" s="999"/>
      <c r="T180" s="999"/>
      <c r="U180" s="999"/>
      <c r="V180" s="999"/>
      <c r="W180" s="999"/>
      <c r="X180" s="999"/>
      <c r="Y180" s="999"/>
      <c r="Z180" s="1857"/>
      <c r="AA180" s="603"/>
      <c r="AB180" s="603"/>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AZ180" s="216"/>
      <c r="BA180" s="38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1891"/>
      <c r="CB180" s="1891"/>
      <c r="CC180" s="1891"/>
      <c r="CD180" s="1891"/>
      <c r="CE180" s="1891"/>
      <c r="CF180" s="1891"/>
      <c r="CG180" s="1891"/>
      <c r="CH180" s="1891"/>
      <c r="CI180" s="1891"/>
      <c r="CJ180" s="1891"/>
      <c r="CK180" s="1891"/>
      <c r="CL180" s="1891"/>
      <c r="CM180" s="1891"/>
      <c r="CN180" s="1891"/>
      <c r="CO180" s="1891"/>
      <c r="CP180" s="1891"/>
      <c r="CQ180" s="1891"/>
      <c r="CR180" s="1891"/>
      <c r="CS180" s="1891"/>
      <c r="CT180" s="1891"/>
      <c r="CU180" s="1891"/>
      <c r="CV180" s="1891"/>
      <c r="CW180" s="1891"/>
      <c r="CX180" s="1891"/>
      <c r="CY180" s="1891"/>
      <c r="CZ180" s="1891"/>
    </row>
    <row r="181" s="388" customFormat="true" ht="15" customHeight="true" x14ac:dyDescent="0.2">
      <c r="A181" s="813"/>
      <c r="B181" s="839"/>
      <c r="C181" s="998"/>
      <c r="D181" s="999"/>
      <c r="E181" s="999"/>
      <c r="F181" s="999"/>
      <c r="G181" s="1000"/>
      <c r="H181" s="1001"/>
      <c r="I181" s="999"/>
      <c r="J181" s="999"/>
      <c r="K181" s="999"/>
      <c r="L181" s="1002"/>
      <c r="M181" s="1003"/>
      <c r="N181" s="999"/>
      <c r="O181" s="999"/>
      <c r="P181" s="999"/>
      <c r="Q181" s="1000"/>
      <c r="R181" s="1001"/>
      <c r="S181" s="999"/>
      <c r="T181" s="999"/>
      <c r="U181" s="999"/>
      <c r="V181" s="999"/>
      <c r="W181" s="999"/>
      <c r="X181" s="999"/>
      <c r="Y181" s="999"/>
      <c r="Z181" s="1857"/>
      <c r="AA181" s="603"/>
      <c r="AB181" s="603"/>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AZ181" s="216"/>
      <c r="BA181" s="38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1891"/>
      <c r="CB181" s="1891"/>
      <c r="CC181" s="1891"/>
      <c r="CD181" s="1891"/>
      <c r="CE181" s="1891"/>
      <c r="CF181" s="1891"/>
      <c r="CG181" s="1891"/>
      <c r="CH181" s="1891"/>
      <c r="CI181" s="1891"/>
      <c r="CJ181" s="1891"/>
      <c r="CK181" s="1891"/>
      <c r="CL181" s="1891"/>
      <c r="CM181" s="1891"/>
      <c r="CN181" s="1891"/>
      <c r="CO181" s="1891"/>
      <c r="CP181" s="1891"/>
      <c r="CQ181" s="1891"/>
      <c r="CR181" s="1891"/>
      <c r="CS181" s="1891"/>
      <c r="CT181" s="1891"/>
      <c r="CU181" s="1891"/>
      <c r="CV181" s="1891"/>
      <c r="CW181" s="1891"/>
      <c r="CX181" s="1891"/>
      <c r="CY181" s="1891"/>
      <c r="CZ181" s="1891"/>
    </row>
    <row r="182" s="388" customFormat="true" ht="15" customHeight="true" x14ac:dyDescent="0.2">
      <c r="A182" s="813"/>
      <c r="B182" s="839"/>
      <c r="C182" s="998"/>
      <c r="D182" s="999"/>
      <c r="E182" s="999"/>
      <c r="F182" s="999"/>
      <c r="G182" s="1000"/>
      <c r="H182" s="1001"/>
      <c r="I182" s="999"/>
      <c r="J182" s="999"/>
      <c r="K182" s="999"/>
      <c r="L182" s="1002"/>
      <c r="M182" s="1003"/>
      <c r="N182" s="999"/>
      <c r="O182" s="999"/>
      <c r="P182" s="999"/>
      <c r="Q182" s="1000"/>
      <c r="R182" s="1001"/>
      <c r="S182" s="999"/>
      <c r="T182" s="999"/>
      <c r="U182" s="999"/>
      <c r="V182" s="999"/>
      <c r="W182" s="999"/>
      <c r="X182" s="999"/>
      <c r="Y182" s="999"/>
      <c r="Z182" s="1857"/>
      <c r="AA182" s="603"/>
      <c r="AB182" s="603"/>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AZ182" s="216"/>
      <c r="BA182" s="38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1891"/>
      <c r="CB182" s="1891"/>
      <c r="CC182" s="1891"/>
      <c r="CD182" s="1891"/>
      <c r="CE182" s="1891"/>
      <c r="CF182" s="1891"/>
      <c r="CG182" s="1891"/>
      <c r="CH182" s="1891"/>
      <c r="CI182" s="1891"/>
      <c r="CJ182" s="1891"/>
      <c r="CK182" s="1891"/>
      <c r="CL182" s="1891"/>
      <c r="CM182" s="1891"/>
      <c r="CN182" s="1891"/>
      <c r="CO182" s="1891"/>
      <c r="CP182" s="1891"/>
      <c r="CQ182" s="1891"/>
      <c r="CR182" s="1891"/>
      <c r="CS182" s="1891"/>
      <c r="CT182" s="1891"/>
      <c r="CU182" s="1891"/>
      <c r="CV182" s="1891"/>
      <c r="CW182" s="1891"/>
      <c r="CX182" s="1891"/>
      <c r="CY182" s="1891"/>
      <c r="CZ182" s="1891"/>
    </row>
    <row r="183" s="388" customFormat="true" ht="15" customHeight="true" x14ac:dyDescent="0.2">
      <c r="A183" s="813"/>
      <c r="B183" s="839"/>
      <c r="C183" s="998"/>
      <c r="D183" s="999"/>
      <c r="E183" s="999"/>
      <c r="F183" s="999"/>
      <c r="G183" s="1000"/>
      <c r="H183" s="1001"/>
      <c r="I183" s="999"/>
      <c r="J183" s="999"/>
      <c r="K183" s="999"/>
      <c r="L183" s="1002"/>
      <c r="M183" s="1003"/>
      <c r="N183" s="999"/>
      <c r="O183" s="999"/>
      <c r="P183" s="999"/>
      <c r="Q183" s="1000"/>
      <c r="R183" s="1001"/>
      <c r="S183" s="999"/>
      <c r="T183" s="999"/>
      <c r="U183" s="999"/>
      <c r="V183" s="999"/>
      <c r="W183" s="999"/>
      <c r="X183" s="999"/>
      <c r="Y183" s="999"/>
      <c r="Z183" s="1857"/>
      <c r="AA183" s="603"/>
      <c r="AB183" s="603"/>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AZ183" s="216"/>
      <c r="BA183" s="38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1891"/>
      <c r="CB183" s="1891"/>
      <c r="CC183" s="1891"/>
      <c r="CD183" s="1891"/>
      <c r="CE183" s="1891"/>
      <c r="CF183" s="1891"/>
      <c r="CG183" s="1891"/>
      <c r="CH183" s="1891"/>
      <c r="CI183" s="1891"/>
      <c r="CJ183" s="1891"/>
      <c r="CK183" s="1891"/>
      <c r="CL183" s="1891"/>
      <c r="CM183" s="1891"/>
      <c r="CN183" s="1891"/>
      <c r="CO183" s="1891"/>
      <c r="CP183" s="1891"/>
      <c r="CQ183" s="1891"/>
      <c r="CR183" s="1891"/>
      <c r="CS183" s="1891"/>
      <c r="CT183" s="1891"/>
      <c r="CU183" s="1891"/>
      <c r="CV183" s="1891"/>
      <c r="CW183" s="1891"/>
      <c r="CX183" s="1891"/>
      <c r="CY183" s="1891"/>
      <c r="CZ183" s="1891"/>
    </row>
    <row r="184" s="388" customFormat="true" ht="15" customHeight="true" x14ac:dyDescent="0.2">
      <c r="A184" s="813"/>
      <c r="B184" s="839"/>
      <c r="C184" s="998"/>
      <c r="D184" s="999"/>
      <c r="E184" s="999"/>
      <c r="F184" s="999"/>
      <c r="G184" s="1000"/>
      <c r="H184" s="1001"/>
      <c r="I184" s="999"/>
      <c r="J184" s="999"/>
      <c r="K184" s="999"/>
      <c r="L184" s="1002"/>
      <c r="M184" s="1003"/>
      <c r="N184" s="999"/>
      <c r="O184" s="999"/>
      <c r="P184" s="999"/>
      <c r="Q184" s="1000"/>
      <c r="R184" s="1001"/>
      <c r="S184" s="999"/>
      <c r="T184" s="999"/>
      <c r="U184" s="999"/>
      <c r="V184" s="999"/>
      <c r="W184" s="999"/>
      <c r="X184" s="999"/>
      <c r="Y184" s="999"/>
      <c r="Z184" s="1857"/>
      <c r="AA184" s="603"/>
      <c r="AB184" s="603"/>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AZ184" s="216"/>
      <c r="BA184" s="38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1891"/>
      <c r="CB184" s="1891"/>
      <c r="CC184" s="1891"/>
      <c r="CD184" s="1891"/>
      <c r="CE184" s="1891"/>
      <c r="CF184" s="1891"/>
      <c r="CG184" s="1891"/>
      <c r="CH184" s="1891"/>
      <c r="CI184" s="1891"/>
      <c r="CJ184" s="1891"/>
      <c r="CK184" s="1891"/>
      <c r="CL184" s="1891"/>
      <c r="CM184" s="1891"/>
      <c r="CN184" s="1891"/>
      <c r="CO184" s="1891"/>
      <c r="CP184" s="1891"/>
      <c r="CQ184" s="1891"/>
      <c r="CR184" s="1891"/>
      <c r="CS184" s="1891"/>
      <c r="CT184" s="1891"/>
      <c r="CU184" s="1891"/>
      <c r="CV184" s="1891"/>
      <c r="CW184" s="1891"/>
      <c r="CX184" s="1891"/>
      <c r="CY184" s="1891"/>
      <c r="CZ184" s="1891"/>
    </row>
    <row r="185" s="388" customFormat="true" ht="15" customHeight="true" x14ac:dyDescent="0.2">
      <c r="A185" s="813"/>
      <c r="B185" s="839"/>
      <c r="C185" s="998"/>
      <c r="D185" s="999"/>
      <c r="E185" s="999"/>
      <c r="F185" s="999"/>
      <c r="G185" s="1000"/>
      <c r="H185" s="1001"/>
      <c r="I185" s="999"/>
      <c r="J185" s="999"/>
      <c r="K185" s="999"/>
      <c r="L185" s="1002"/>
      <c r="M185" s="1003"/>
      <c r="N185" s="999"/>
      <c r="O185" s="999"/>
      <c r="P185" s="999"/>
      <c r="Q185" s="1000"/>
      <c r="R185" s="1001"/>
      <c r="S185" s="999"/>
      <c r="T185" s="999"/>
      <c r="U185" s="999"/>
      <c r="V185" s="999"/>
      <c r="W185" s="999"/>
      <c r="X185" s="999"/>
      <c r="Y185" s="999"/>
      <c r="Z185" s="1857"/>
      <c r="AA185" s="603"/>
      <c r="AB185" s="603"/>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AZ185" s="216"/>
      <c r="BA185" s="38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1891"/>
      <c r="CB185" s="1891"/>
      <c r="CC185" s="1891"/>
      <c r="CD185" s="1891"/>
      <c r="CE185" s="1891"/>
      <c r="CF185" s="1891"/>
      <c r="CG185" s="1891"/>
      <c r="CH185" s="1891"/>
      <c r="CI185" s="1891"/>
      <c r="CJ185" s="1891"/>
      <c r="CK185" s="1891"/>
      <c r="CL185" s="1891"/>
      <c r="CM185" s="1891"/>
      <c r="CN185" s="1891"/>
      <c r="CO185" s="1891"/>
      <c r="CP185" s="1891"/>
      <c r="CQ185" s="1891"/>
      <c r="CR185" s="1891"/>
      <c r="CS185" s="1891"/>
      <c r="CT185" s="1891"/>
      <c r="CU185" s="1891"/>
      <c r="CV185" s="1891"/>
      <c r="CW185" s="1891"/>
      <c r="CX185" s="1891"/>
      <c r="CY185" s="1891"/>
      <c r="CZ185" s="1891"/>
    </row>
    <row r="186" s="388" customFormat="true" ht="15" customHeight="true" x14ac:dyDescent="0.2">
      <c r="A186" s="813"/>
      <c r="B186" s="839"/>
      <c r="C186" s="998"/>
      <c r="D186" s="999"/>
      <c r="E186" s="999"/>
      <c r="F186" s="999"/>
      <c r="G186" s="1000"/>
      <c r="H186" s="1001"/>
      <c r="I186" s="999"/>
      <c r="J186" s="999"/>
      <c r="K186" s="999"/>
      <c r="L186" s="1002"/>
      <c r="M186" s="1003"/>
      <c r="N186" s="999"/>
      <c r="O186" s="999"/>
      <c r="P186" s="999"/>
      <c r="Q186" s="1000"/>
      <c r="R186" s="1001"/>
      <c r="S186" s="999"/>
      <c r="T186" s="999"/>
      <c r="U186" s="999"/>
      <c r="V186" s="999"/>
      <c r="W186" s="999"/>
      <c r="X186" s="999"/>
      <c r="Y186" s="999"/>
      <c r="Z186" s="1857"/>
      <c r="AA186" s="603"/>
      <c r="AB186" s="603"/>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AZ186" s="216"/>
      <c r="BA186" s="38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1891"/>
      <c r="CB186" s="1891"/>
      <c r="CC186" s="1891"/>
      <c r="CD186" s="1891"/>
      <c r="CE186" s="1891"/>
      <c r="CF186" s="1891"/>
      <c r="CG186" s="1891"/>
      <c r="CH186" s="1891"/>
      <c r="CI186" s="1891"/>
      <c r="CJ186" s="1891"/>
      <c r="CK186" s="1891"/>
      <c r="CL186" s="1891"/>
      <c r="CM186" s="1891"/>
      <c r="CN186" s="1891"/>
      <c r="CO186" s="1891"/>
      <c r="CP186" s="1891"/>
      <c r="CQ186" s="1891"/>
      <c r="CR186" s="1891"/>
      <c r="CS186" s="1891"/>
      <c r="CT186" s="1891"/>
      <c r="CU186" s="1891"/>
      <c r="CV186" s="1891"/>
      <c r="CW186" s="1891"/>
      <c r="CX186" s="1891"/>
      <c r="CY186" s="1891"/>
      <c r="CZ186" s="1891"/>
    </row>
    <row r="187" s="388" customFormat="true" ht="15" customHeight="true" x14ac:dyDescent="0.2">
      <c r="A187" s="813"/>
      <c r="B187" s="839"/>
      <c r="C187" s="998"/>
      <c r="D187" s="999"/>
      <c r="E187" s="999"/>
      <c r="F187" s="999"/>
      <c r="G187" s="1000"/>
      <c r="H187" s="1001"/>
      <c r="I187" s="999"/>
      <c r="J187" s="999"/>
      <c r="K187" s="999"/>
      <c r="L187" s="1002"/>
      <c r="M187" s="1003"/>
      <c r="N187" s="999"/>
      <c r="O187" s="999"/>
      <c r="P187" s="999"/>
      <c r="Q187" s="1000"/>
      <c r="R187" s="1001"/>
      <c r="S187" s="999"/>
      <c r="T187" s="999"/>
      <c r="U187" s="999"/>
      <c r="V187" s="999"/>
      <c r="W187" s="999"/>
      <c r="X187" s="999"/>
      <c r="Y187" s="999"/>
      <c r="Z187" s="1857"/>
      <c r="AA187" s="603"/>
      <c r="AB187" s="603"/>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AZ187" s="216"/>
      <c r="BA187" s="38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1891"/>
      <c r="CB187" s="1891"/>
      <c r="CC187" s="1891"/>
      <c r="CD187" s="1891"/>
      <c r="CE187" s="1891"/>
      <c r="CF187" s="1891"/>
      <c r="CG187" s="1891"/>
      <c r="CH187" s="1891"/>
      <c r="CI187" s="1891"/>
      <c r="CJ187" s="1891"/>
      <c r="CK187" s="1891"/>
      <c r="CL187" s="1891"/>
      <c r="CM187" s="1891"/>
      <c r="CN187" s="1891"/>
      <c r="CO187" s="1891"/>
      <c r="CP187" s="1891"/>
      <c r="CQ187" s="1891"/>
      <c r="CR187" s="1891"/>
      <c r="CS187" s="1891"/>
      <c r="CT187" s="1891"/>
      <c r="CU187" s="1891"/>
      <c r="CV187" s="1891"/>
      <c r="CW187" s="1891"/>
      <c r="CX187" s="1891"/>
      <c r="CY187" s="1891"/>
      <c r="CZ187" s="1891"/>
    </row>
    <row r="188" s="388" customFormat="true" ht="15" customHeight="true" x14ac:dyDescent="0.2">
      <c r="A188" s="813"/>
      <c r="B188" s="839"/>
      <c r="C188" s="998"/>
      <c r="D188" s="999"/>
      <c r="E188" s="999"/>
      <c r="F188" s="999"/>
      <c r="G188" s="1000"/>
      <c r="H188" s="1001"/>
      <c r="I188" s="999"/>
      <c r="J188" s="999"/>
      <c r="K188" s="999"/>
      <c r="L188" s="1002"/>
      <c r="M188" s="1003"/>
      <c r="N188" s="999"/>
      <c r="O188" s="999"/>
      <c r="P188" s="999"/>
      <c r="Q188" s="1000"/>
      <c r="R188" s="1001"/>
      <c r="S188" s="999"/>
      <c r="T188" s="999"/>
      <c r="U188" s="999"/>
      <c r="V188" s="999"/>
      <c r="W188" s="999"/>
      <c r="X188" s="999"/>
      <c r="Y188" s="999"/>
      <c r="Z188" s="1857"/>
      <c r="AA188" s="603"/>
      <c r="AB188" s="603"/>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AZ188" s="216"/>
      <c r="BA188" s="38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1891"/>
      <c r="CB188" s="1891"/>
      <c r="CC188" s="1891"/>
      <c r="CD188" s="1891"/>
      <c r="CE188" s="1891"/>
      <c r="CF188" s="1891"/>
      <c r="CG188" s="1891"/>
      <c r="CH188" s="1891"/>
      <c r="CI188" s="1891"/>
      <c r="CJ188" s="1891"/>
      <c r="CK188" s="1891"/>
      <c r="CL188" s="1891"/>
      <c r="CM188" s="1891"/>
      <c r="CN188" s="1891"/>
      <c r="CO188" s="1891"/>
      <c r="CP188" s="1891"/>
      <c r="CQ188" s="1891"/>
      <c r="CR188" s="1891"/>
      <c r="CS188" s="1891"/>
      <c r="CT188" s="1891"/>
      <c r="CU188" s="1891"/>
      <c r="CV188" s="1891"/>
      <c r="CW188" s="1891"/>
      <c r="CX188" s="1891"/>
      <c r="CY188" s="1891"/>
      <c r="CZ188" s="1891"/>
    </row>
    <row r="189" s="388" customFormat="true" ht="15" customHeight="true" x14ac:dyDescent="0.2">
      <c r="A189" s="813"/>
      <c r="B189" s="839"/>
      <c r="C189" s="998"/>
      <c r="D189" s="999"/>
      <c r="E189" s="999"/>
      <c r="F189" s="999"/>
      <c r="G189" s="1000"/>
      <c r="H189" s="1001"/>
      <c r="I189" s="999"/>
      <c r="J189" s="999"/>
      <c r="K189" s="999"/>
      <c r="L189" s="1002"/>
      <c r="M189" s="1003"/>
      <c r="N189" s="999"/>
      <c r="O189" s="999"/>
      <c r="P189" s="999"/>
      <c r="Q189" s="1000"/>
      <c r="R189" s="1001"/>
      <c r="S189" s="999"/>
      <c r="T189" s="999"/>
      <c r="U189" s="999"/>
      <c r="V189" s="999"/>
      <c r="W189" s="999"/>
      <c r="X189" s="999"/>
      <c r="Y189" s="999"/>
      <c r="Z189" s="1857"/>
      <c r="AA189" s="603"/>
      <c r="AB189" s="603"/>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AZ189" s="216"/>
      <c r="BA189" s="38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1891"/>
      <c r="CB189" s="1891"/>
      <c r="CC189" s="1891"/>
      <c r="CD189" s="1891"/>
      <c r="CE189" s="1891"/>
      <c r="CF189" s="1891"/>
      <c r="CG189" s="1891"/>
      <c r="CH189" s="1891"/>
      <c r="CI189" s="1891"/>
      <c r="CJ189" s="1891"/>
      <c r="CK189" s="1891"/>
      <c r="CL189" s="1891"/>
      <c r="CM189" s="1891"/>
      <c r="CN189" s="1891"/>
      <c r="CO189" s="1891"/>
      <c r="CP189" s="1891"/>
      <c r="CQ189" s="1891"/>
      <c r="CR189" s="1891"/>
      <c r="CS189" s="1891"/>
      <c r="CT189" s="1891"/>
      <c r="CU189" s="1891"/>
      <c r="CV189" s="1891"/>
      <c r="CW189" s="1891"/>
      <c r="CX189" s="1891"/>
      <c r="CY189" s="1891"/>
      <c r="CZ189" s="1891"/>
    </row>
    <row r="190" s="388" customFormat="true" ht="15" customHeight="true" x14ac:dyDescent="0.2">
      <c r="A190" s="813"/>
      <c r="B190" s="839"/>
      <c r="C190" s="998"/>
      <c r="D190" s="999"/>
      <c r="E190" s="999"/>
      <c r="F190" s="999"/>
      <c r="G190" s="1000"/>
      <c r="H190" s="1001"/>
      <c r="I190" s="999"/>
      <c r="J190" s="999"/>
      <c r="K190" s="999"/>
      <c r="L190" s="1002"/>
      <c r="M190" s="1003"/>
      <c r="N190" s="999"/>
      <c r="O190" s="999"/>
      <c r="P190" s="999"/>
      <c r="Q190" s="1000"/>
      <c r="R190" s="1001"/>
      <c r="S190" s="999"/>
      <c r="T190" s="999"/>
      <c r="U190" s="999"/>
      <c r="V190" s="999"/>
      <c r="W190" s="999"/>
      <c r="X190" s="999"/>
      <c r="Y190" s="999"/>
      <c r="Z190" s="1857"/>
      <c r="AA190" s="603"/>
      <c r="AB190" s="603"/>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AZ190" s="216"/>
      <c r="BA190" s="38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1891"/>
      <c r="CB190" s="1891"/>
      <c r="CC190" s="1891"/>
      <c r="CD190" s="1891"/>
      <c r="CE190" s="1891"/>
      <c r="CF190" s="1891"/>
      <c r="CG190" s="1891"/>
      <c r="CH190" s="1891"/>
      <c r="CI190" s="1891"/>
      <c r="CJ190" s="1891"/>
      <c r="CK190" s="1891"/>
      <c r="CL190" s="1891"/>
      <c r="CM190" s="1891"/>
      <c r="CN190" s="1891"/>
      <c r="CO190" s="1891"/>
      <c r="CP190" s="1891"/>
      <c r="CQ190" s="1891"/>
      <c r="CR190" s="1891"/>
      <c r="CS190" s="1891"/>
      <c r="CT190" s="1891"/>
      <c r="CU190" s="1891"/>
      <c r="CV190" s="1891"/>
      <c r="CW190" s="1891"/>
      <c r="CX190" s="1891"/>
      <c r="CY190" s="1891"/>
      <c r="CZ190" s="1891"/>
    </row>
    <row r="191" s="388" customFormat="true" ht="15" customHeight="true" x14ac:dyDescent="0.2">
      <c r="A191" s="813"/>
      <c r="B191" s="839"/>
      <c r="C191" s="998"/>
      <c r="D191" s="999"/>
      <c r="E191" s="999"/>
      <c r="F191" s="999"/>
      <c r="G191" s="1000"/>
      <c r="H191" s="1001"/>
      <c r="I191" s="999"/>
      <c r="J191" s="999"/>
      <c r="K191" s="999"/>
      <c r="L191" s="1002"/>
      <c r="M191" s="1003"/>
      <c r="N191" s="999"/>
      <c r="O191" s="999"/>
      <c r="P191" s="999"/>
      <c r="Q191" s="1000"/>
      <c r="R191" s="1001"/>
      <c r="S191" s="999"/>
      <c r="T191" s="999"/>
      <c r="U191" s="999"/>
      <c r="V191" s="999"/>
      <c r="W191" s="999"/>
      <c r="X191" s="999"/>
      <c r="Y191" s="999"/>
      <c r="Z191" s="1857"/>
      <c r="AA191" s="603"/>
      <c r="AB191" s="603"/>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AZ191" s="216"/>
      <c r="BA191" s="38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1891"/>
      <c r="CB191" s="1891"/>
      <c r="CC191" s="1891"/>
      <c r="CD191" s="1891"/>
      <c r="CE191" s="1891"/>
      <c r="CF191" s="1891"/>
      <c r="CG191" s="1891"/>
      <c r="CH191" s="1891"/>
      <c r="CI191" s="1891"/>
      <c r="CJ191" s="1891"/>
      <c r="CK191" s="1891"/>
      <c r="CL191" s="1891"/>
      <c r="CM191" s="1891"/>
      <c r="CN191" s="1891"/>
      <c r="CO191" s="1891"/>
      <c r="CP191" s="1891"/>
      <c r="CQ191" s="1891"/>
      <c r="CR191" s="1891"/>
      <c r="CS191" s="1891"/>
      <c r="CT191" s="1891"/>
      <c r="CU191" s="1891"/>
      <c r="CV191" s="1891"/>
      <c r="CW191" s="1891"/>
      <c r="CX191" s="1891"/>
      <c r="CY191" s="1891"/>
      <c r="CZ191" s="1891"/>
    </row>
    <row r="192" s="388" customFormat="true" ht="15" customHeight="true" x14ac:dyDescent="0.2">
      <c r="A192" s="814"/>
      <c r="B192" s="840"/>
      <c r="C192" s="1004"/>
      <c r="D192" s="1005"/>
      <c r="E192" s="1005"/>
      <c r="F192" s="1005"/>
      <c r="G192" s="1006"/>
      <c r="H192" s="1007"/>
      <c r="I192" s="1005"/>
      <c r="J192" s="1005"/>
      <c r="K192" s="1005"/>
      <c r="L192" s="1008"/>
      <c r="M192" s="1009"/>
      <c r="N192" s="1005"/>
      <c r="O192" s="1005"/>
      <c r="P192" s="1005"/>
      <c r="Q192" s="1006"/>
      <c r="R192" s="1007"/>
      <c r="S192" s="1005"/>
      <c r="T192" s="1005"/>
      <c r="U192" s="1005"/>
      <c r="V192" s="1005"/>
      <c r="W192" s="1005"/>
      <c r="X192" s="1005"/>
      <c r="Y192" s="1005"/>
      <c r="Z192" s="1858"/>
      <c r="AA192" s="603"/>
      <c r="AB192" s="603"/>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AZ192" s="216"/>
      <c r="BA192" s="38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1891"/>
      <c r="CB192" s="1891"/>
      <c r="CC192" s="1891"/>
      <c r="CD192" s="1891"/>
      <c r="CE192" s="1891"/>
      <c r="CF192" s="1891"/>
      <c r="CG192" s="1891"/>
      <c r="CH192" s="1891"/>
      <c r="CI192" s="1891"/>
      <c r="CJ192" s="1891"/>
      <c r="CK192" s="1891"/>
      <c r="CL192" s="1891"/>
      <c r="CM192" s="1891"/>
      <c r="CN192" s="1891"/>
      <c r="CO192" s="1891"/>
      <c r="CP192" s="1891"/>
      <c r="CQ192" s="1891"/>
      <c r="CR192" s="1891"/>
      <c r="CS192" s="1891"/>
      <c r="CT192" s="1891"/>
      <c r="CU192" s="1891"/>
      <c r="CV192" s="1891"/>
      <c r="CW192" s="1891"/>
      <c r="CX192" s="1891"/>
      <c r="CY192" s="1891"/>
      <c r="CZ192" s="1891"/>
    </row>
    <row r="193" s="388" customFormat="true" ht="15" customHeight="true" x14ac:dyDescent="0.2">
      <c r="A193" s="710"/>
      <c r="B193" s="841"/>
      <c r="C193" s="913"/>
      <c r="D193" s="875"/>
      <c r="E193" s="875"/>
      <c r="F193" s="875"/>
      <c r="G193" s="876"/>
      <c r="H193" s="914"/>
      <c r="I193" s="875"/>
      <c r="J193" s="875"/>
      <c r="K193" s="875"/>
      <c r="L193" s="915"/>
      <c r="M193" s="913"/>
      <c r="N193" s="875"/>
      <c r="O193" s="875"/>
      <c r="P193" s="875"/>
      <c r="Q193" s="876"/>
      <c r="R193" s="914"/>
      <c r="S193" s="875"/>
      <c r="T193" s="875"/>
      <c r="U193" s="875"/>
      <c r="V193" s="875"/>
      <c r="W193" s="875"/>
      <c r="X193" s="875"/>
      <c r="Y193" s="875"/>
      <c r="Z193" s="915"/>
      <c r="AA193" s="603"/>
      <c r="AB193" s="603"/>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AZ193" s="216"/>
      <c r="BA193" s="38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1891"/>
      <c r="CB193" s="1891"/>
      <c r="CC193" s="1891"/>
      <c r="CD193" s="1891"/>
      <c r="CE193" s="1891"/>
      <c r="CF193" s="1891"/>
      <c r="CG193" s="1891"/>
      <c r="CH193" s="1891"/>
      <c r="CI193" s="1891"/>
      <c r="CJ193" s="1891"/>
      <c r="CK193" s="1891"/>
      <c r="CL193" s="1891"/>
      <c r="CM193" s="1891"/>
      <c r="CN193" s="1891"/>
      <c r="CO193" s="1891"/>
      <c r="CP193" s="1891"/>
      <c r="CQ193" s="1891"/>
      <c r="CR193" s="1891"/>
      <c r="CS193" s="1891"/>
      <c r="CT193" s="1891"/>
      <c r="CU193" s="1891"/>
      <c r="CV193" s="1891"/>
      <c r="CW193" s="1891"/>
      <c r="CX193" s="1891"/>
      <c r="CY193" s="1891"/>
      <c r="CZ193" s="1891"/>
    </row>
    <row r="194" s="131" customFormat="true" ht="15" customHeight="true" x14ac:dyDescent="0.2">
      <c r="A194" s="711"/>
      <c r="B194" s="842"/>
      <c r="C194" s="913"/>
      <c r="D194" s="875"/>
      <c r="E194" s="875"/>
      <c r="F194" s="875"/>
      <c r="G194" s="876"/>
      <c r="H194" s="914"/>
      <c r="I194" s="875"/>
      <c r="J194" s="875"/>
      <c r="K194" s="875"/>
      <c r="L194" s="915"/>
      <c r="M194" s="913"/>
      <c r="N194" s="875"/>
      <c r="O194" s="875"/>
      <c r="P194" s="875"/>
      <c r="Q194" s="876"/>
      <c r="R194" s="914"/>
      <c r="S194" s="875"/>
      <c r="T194" s="875"/>
      <c r="U194" s="875"/>
      <c r="V194" s="875"/>
      <c r="W194" s="875"/>
      <c r="X194" s="875"/>
      <c r="Y194" s="875"/>
      <c r="Z194" s="915"/>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AZ194" s="216"/>
      <c r="BA194" s="38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1891"/>
      <c r="CB194" s="1891"/>
      <c r="CC194" s="1891"/>
      <c r="CD194" s="1891"/>
      <c r="CE194" s="1891"/>
      <c r="CF194" s="1891"/>
      <c r="CG194" s="1891"/>
      <c r="CH194" s="1891"/>
      <c r="CI194" s="1891"/>
      <c r="CJ194" s="1891"/>
      <c r="CK194" s="1891"/>
      <c r="CL194" s="1891"/>
      <c r="CM194" s="1891"/>
      <c r="CN194" s="1891"/>
      <c r="CO194" s="1891"/>
      <c r="CP194" s="1891"/>
      <c r="CQ194" s="1891"/>
      <c r="CR194" s="1891"/>
      <c r="CS194" s="1891"/>
      <c r="CT194" s="1891"/>
      <c r="CU194" s="1891"/>
      <c r="CV194" s="1891"/>
      <c r="CW194" s="1891"/>
      <c r="CX194" s="1891"/>
      <c r="CY194" s="1891"/>
      <c r="CZ194" s="1891"/>
    </row>
    <row r="195" s="131" customFormat="true" ht="15" customHeight="true" x14ac:dyDescent="0.2">
      <c r="A195" s="711"/>
      <c r="B195" s="842"/>
      <c r="C195" s="913"/>
      <c r="D195" s="875"/>
      <c r="E195" s="875"/>
      <c r="F195" s="875"/>
      <c r="G195" s="876"/>
      <c r="H195" s="914"/>
      <c r="I195" s="875"/>
      <c r="J195" s="875"/>
      <c r="K195" s="875"/>
      <c r="L195" s="915"/>
      <c r="M195" s="913"/>
      <c r="N195" s="875"/>
      <c r="O195" s="875"/>
      <c r="P195" s="875"/>
      <c r="Q195" s="876"/>
      <c r="R195" s="914"/>
      <c r="S195" s="875"/>
      <c r="T195" s="875"/>
      <c r="U195" s="875"/>
      <c r="V195" s="875"/>
      <c r="W195" s="875"/>
      <c r="X195" s="875"/>
      <c r="Y195" s="875"/>
      <c r="Z195" s="915"/>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AZ195" s="216"/>
      <c r="BA195" s="38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1891"/>
      <c r="CB195" s="1891"/>
      <c r="CC195" s="1891"/>
      <c r="CD195" s="1891"/>
      <c r="CE195" s="1891"/>
      <c r="CF195" s="1891"/>
      <c r="CG195" s="1891"/>
      <c r="CH195" s="1891"/>
      <c r="CI195" s="1891"/>
      <c r="CJ195" s="1891"/>
      <c r="CK195" s="1891"/>
      <c r="CL195" s="1891"/>
      <c r="CM195" s="1891"/>
      <c r="CN195" s="1891"/>
      <c r="CO195" s="1891"/>
      <c r="CP195" s="1891"/>
      <c r="CQ195" s="1891"/>
      <c r="CR195" s="1891"/>
      <c r="CS195" s="1891"/>
      <c r="CT195" s="1891"/>
      <c r="CU195" s="1891"/>
      <c r="CV195" s="1891"/>
      <c r="CW195" s="1891"/>
      <c r="CX195" s="1891"/>
      <c r="CY195" s="1891"/>
      <c r="CZ195" s="1891"/>
    </row>
    <row r="196" s="131" customFormat="true" ht="15" customHeight="true" x14ac:dyDescent="0.2">
      <c r="A196" s="711"/>
      <c r="B196" s="842"/>
      <c r="C196" s="913"/>
      <c r="D196" s="875"/>
      <c r="E196" s="875"/>
      <c r="F196" s="875"/>
      <c r="G196" s="876"/>
      <c r="H196" s="914"/>
      <c r="I196" s="875"/>
      <c r="J196" s="875"/>
      <c r="K196" s="875"/>
      <c r="L196" s="915"/>
      <c r="M196" s="913"/>
      <c r="N196" s="875"/>
      <c r="O196" s="875"/>
      <c r="P196" s="875"/>
      <c r="Q196" s="876"/>
      <c r="R196" s="914"/>
      <c r="S196" s="875"/>
      <c r="T196" s="875"/>
      <c r="U196" s="875"/>
      <c r="V196" s="875"/>
      <c r="W196" s="875"/>
      <c r="X196" s="875"/>
      <c r="Y196" s="875"/>
      <c r="Z196" s="915"/>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AZ196" s="216"/>
      <c r="BA196" s="38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1891"/>
      <c r="CB196" s="1891"/>
      <c r="CC196" s="1891"/>
      <c r="CD196" s="1891"/>
      <c r="CE196" s="1891"/>
      <c r="CF196" s="1891"/>
      <c r="CG196" s="1891"/>
      <c r="CH196" s="1891"/>
      <c r="CI196" s="1891"/>
      <c r="CJ196" s="1891"/>
      <c r="CK196" s="1891"/>
      <c r="CL196" s="1891"/>
      <c r="CM196" s="1891"/>
      <c r="CN196" s="1891"/>
      <c r="CO196" s="1891"/>
      <c r="CP196" s="1891"/>
      <c r="CQ196" s="1891"/>
      <c r="CR196" s="1891"/>
      <c r="CS196" s="1891"/>
      <c r="CT196" s="1891"/>
      <c r="CU196" s="1891"/>
      <c r="CV196" s="1891"/>
      <c r="CW196" s="1891"/>
      <c r="CX196" s="1891"/>
      <c r="CY196" s="1891"/>
      <c r="CZ196" s="1891"/>
    </row>
    <row r="197" s="131" customFormat="true" ht="15" customHeight="true" x14ac:dyDescent="0.2">
      <c r="A197" s="711"/>
      <c r="B197" s="842"/>
      <c r="C197" s="913"/>
      <c r="D197" s="875"/>
      <c r="E197" s="875"/>
      <c r="F197" s="875"/>
      <c r="G197" s="876"/>
      <c r="H197" s="914"/>
      <c r="I197" s="875"/>
      <c r="J197" s="875"/>
      <c r="K197" s="875"/>
      <c r="L197" s="915"/>
      <c r="M197" s="913"/>
      <c r="N197" s="875"/>
      <c r="O197" s="875"/>
      <c r="P197" s="875"/>
      <c r="Q197" s="876"/>
      <c r="R197" s="914"/>
      <c r="S197" s="875"/>
      <c r="T197" s="875"/>
      <c r="U197" s="875"/>
      <c r="V197" s="875"/>
      <c r="W197" s="875"/>
      <c r="X197" s="875"/>
      <c r="Y197" s="875"/>
      <c r="Z197" s="915"/>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AZ197" s="216"/>
      <c r="BA197" s="38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1891"/>
      <c r="CB197" s="1891"/>
      <c r="CC197" s="1891"/>
      <c r="CD197" s="1891"/>
      <c r="CE197" s="1891"/>
      <c r="CF197" s="1891"/>
      <c r="CG197" s="1891"/>
      <c r="CH197" s="1891"/>
      <c r="CI197" s="1891"/>
      <c r="CJ197" s="1891"/>
      <c r="CK197" s="1891"/>
      <c r="CL197" s="1891"/>
      <c r="CM197" s="1891"/>
      <c r="CN197" s="1891"/>
      <c r="CO197" s="1891"/>
      <c r="CP197" s="1891"/>
      <c r="CQ197" s="1891"/>
      <c r="CR197" s="1891"/>
      <c r="CS197" s="1891"/>
      <c r="CT197" s="1891"/>
      <c r="CU197" s="1891"/>
      <c r="CV197" s="1891"/>
      <c r="CW197" s="1891"/>
      <c r="CX197" s="1891"/>
      <c r="CY197" s="1891"/>
      <c r="CZ197" s="1891"/>
    </row>
    <row r="198" s="131" customFormat="true" ht="15" customHeight="true" x14ac:dyDescent="0.2">
      <c r="A198" s="711"/>
      <c r="B198" s="842"/>
      <c r="C198" s="913"/>
      <c r="D198" s="875"/>
      <c r="E198" s="875"/>
      <c r="F198" s="875"/>
      <c r="G198" s="876"/>
      <c r="H198" s="914"/>
      <c r="I198" s="875"/>
      <c r="J198" s="875"/>
      <c r="K198" s="875"/>
      <c r="L198" s="915"/>
      <c r="M198" s="913"/>
      <c r="N198" s="875"/>
      <c r="O198" s="875"/>
      <c r="P198" s="875"/>
      <c r="Q198" s="876"/>
      <c r="R198" s="914"/>
      <c r="S198" s="875"/>
      <c r="T198" s="875"/>
      <c r="U198" s="875"/>
      <c r="V198" s="875"/>
      <c r="W198" s="875"/>
      <c r="X198" s="875"/>
      <c r="Y198" s="875"/>
      <c r="Z198" s="915"/>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AZ198" s="216"/>
      <c r="BA198" s="38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1891"/>
      <c r="CB198" s="1891"/>
      <c r="CC198" s="1891"/>
      <c r="CD198" s="1891"/>
      <c r="CE198" s="1891"/>
      <c r="CF198" s="1891"/>
      <c r="CG198" s="1891"/>
      <c r="CH198" s="1891"/>
      <c r="CI198" s="1891"/>
      <c r="CJ198" s="1891"/>
      <c r="CK198" s="1891"/>
      <c r="CL198" s="1891"/>
      <c r="CM198" s="1891"/>
      <c r="CN198" s="1891"/>
      <c r="CO198" s="1891"/>
      <c r="CP198" s="1891"/>
      <c r="CQ198" s="1891"/>
      <c r="CR198" s="1891"/>
      <c r="CS198" s="1891"/>
      <c r="CT198" s="1891"/>
      <c r="CU198" s="1891"/>
      <c r="CV198" s="1891"/>
      <c r="CW198" s="1891"/>
      <c r="CX198" s="1891"/>
      <c r="CY198" s="1891"/>
      <c r="CZ198" s="1891"/>
    </row>
    <row r="199" s="131" customFormat="true" ht="15" customHeight="true" x14ac:dyDescent="0.2">
      <c r="A199" s="711"/>
      <c r="B199" s="842"/>
      <c r="C199" s="913"/>
      <c r="D199" s="875"/>
      <c r="E199" s="875"/>
      <c r="F199" s="875"/>
      <c r="G199" s="876"/>
      <c r="H199" s="914"/>
      <c r="I199" s="875"/>
      <c r="J199" s="875"/>
      <c r="K199" s="875"/>
      <c r="L199" s="915"/>
      <c r="M199" s="913"/>
      <c r="N199" s="875"/>
      <c r="O199" s="875"/>
      <c r="P199" s="875"/>
      <c r="Q199" s="876"/>
      <c r="R199" s="914"/>
      <c r="S199" s="875"/>
      <c r="T199" s="875"/>
      <c r="U199" s="875"/>
      <c r="V199" s="875"/>
      <c r="W199" s="875"/>
      <c r="X199" s="875"/>
      <c r="Y199" s="875"/>
      <c r="Z199" s="915"/>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AZ199" s="216"/>
      <c r="BA199" s="38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1891"/>
      <c r="CB199" s="1891"/>
      <c r="CC199" s="1891"/>
      <c r="CD199" s="1891"/>
      <c r="CE199" s="1891"/>
      <c r="CF199" s="1891"/>
      <c r="CG199" s="1891"/>
      <c r="CH199" s="1891"/>
      <c r="CI199" s="1891"/>
      <c r="CJ199" s="1891"/>
      <c r="CK199" s="1891"/>
      <c r="CL199" s="1891"/>
      <c r="CM199" s="1891"/>
      <c r="CN199" s="1891"/>
      <c r="CO199" s="1891"/>
      <c r="CP199" s="1891"/>
      <c r="CQ199" s="1891"/>
      <c r="CR199" s="1891"/>
      <c r="CS199" s="1891"/>
      <c r="CT199" s="1891"/>
      <c r="CU199" s="1891"/>
      <c r="CV199" s="1891"/>
      <c r="CW199" s="1891"/>
      <c r="CX199" s="1891"/>
      <c r="CY199" s="1891"/>
      <c r="CZ199" s="1891"/>
    </row>
    <row r="200" s="131" customFormat="true" ht="15" customHeight="true" x14ac:dyDescent="0.2">
      <c r="A200" s="711"/>
      <c r="B200" s="842"/>
      <c r="C200" s="913"/>
      <c r="D200" s="875"/>
      <c r="E200" s="875"/>
      <c r="F200" s="875"/>
      <c r="G200" s="876"/>
      <c r="H200" s="914"/>
      <c r="I200" s="875"/>
      <c r="J200" s="875"/>
      <c r="K200" s="875"/>
      <c r="L200" s="915"/>
      <c r="M200" s="913"/>
      <c r="N200" s="875"/>
      <c r="O200" s="875"/>
      <c r="P200" s="875"/>
      <c r="Q200" s="876"/>
      <c r="R200" s="914"/>
      <c r="S200" s="875"/>
      <c r="T200" s="875"/>
      <c r="U200" s="875"/>
      <c r="V200" s="875"/>
      <c r="W200" s="875"/>
      <c r="X200" s="875"/>
      <c r="Y200" s="875"/>
      <c r="Z200" s="915"/>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AZ200" s="216"/>
      <c r="BA200" s="38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1891"/>
      <c r="CB200" s="1891"/>
      <c r="CC200" s="1891"/>
      <c r="CD200" s="1891"/>
      <c r="CE200" s="1891"/>
      <c r="CF200" s="1891"/>
      <c r="CG200" s="1891"/>
      <c r="CH200" s="1891"/>
      <c r="CI200" s="1891"/>
      <c r="CJ200" s="1891"/>
      <c r="CK200" s="1891"/>
      <c r="CL200" s="1891"/>
      <c r="CM200" s="1891"/>
      <c r="CN200" s="1891"/>
      <c r="CO200" s="1891"/>
      <c r="CP200" s="1891"/>
      <c r="CQ200" s="1891"/>
      <c r="CR200" s="1891"/>
      <c r="CS200" s="1891"/>
      <c r="CT200" s="1891"/>
      <c r="CU200" s="1891"/>
      <c r="CV200" s="1891"/>
      <c r="CW200" s="1891"/>
      <c r="CX200" s="1891"/>
      <c r="CY200" s="1891"/>
      <c r="CZ200" s="1891"/>
    </row>
    <row r="201" s="131" customFormat="true" ht="15" customHeight="true" x14ac:dyDescent="0.2">
      <c r="A201" s="711"/>
      <c r="B201" s="842"/>
      <c r="C201" s="913"/>
      <c r="D201" s="875"/>
      <c r="E201" s="875"/>
      <c r="F201" s="875"/>
      <c r="G201" s="876"/>
      <c r="H201" s="914"/>
      <c r="I201" s="875"/>
      <c r="J201" s="875"/>
      <c r="K201" s="875"/>
      <c r="L201" s="915"/>
      <c r="M201" s="913"/>
      <c r="N201" s="875"/>
      <c r="O201" s="875"/>
      <c r="P201" s="875"/>
      <c r="Q201" s="876"/>
      <c r="R201" s="914"/>
      <c r="S201" s="875"/>
      <c r="T201" s="875"/>
      <c r="U201" s="875"/>
      <c r="V201" s="875"/>
      <c r="W201" s="875"/>
      <c r="X201" s="875"/>
      <c r="Y201" s="875"/>
      <c r="Z201" s="915"/>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AZ201" s="216"/>
      <c r="BA201" s="38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1891"/>
      <c r="CB201" s="1891"/>
      <c r="CC201" s="1891"/>
      <c r="CD201" s="1891"/>
      <c r="CE201" s="1891"/>
      <c r="CF201" s="1891"/>
      <c r="CG201" s="1891"/>
      <c r="CH201" s="1891"/>
      <c r="CI201" s="1891"/>
      <c r="CJ201" s="1891"/>
      <c r="CK201" s="1891"/>
      <c r="CL201" s="1891"/>
      <c r="CM201" s="1891"/>
      <c r="CN201" s="1891"/>
      <c r="CO201" s="1891"/>
      <c r="CP201" s="1891"/>
      <c r="CQ201" s="1891"/>
      <c r="CR201" s="1891"/>
      <c r="CS201" s="1891"/>
      <c r="CT201" s="1891"/>
      <c r="CU201" s="1891"/>
      <c r="CV201" s="1891"/>
      <c r="CW201" s="1891"/>
      <c r="CX201" s="1891"/>
      <c r="CY201" s="1891"/>
      <c r="CZ201" s="1891"/>
    </row>
    <row r="202" s="646" customFormat="true" ht="15" customHeight="true" x14ac:dyDescent="0.2">
      <c r="A202" s="2328"/>
      <c r="B202" s="1483"/>
      <c r="C202" s="1413"/>
      <c r="D202" s="1414"/>
      <c r="E202" s="1414"/>
      <c r="F202" s="1414"/>
      <c r="G202" s="1415"/>
      <c r="H202" s="1416"/>
      <c r="I202" s="1414"/>
      <c r="J202" s="1414"/>
      <c r="K202" s="1414"/>
      <c r="L202" s="1417"/>
      <c r="M202" s="1418"/>
      <c r="N202" s="1414"/>
      <c r="O202" s="1414"/>
      <c r="P202" s="1414"/>
      <c r="Q202" s="1415"/>
      <c r="R202" s="1416"/>
      <c r="S202" s="1414"/>
      <c r="T202" s="1414"/>
      <c r="U202" s="1414"/>
      <c r="V202" s="1414"/>
      <c r="W202" s="1414"/>
      <c r="X202" s="1414"/>
      <c r="Y202" s="1414"/>
      <c r="Z202" s="1936"/>
      <c r="AA202" s="603"/>
      <c r="AB202" s="603"/>
      <c r="AC202" s="603"/>
      <c r="AD202" s="603"/>
      <c r="AE202" s="603"/>
      <c r="AF202" s="603"/>
      <c r="AG202" s="603"/>
      <c r="AH202" s="603"/>
      <c r="AI202" s="603"/>
      <c r="AJ202" s="603"/>
      <c r="AK202" s="603"/>
      <c r="AL202" s="603"/>
      <c r="AM202" s="603"/>
      <c r="AN202" s="603"/>
      <c r="AO202" s="603"/>
      <c r="AP202" s="603"/>
      <c r="AQ202" s="603"/>
      <c r="AR202" s="603"/>
      <c r="AS202" s="603"/>
      <c r="AT202" s="603"/>
      <c r="AU202" s="603"/>
      <c r="AV202" s="603"/>
      <c r="AW202" s="603"/>
      <c r="AX202" s="603"/>
      <c r="AY202" s="603"/>
      <c r="AZ202" s="216"/>
      <c r="BA202" s="38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1891"/>
      <c r="CB202" s="1891"/>
      <c r="CC202" s="1891"/>
      <c r="CD202" s="1891"/>
      <c r="CE202" s="1891"/>
      <c r="CF202" s="1891"/>
      <c r="CG202" s="1891"/>
      <c r="CH202" s="1891"/>
      <c r="CI202" s="1891"/>
      <c r="CJ202" s="1891"/>
      <c r="CK202" s="1891"/>
      <c r="CL202" s="1891"/>
      <c r="CM202" s="1891"/>
      <c r="CN202" s="1891"/>
      <c r="CO202" s="1891"/>
      <c r="CP202" s="1891"/>
      <c r="CQ202" s="1891"/>
      <c r="CR202" s="1891"/>
      <c r="CS202" s="1891"/>
      <c r="CT202" s="1891"/>
      <c r="CU202" s="1891"/>
      <c r="CV202" s="1891"/>
      <c r="CW202" s="1891"/>
      <c r="CX202" s="1891"/>
      <c r="CY202" s="1891"/>
      <c r="CZ202" s="1891"/>
    </row>
    <row r="203" s="646" customFormat="true" ht="15" customHeight="true" x14ac:dyDescent="0.2">
      <c r="A203" s="2328"/>
      <c r="B203" s="1483"/>
      <c r="C203" s="1413"/>
      <c r="D203" s="1414"/>
      <c r="E203" s="1414"/>
      <c r="F203" s="1414"/>
      <c r="G203" s="1415"/>
      <c r="H203" s="1416"/>
      <c r="I203" s="1414"/>
      <c r="J203" s="1414"/>
      <c r="K203" s="1414"/>
      <c r="L203" s="1417"/>
      <c r="M203" s="1418"/>
      <c r="N203" s="1414"/>
      <c r="O203" s="1414"/>
      <c r="P203" s="1414"/>
      <c r="Q203" s="1415"/>
      <c r="R203" s="1416"/>
      <c r="S203" s="1414"/>
      <c r="T203" s="1414"/>
      <c r="U203" s="1414"/>
      <c r="V203" s="1414"/>
      <c r="W203" s="1414"/>
      <c r="X203" s="1414"/>
      <c r="Y203" s="1414"/>
      <c r="Z203" s="1936"/>
      <c r="AA203" s="603"/>
      <c r="AB203" s="603"/>
      <c r="AC203" s="603"/>
      <c r="AD203" s="603"/>
      <c r="AE203" s="603"/>
      <c r="AF203" s="603"/>
      <c r="AG203" s="603"/>
      <c r="AH203" s="603"/>
      <c r="AI203" s="603"/>
      <c r="AJ203" s="603"/>
      <c r="AK203" s="603"/>
      <c r="AL203" s="603"/>
      <c r="AM203" s="603"/>
      <c r="AN203" s="603"/>
      <c r="AO203" s="603"/>
      <c r="AP203" s="603"/>
      <c r="AQ203" s="603"/>
      <c r="AR203" s="603"/>
      <c r="AS203" s="603"/>
      <c r="AT203" s="603"/>
      <c r="AU203" s="603"/>
      <c r="AV203" s="603"/>
      <c r="AW203" s="603"/>
      <c r="AX203" s="603"/>
      <c r="AY203" s="603"/>
      <c r="AZ203" s="216"/>
      <c r="BA203" s="38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1891"/>
      <c r="CB203" s="1891"/>
      <c r="CC203" s="1891"/>
      <c r="CD203" s="1891"/>
      <c r="CE203" s="1891"/>
      <c r="CF203" s="1891"/>
      <c r="CG203" s="1891"/>
      <c r="CH203" s="1891"/>
      <c r="CI203" s="1891"/>
      <c r="CJ203" s="1891"/>
      <c r="CK203" s="1891"/>
      <c r="CL203" s="1891"/>
      <c r="CM203" s="1891"/>
      <c r="CN203" s="1891"/>
      <c r="CO203" s="1891"/>
      <c r="CP203" s="1891"/>
      <c r="CQ203" s="1891"/>
      <c r="CR203" s="1891"/>
      <c r="CS203" s="1891"/>
      <c r="CT203" s="1891"/>
      <c r="CU203" s="1891"/>
      <c r="CV203" s="1891"/>
      <c r="CW203" s="1891"/>
      <c r="CX203" s="1891"/>
      <c r="CY203" s="1891"/>
      <c r="CZ203" s="1891"/>
    </row>
    <row r="204" s="646" customFormat="true" ht="15" customHeight="true" x14ac:dyDescent="0.2">
      <c r="A204" s="2329"/>
      <c r="B204" s="1484"/>
      <c r="C204" s="1443"/>
      <c r="D204" s="1444"/>
      <c r="E204" s="1444"/>
      <c r="F204" s="1444"/>
      <c r="G204" s="1445"/>
      <c r="H204" s="1446"/>
      <c r="I204" s="1444"/>
      <c r="J204" s="1444"/>
      <c r="K204" s="1444"/>
      <c r="L204" s="1447"/>
      <c r="M204" s="1448"/>
      <c r="N204" s="1444"/>
      <c r="O204" s="1444"/>
      <c r="P204" s="1444"/>
      <c r="Q204" s="1445"/>
      <c r="R204" s="1446"/>
      <c r="S204" s="1444"/>
      <c r="T204" s="1444"/>
      <c r="U204" s="1444"/>
      <c r="V204" s="1444"/>
      <c r="W204" s="1444"/>
      <c r="X204" s="1444"/>
      <c r="Y204" s="1444"/>
      <c r="Z204" s="1943"/>
      <c r="AA204" s="603"/>
      <c r="AB204" s="603"/>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AZ204" s="216"/>
      <c r="BA204" s="38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1891"/>
      <c r="CB204" s="1891"/>
      <c r="CC204" s="1891"/>
      <c r="CD204" s="1891"/>
      <c r="CE204" s="1891"/>
      <c r="CF204" s="1891"/>
      <c r="CG204" s="1891"/>
      <c r="CH204" s="1891"/>
      <c r="CI204" s="1891"/>
      <c r="CJ204" s="1891"/>
      <c r="CK204" s="1891"/>
      <c r="CL204" s="1891"/>
      <c r="CM204" s="1891"/>
      <c r="CN204" s="1891"/>
      <c r="CO204" s="1891"/>
      <c r="CP204" s="1891"/>
      <c r="CQ204" s="1891"/>
      <c r="CR204" s="1891"/>
      <c r="CS204" s="1891"/>
      <c r="CT204" s="1891"/>
      <c r="CU204" s="1891"/>
      <c r="CV204" s="1891"/>
      <c r="CW204" s="1891"/>
      <c r="CX204" s="1891"/>
      <c r="CY204" s="1891"/>
      <c r="CZ204" s="1891"/>
    </row>
    <row r="205" s="131" customFormat="true" ht="15" customHeight="true" x14ac:dyDescent="0.2">
      <c r="A205" s="712"/>
      <c r="B205" s="844"/>
      <c r="C205" s="1015"/>
      <c r="D205" s="926"/>
      <c r="E205" s="926"/>
      <c r="F205" s="926"/>
      <c r="G205" s="927"/>
      <c r="H205" s="1016"/>
      <c r="I205" s="926"/>
      <c r="J205" s="926"/>
      <c r="K205" s="926"/>
      <c r="L205" s="1017"/>
      <c r="M205" s="1015"/>
      <c r="N205" s="926"/>
      <c r="O205" s="926"/>
      <c r="P205" s="926"/>
      <c r="Q205" s="927"/>
      <c r="R205" s="1016"/>
      <c r="S205" s="926"/>
      <c r="T205" s="926"/>
      <c r="U205" s="926"/>
      <c r="V205" s="926"/>
      <c r="W205" s="926"/>
      <c r="X205" s="926"/>
      <c r="Y205" s="926"/>
      <c r="Z205" s="1017"/>
      <c r="AA205" s="603"/>
      <c r="AB205" s="603"/>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AZ205" s="216"/>
      <c r="BA205" s="38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1891"/>
      <c r="CB205" s="1891"/>
      <c r="CC205" s="1891"/>
      <c r="CD205" s="1891"/>
      <c r="CE205" s="1891"/>
      <c r="CF205" s="1891"/>
      <c r="CG205" s="1891"/>
      <c r="CH205" s="1891"/>
      <c r="CI205" s="1891"/>
      <c r="CJ205" s="1891"/>
      <c r="CK205" s="1891"/>
      <c r="CL205" s="1891"/>
      <c r="CM205" s="1891"/>
      <c r="CN205" s="1891"/>
      <c r="CO205" s="1891"/>
      <c r="CP205" s="1891"/>
      <c r="CQ205" s="1891"/>
      <c r="CR205" s="1891"/>
      <c r="CS205" s="1891"/>
      <c r="CT205" s="1891"/>
      <c r="CU205" s="1891"/>
      <c r="CV205" s="1891"/>
      <c r="CW205" s="1891"/>
      <c r="CX205" s="1891"/>
      <c r="CY205" s="1891"/>
      <c r="CZ205" s="1891"/>
    </row>
    <row r="206" s="131" customFormat="true" ht="250.15" customHeight="true" x14ac:dyDescent="0.2">
      <c r="B206" s="133"/>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9" t="str">
        <f>A1026</f>
        <v>Bolivia (Plurinational State of)</v>
      </c>
      <c r="B208" s="2120"/>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2008</v>
      </c>
      <c r="B209" s="139"/>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3" t="s">
        <v>111</v>
      </c>
      <c r="B210" s="14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4" t="s">
        <v>97</v>
      </c>
      <c r="B212" s="222"/>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DHS08</v>
      </c>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37"/>
      <c r="B216" s="635"/>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37"/>
      <c r="B217" s="636"/>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37"/>
      <c r="B218" s="635"/>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38"/>
      <c r="B219" s="639"/>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88" customFormat="true" ht="15" customHeight="true" x14ac:dyDescent="0.2">
      <c r="A220" s="114" t="s">
        <v>86</v>
      </c>
      <c r="B220" s="206"/>
      <c r="C220" s="2121" t="s">
        <v>114</v>
      </c>
      <c r="D220" s="2122"/>
      <c r="E220" s="2122"/>
      <c r="F220" s="2122"/>
      <c r="G220" s="2123"/>
      <c r="H220" s="2303" t="s">
        <v>38</v>
      </c>
      <c r="I220" s="2304"/>
      <c r="J220" s="2304"/>
      <c r="K220" s="2304"/>
      <c r="L220" s="2305"/>
      <c r="M220" s="2306" t="s">
        <v>37</v>
      </c>
      <c r="N220" s="2307"/>
      <c r="O220" s="2307"/>
      <c r="P220" s="2307"/>
      <c r="Q220" s="2308"/>
      <c r="R220" s="1912" t="s">
        <v>137</v>
      </c>
      <c r="S220" s="1923"/>
      <c r="T220" s="1923"/>
      <c r="U220" s="1923"/>
      <c r="V220" s="1923"/>
      <c r="W220" s="1923"/>
      <c r="X220" s="1923"/>
      <c r="Y220" s="1923"/>
      <c r="Z220" s="1924"/>
      <c r="AA220" s="603"/>
      <c r="AB220" s="603"/>
      <c r="AC220" s="603"/>
      <c r="AD220" s="603"/>
      <c r="AE220" s="603"/>
      <c r="AF220" s="603"/>
      <c r="AG220" s="603"/>
      <c r="AH220" s="603"/>
      <c r="AI220" s="603"/>
      <c r="AJ220" s="603"/>
      <c r="AK220" s="603"/>
      <c r="AL220" s="603"/>
      <c r="AM220" s="603"/>
      <c r="AN220" s="603"/>
      <c r="AO220" s="603"/>
      <c r="AP220" s="603"/>
      <c r="AQ220" s="603"/>
      <c r="AR220" s="603"/>
      <c r="AS220" s="603"/>
      <c r="AT220" s="603"/>
      <c r="AU220" s="603"/>
      <c r="AV220" s="603"/>
      <c r="AW220" s="603"/>
      <c r="AX220" s="603"/>
      <c r="AY220" s="603"/>
      <c r="AZ220" s="216"/>
      <c r="BA220" s="217" t="s">
        <v>128</v>
      </c>
      <c r="BB220" s="114" t="s">
        <v>86</v>
      </c>
      <c r="BC220" s="2233" t="s">
        <v>114</v>
      </c>
      <c r="BD220" s="2234"/>
      <c r="BE220" s="2234"/>
      <c r="BF220" s="2234"/>
      <c r="BG220" s="2235"/>
      <c r="BH220" s="2236" t="s">
        <v>38</v>
      </c>
      <c r="BI220" s="2234"/>
      <c r="BJ220" s="2234"/>
      <c r="BK220" s="2234"/>
      <c r="BL220" s="2235"/>
      <c r="BM220" s="2236" t="s">
        <v>37</v>
      </c>
      <c r="BN220" s="2234"/>
      <c r="BO220" s="2234"/>
      <c r="BP220" s="2234"/>
      <c r="BQ220" s="2237"/>
      <c r="BR220" s="1811" t="s">
        <v>137</v>
      </c>
      <c r="BS220" s="1812"/>
      <c r="BT220" s="1812"/>
      <c r="BU220" s="1812"/>
      <c r="BV220" s="1812"/>
      <c r="BW220" s="1812"/>
      <c r="BX220" s="1812"/>
      <c r="BY220" s="1813"/>
      <c r="BZ220" s="312"/>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88" customFormat="true" ht="12.75" x14ac:dyDescent="0.2">
      <c r="A221" s="190" t="s">
        <v>87</v>
      </c>
      <c r="B221" s="246"/>
      <c r="C221" s="284" t="s">
        <v>0</v>
      </c>
      <c r="D221" s="285" t="s">
        <v>1</v>
      </c>
      <c r="E221" s="285" t="s">
        <v>2</v>
      </c>
      <c r="F221" s="285" t="s">
        <v>3</v>
      </c>
      <c r="G221" s="286" t="s">
        <v>4</v>
      </c>
      <c r="H221" s="1297" t="s">
        <v>0</v>
      </c>
      <c r="I221" s="1265" t="s">
        <v>1</v>
      </c>
      <c r="J221" s="1265" t="s">
        <v>2</v>
      </c>
      <c r="K221" s="1265" t="s">
        <v>3</v>
      </c>
      <c r="L221" s="1266" t="s">
        <v>4</v>
      </c>
      <c r="M221" s="1287" t="s">
        <v>0</v>
      </c>
      <c r="N221" s="1265" t="s">
        <v>1</v>
      </c>
      <c r="O221" s="1265" t="s">
        <v>2</v>
      </c>
      <c r="P221" s="1265" t="s">
        <v>3</v>
      </c>
      <c r="Q221" s="1309" t="s">
        <v>4</v>
      </c>
      <c r="R221" s="1297" t="s">
        <v>149</v>
      </c>
      <c r="S221" s="1265" t="s">
        <v>150</v>
      </c>
      <c r="T221" s="1265" t="s">
        <v>151</v>
      </c>
      <c r="U221" s="1265" t="s">
        <v>152</v>
      </c>
      <c r="V221" s="1265" t="s">
        <v>153</v>
      </c>
      <c r="W221" s="1265" t="s">
        <v>154</v>
      </c>
      <c r="X221" s="1265" t="s">
        <v>251</v>
      </c>
      <c r="Y221" s="1265" t="s">
        <v>156</v>
      </c>
      <c r="Z221" s="1267" t="s">
        <v>157</v>
      </c>
      <c r="AA221" s="603"/>
      <c r="AB221" s="603"/>
      <c r="AC221" s="603"/>
      <c r="AD221" s="603"/>
      <c r="AE221" s="603"/>
      <c r="AF221" s="603"/>
      <c r="AG221" s="603"/>
      <c r="AH221" s="603"/>
      <c r="AI221" s="603"/>
      <c r="AJ221" s="603"/>
      <c r="AK221" s="603"/>
      <c r="AL221" s="603"/>
      <c r="AM221" s="603"/>
      <c r="AN221" s="603"/>
      <c r="AO221" s="603"/>
      <c r="AP221" s="603"/>
      <c r="AQ221" s="603"/>
      <c r="AR221" s="603"/>
      <c r="AS221" s="603"/>
      <c r="AT221" s="603"/>
      <c r="AU221" s="603"/>
      <c r="AV221" s="603"/>
      <c r="AW221" s="603"/>
      <c r="AX221" s="603"/>
      <c r="AY221" s="603"/>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149</v>
      </c>
      <c r="BS221" s="176" t="s">
        <v>150</v>
      </c>
      <c r="BT221" s="176" t="s">
        <v>151</v>
      </c>
      <c r="BU221" s="176" t="s">
        <v>152</v>
      </c>
      <c r="BV221" s="176" t="s">
        <v>153</v>
      </c>
      <c r="BW221" s="176" t="s">
        <v>154</v>
      </c>
      <c r="BX221" s="176" t="s">
        <v>251</v>
      </c>
      <c r="BY221" s="177" t="s">
        <v>156</v>
      </c>
      <c r="BZ221" s="177" t="s">
        <v>157</v>
      </c>
      <c r="CA221" s="1892"/>
      <c r="CB221" s="1892"/>
      <c r="CC221" s="1892"/>
      <c r="CD221" s="1892"/>
      <c r="CE221" s="1892"/>
      <c r="CF221" s="1892"/>
      <c r="CG221" s="1892"/>
      <c r="CH221" s="1892"/>
      <c r="CI221" s="1892"/>
      <c r="CJ221" s="1892"/>
      <c r="CK221" s="1892"/>
      <c r="CL221" s="1892"/>
      <c r="CM221" s="1892"/>
      <c r="CN221" s="1892"/>
      <c r="CO221" s="1892"/>
      <c r="CP221" s="1892"/>
      <c r="CQ221" s="1892"/>
      <c r="CR221" s="1892"/>
      <c r="CS221" s="1892"/>
      <c r="CT221" s="1892"/>
      <c r="CU221" s="1892"/>
      <c r="CV221" s="1892"/>
      <c r="CW221" s="1892"/>
      <c r="CX221" s="1892"/>
      <c r="CY221" s="1892"/>
      <c r="CZ221" s="1892"/>
    </row>
    <row r="222" s="388" customFormat="true" ht="15" customHeight="true" x14ac:dyDescent="0.2">
      <c r="A222" s="2300" t="s">
        <v>36</v>
      </c>
      <c r="B222" s="1485" t="s">
        <v>15</v>
      </c>
      <c r="C222" s="1497" t="s">
        <v>35</v>
      </c>
      <c r="D222" s="1501" t="s">
        <v>35</v>
      </c>
      <c r="E222" s="1501" t="s">
        <v>35</v>
      </c>
      <c r="F222" s="1501" t="s">
        <v>35</v>
      </c>
      <c r="G222" s="1505" t="s">
        <v>35</v>
      </c>
      <c r="H222" s="1509" t="s">
        <v>35</v>
      </c>
      <c r="I222" s="1501" t="s">
        <v>35</v>
      </c>
      <c r="J222" s="1501" t="s">
        <v>35</v>
      </c>
      <c r="K222" s="1501" t="s">
        <v>35</v>
      </c>
      <c r="L222" s="1513" t="s">
        <v>35</v>
      </c>
      <c r="M222" s="1497" t="s">
        <v>35</v>
      </c>
      <c r="N222" s="1501" t="s">
        <v>35</v>
      </c>
      <c r="O222" s="1501" t="s">
        <v>35</v>
      </c>
      <c r="P222" s="1501" t="s">
        <v>35</v>
      </c>
      <c r="Q222" s="1505" t="s">
        <v>35</v>
      </c>
      <c r="R222" s="1509" t="s">
        <v>35</v>
      </c>
      <c r="S222" s="1501" t="s">
        <v>35</v>
      </c>
      <c r="T222" s="1501" t="s">
        <v>35</v>
      </c>
      <c r="U222" s="1501" t="s">
        <v>35</v>
      </c>
      <c r="V222" s="1501" t="s">
        <v>35</v>
      </c>
      <c r="W222" s="1501" t="s">
        <v>35</v>
      </c>
      <c r="X222" s="1501" t="s">
        <v>35</v>
      </c>
      <c r="Y222" s="1501" t="s">
        <v>35</v>
      </c>
      <c r="Z222" s="1513" t="s">
        <v>35</v>
      </c>
      <c r="AA222" s="603"/>
      <c r="AB222" s="603"/>
      <c r="AC222" s="603"/>
      <c r="AD222" s="603"/>
      <c r="AE222" s="603"/>
      <c r="AF222" s="603"/>
      <c r="AG222" s="603"/>
      <c r="AH222" s="603"/>
      <c r="AI222" s="603"/>
      <c r="AJ222" s="603"/>
      <c r="AK222" s="603"/>
      <c r="AL222" s="603"/>
      <c r="AM222" s="603"/>
      <c r="AN222" s="603"/>
      <c r="AO222" s="603"/>
      <c r="AP222" s="603"/>
      <c r="AQ222" s="603"/>
      <c r="AR222" s="603"/>
      <c r="AS222" s="603"/>
      <c r="AT222" s="603"/>
      <c r="AU222" s="603"/>
      <c r="AV222" s="603"/>
      <c r="AW222" s="603"/>
      <c r="AX222" s="603"/>
      <c r="AY222" s="603"/>
      <c r="AZ222" s="216"/>
      <c r="BA222" s="2245" t="s">
        <v>36</v>
      </c>
      <c r="BB222" s="160" t="s">
        <v>15</v>
      </c>
      <c r="BC222" s="1158" t="s">
        <v>35</v>
      </c>
      <c r="BD222" s="1178" t="s">
        <v>35</v>
      </c>
      <c r="BE222" s="1178" t="s">
        <v>35</v>
      </c>
      <c r="BF222" s="1178" t="s">
        <v>35</v>
      </c>
      <c r="BG222" s="1199" t="s">
        <v>35</v>
      </c>
      <c r="BH222" s="1220" t="s">
        <v>35</v>
      </c>
      <c r="BI222" s="1178" t="s">
        <v>35</v>
      </c>
      <c r="BJ222" s="1178" t="s">
        <v>35</v>
      </c>
      <c r="BK222" s="1178" t="s">
        <v>35</v>
      </c>
      <c r="BL222" s="1199" t="s">
        <v>35</v>
      </c>
      <c r="BM222" s="1220" t="s">
        <v>35</v>
      </c>
      <c r="BN222" s="1178" t="s">
        <v>35</v>
      </c>
      <c r="BO222" s="1178" t="s">
        <v>35</v>
      </c>
      <c r="BP222" s="1178" t="s">
        <v>35</v>
      </c>
      <c r="BQ222" s="1199" t="s">
        <v>35</v>
      </c>
      <c r="BR222" s="1220" t="s">
        <v>35</v>
      </c>
      <c r="BS222" s="1178" t="s">
        <v>35</v>
      </c>
      <c r="BT222" s="1178" t="s">
        <v>35</v>
      </c>
      <c r="BU222" s="1178" t="s">
        <v>35</v>
      </c>
      <c r="BV222" s="1178" t="s">
        <v>35</v>
      </c>
      <c r="BW222" s="1178" t="s">
        <v>35</v>
      </c>
      <c r="BX222" s="1178" t="s">
        <v>35</v>
      </c>
      <c r="BY222" s="1239" t="s">
        <v>35</v>
      </c>
      <c r="BZ222" s="1239" t="s">
        <v>35</v>
      </c>
      <c r="CA222" s="1893"/>
      <c r="CB222" s="1893"/>
      <c r="CC222" s="1893"/>
      <c r="CD222" s="1893"/>
      <c r="CE222" s="1893"/>
      <c r="CF222" s="1893"/>
      <c r="CG222" s="1893"/>
      <c r="CH222" s="1893"/>
      <c r="CI222" s="1893"/>
      <c r="CJ222" s="1893"/>
      <c r="CK222" s="1893"/>
      <c r="CL222" s="1893"/>
      <c r="CM222" s="1893"/>
      <c r="CN222" s="1893"/>
      <c r="CO222" s="1893"/>
      <c r="CP222" s="1893"/>
      <c r="CQ222" s="1893"/>
      <c r="CR222" s="1893"/>
      <c r="CS222" s="1893"/>
      <c r="CT222" s="1893"/>
      <c r="CU222" s="1893"/>
      <c r="CV222" s="1893"/>
      <c r="CW222" s="1893"/>
      <c r="CX222" s="1893"/>
      <c r="CY222" s="1893"/>
      <c r="CZ222" s="1894"/>
    </row>
    <row r="223" s="388" customFormat="true" ht="15" customHeight="true" x14ac:dyDescent="0.2">
      <c r="A223" s="2301"/>
      <c r="B223" s="1486" t="s">
        <v>16</v>
      </c>
      <c r="C223" s="1498" t="s">
        <v>35</v>
      </c>
      <c r="D223" s="1502" t="s">
        <v>35</v>
      </c>
      <c r="E223" s="1502" t="s">
        <v>35</v>
      </c>
      <c r="F223" s="1502" t="s">
        <v>35</v>
      </c>
      <c r="G223" s="1506" t="s">
        <v>35</v>
      </c>
      <c r="H223" s="1510" t="s">
        <v>35</v>
      </c>
      <c r="I223" s="1502" t="s">
        <v>35</v>
      </c>
      <c r="J223" s="1502" t="s">
        <v>35</v>
      </c>
      <c r="K223" s="1502" t="s">
        <v>35</v>
      </c>
      <c r="L223" s="1514" t="s">
        <v>35</v>
      </c>
      <c r="M223" s="1498" t="s">
        <v>35</v>
      </c>
      <c r="N223" s="1502" t="s">
        <v>35</v>
      </c>
      <c r="O223" s="1502" t="s">
        <v>35</v>
      </c>
      <c r="P223" s="1502" t="s">
        <v>35</v>
      </c>
      <c r="Q223" s="1506" t="s">
        <v>35</v>
      </c>
      <c r="R223" s="1510" t="s">
        <v>35</v>
      </c>
      <c r="S223" s="1502" t="s">
        <v>35</v>
      </c>
      <c r="T223" s="1502" t="s">
        <v>35</v>
      </c>
      <c r="U223" s="1502" t="s">
        <v>35</v>
      </c>
      <c r="V223" s="1502" t="s">
        <v>35</v>
      </c>
      <c r="W223" s="1502" t="s">
        <v>35</v>
      </c>
      <c r="X223" s="1502" t="s">
        <v>35</v>
      </c>
      <c r="Y223" s="1502" t="s">
        <v>35</v>
      </c>
      <c r="Z223" s="1514" t="s">
        <v>35</v>
      </c>
      <c r="AA223" s="603"/>
      <c r="AB223" s="603"/>
      <c r="AC223" s="603"/>
      <c r="AD223" s="603"/>
      <c r="AE223" s="603"/>
      <c r="AF223" s="603"/>
      <c r="AG223" s="603"/>
      <c r="AH223" s="603"/>
      <c r="AI223" s="603"/>
      <c r="AJ223" s="603"/>
      <c r="AK223" s="603"/>
      <c r="AL223" s="603"/>
      <c r="AM223" s="603"/>
      <c r="AN223" s="603"/>
      <c r="AO223" s="603"/>
      <c r="AP223" s="603"/>
      <c r="AQ223" s="603"/>
      <c r="AR223" s="603"/>
      <c r="AS223" s="603"/>
      <c r="AT223" s="603"/>
      <c r="AU223" s="603"/>
      <c r="AV223" s="603"/>
      <c r="AW223" s="603"/>
      <c r="AX223" s="603"/>
      <c r="AY223" s="603"/>
      <c r="AZ223" s="216"/>
      <c r="BA223" s="2246"/>
      <c r="BB223" s="161" t="s">
        <v>16</v>
      </c>
      <c r="BC223" s="1159" t="s">
        <v>35</v>
      </c>
      <c r="BD223" s="1179" t="s">
        <v>35</v>
      </c>
      <c r="BE223" s="1179" t="s">
        <v>35</v>
      </c>
      <c r="BF223" s="1179" t="s">
        <v>35</v>
      </c>
      <c r="BG223" s="1200" t="s">
        <v>35</v>
      </c>
      <c r="BH223" s="1221" t="s">
        <v>35</v>
      </c>
      <c r="BI223" s="1179" t="s">
        <v>35</v>
      </c>
      <c r="BJ223" s="1179" t="s">
        <v>35</v>
      </c>
      <c r="BK223" s="1179" t="s">
        <v>35</v>
      </c>
      <c r="BL223" s="1200" t="s">
        <v>35</v>
      </c>
      <c r="BM223" s="1221" t="s">
        <v>35</v>
      </c>
      <c r="BN223" s="1179" t="s">
        <v>35</v>
      </c>
      <c r="BO223" s="1179" t="s">
        <v>35</v>
      </c>
      <c r="BP223" s="1179" t="s">
        <v>35</v>
      </c>
      <c r="BQ223" s="1200" t="s">
        <v>35</v>
      </c>
      <c r="BR223" s="1221" t="s">
        <v>35</v>
      </c>
      <c r="BS223" s="1179" t="s">
        <v>35</v>
      </c>
      <c r="BT223" s="1179" t="s">
        <v>35</v>
      </c>
      <c r="BU223" s="1179" t="s">
        <v>35</v>
      </c>
      <c r="BV223" s="1179" t="s">
        <v>35</v>
      </c>
      <c r="BW223" s="1179" t="s">
        <v>35</v>
      </c>
      <c r="BX223" s="1179" t="s">
        <v>35</v>
      </c>
      <c r="BY223" s="1240" t="s">
        <v>35</v>
      </c>
      <c r="BZ223" s="1240" t="s">
        <v>35</v>
      </c>
      <c r="CA223" s="1895"/>
      <c r="CB223" s="1895"/>
      <c r="CC223" s="1895"/>
      <c r="CD223" s="1895"/>
      <c r="CE223" s="1895"/>
      <c r="CF223" s="1895"/>
      <c r="CG223" s="1895"/>
      <c r="CH223" s="1895"/>
      <c r="CI223" s="1895"/>
      <c r="CJ223" s="1895"/>
      <c r="CK223" s="1895"/>
      <c r="CL223" s="1895"/>
      <c r="CM223" s="1895"/>
      <c r="CN223" s="1895"/>
      <c r="CO223" s="1895"/>
      <c r="CP223" s="1895"/>
      <c r="CQ223" s="1895"/>
      <c r="CR223" s="1895"/>
      <c r="CS223" s="1895"/>
      <c r="CT223" s="1895"/>
      <c r="CU223" s="1895"/>
      <c r="CV223" s="1895"/>
      <c r="CW223" s="1895"/>
      <c r="CX223" s="1895"/>
      <c r="CY223" s="1895"/>
      <c r="CZ223" s="1896"/>
    </row>
    <row r="224" s="388" customFormat="true" ht="15" customHeight="true" x14ac:dyDescent="0.2">
      <c r="A224" s="2302"/>
      <c r="B224" s="1487" t="s">
        <v>20</v>
      </c>
      <c r="C224" s="1499" t="s">
        <v>35</v>
      </c>
      <c r="D224" s="1503" t="s">
        <v>35</v>
      </c>
      <c r="E224" s="1503" t="s">
        <v>35</v>
      </c>
      <c r="F224" s="1503" t="s">
        <v>35</v>
      </c>
      <c r="G224" s="1507" t="s">
        <v>35</v>
      </c>
      <c r="H224" s="1511" t="s">
        <v>35</v>
      </c>
      <c r="I224" s="1503" t="s">
        <v>35</v>
      </c>
      <c r="J224" s="1503" t="s">
        <v>35</v>
      </c>
      <c r="K224" s="1503" t="s">
        <v>35</v>
      </c>
      <c r="L224" s="1515" t="s">
        <v>35</v>
      </c>
      <c r="M224" s="1499" t="s">
        <v>35</v>
      </c>
      <c r="N224" s="1503" t="s">
        <v>35</v>
      </c>
      <c r="O224" s="1503" t="s">
        <v>35</v>
      </c>
      <c r="P224" s="1503" t="s">
        <v>35</v>
      </c>
      <c r="Q224" s="1507" t="s">
        <v>35</v>
      </c>
      <c r="R224" s="1511" t="s">
        <v>35</v>
      </c>
      <c r="S224" s="1503" t="s">
        <v>35</v>
      </c>
      <c r="T224" s="1503" t="s">
        <v>35</v>
      </c>
      <c r="U224" s="1503" t="s">
        <v>35</v>
      </c>
      <c r="V224" s="1503" t="s">
        <v>35</v>
      </c>
      <c r="W224" s="1503" t="s">
        <v>35</v>
      </c>
      <c r="X224" s="1503" t="s">
        <v>35</v>
      </c>
      <c r="Y224" s="1503" t="s">
        <v>35</v>
      </c>
      <c r="Z224" s="1515" t="s">
        <v>35</v>
      </c>
      <c r="AA224" s="603"/>
      <c r="AB224" s="603"/>
      <c r="AC224" s="603"/>
      <c r="AD224" s="603"/>
      <c r="AE224" s="603"/>
      <c r="AF224" s="603"/>
      <c r="AG224" s="603"/>
      <c r="AH224" s="603"/>
      <c r="AI224" s="603"/>
      <c r="AJ224" s="603"/>
      <c r="AK224" s="603"/>
      <c r="AL224" s="603"/>
      <c r="AM224" s="603"/>
      <c r="AN224" s="603"/>
      <c r="AO224" s="603"/>
      <c r="AP224" s="603"/>
      <c r="AQ224" s="603"/>
      <c r="AR224" s="603"/>
      <c r="AS224" s="603"/>
      <c r="AT224" s="603"/>
      <c r="AU224" s="603"/>
      <c r="AV224" s="603"/>
      <c r="AW224" s="603"/>
      <c r="AX224" s="603"/>
      <c r="AY224" s="603"/>
      <c r="AZ224" s="216"/>
      <c r="BA224" s="2246"/>
      <c r="BB224" s="161" t="s">
        <v>20</v>
      </c>
      <c r="BC224" s="1159" t="s">
        <v>35</v>
      </c>
      <c r="BD224" s="1179" t="s">
        <v>35</v>
      </c>
      <c r="BE224" s="1179" t="s">
        <v>35</v>
      </c>
      <c r="BF224" s="1179" t="s">
        <v>35</v>
      </c>
      <c r="BG224" s="1200" t="s">
        <v>35</v>
      </c>
      <c r="BH224" s="1221" t="s">
        <v>35</v>
      </c>
      <c r="BI224" s="1179" t="s">
        <v>35</v>
      </c>
      <c r="BJ224" s="1179" t="s">
        <v>35</v>
      </c>
      <c r="BK224" s="1179" t="s">
        <v>35</v>
      </c>
      <c r="BL224" s="1200" t="s">
        <v>35</v>
      </c>
      <c r="BM224" s="1221" t="s">
        <v>35</v>
      </c>
      <c r="BN224" s="1179" t="s">
        <v>35</v>
      </c>
      <c r="BO224" s="1179" t="s">
        <v>35</v>
      </c>
      <c r="BP224" s="1179" t="s">
        <v>35</v>
      </c>
      <c r="BQ224" s="1200" t="s">
        <v>35</v>
      </c>
      <c r="BR224" s="1221" t="s">
        <v>35</v>
      </c>
      <c r="BS224" s="1179" t="s">
        <v>35</v>
      </c>
      <c r="BT224" s="1179" t="s">
        <v>35</v>
      </c>
      <c r="BU224" s="1179" t="s">
        <v>35</v>
      </c>
      <c r="BV224" s="1179" t="s">
        <v>35</v>
      </c>
      <c r="BW224" s="1179" t="s">
        <v>35</v>
      </c>
      <c r="BX224" s="1179" t="s">
        <v>35</v>
      </c>
      <c r="BY224" s="1240" t="s">
        <v>35</v>
      </c>
      <c r="BZ224" s="1240" t="s">
        <v>35</v>
      </c>
      <c r="CA224" s="1895"/>
      <c r="CB224" s="1895"/>
      <c r="CC224" s="1895"/>
      <c r="CD224" s="1895"/>
      <c r="CE224" s="1895"/>
      <c r="CF224" s="1895"/>
      <c r="CG224" s="1895"/>
      <c r="CH224" s="1895"/>
      <c r="CI224" s="1895"/>
      <c r="CJ224" s="1895"/>
      <c r="CK224" s="1895"/>
      <c r="CL224" s="1895"/>
      <c r="CM224" s="1895"/>
      <c r="CN224" s="1895"/>
      <c r="CO224" s="1895"/>
      <c r="CP224" s="1895"/>
      <c r="CQ224" s="1895"/>
      <c r="CR224" s="1895"/>
      <c r="CS224" s="1895"/>
      <c r="CT224" s="1895"/>
      <c r="CU224" s="1895"/>
      <c r="CV224" s="1895"/>
      <c r="CW224" s="1895"/>
      <c r="CX224" s="1895"/>
      <c r="CY224" s="1895"/>
      <c r="CZ224" s="1896"/>
    </row>
    <row r="225" s="388" customFormat="true" ht="15" customHeight="true" x14ac:dyDescent="0.2">
      <c r="A225" s="827"/>
      <c r="B225" s="845"/>
      <c r="C225" s="1028"/>
      <c r="D225" s="1029"/>
      <c r="E225" s="1029"/>
      <c r="F225" s="1029"/>
      <c r="G225" s="1030"/>
      <c r="H225" s="1031"/>
      <c r="I225" s="1029"/>
      <c r="J225" s="1029"/>
      <c r="K225" s="1029"/>
      <c r="L225" s="1032"/>
      <c r="M225" s="1033"/>
      <c r="N225" s="1029"/>
      <c r="O225" s="1029"/>
      <c r="P225" s="1029"/>
      <c r="Q225" s="1030"/>
      <c r="R225" s="1031"/>
      <c r="S225" s="1029"/>
      <c r="T225" s="1029"/>
      <c r="U225" s="1029"/>
      <c r="V225" s="1029"/>
      <c r="W225" s="1029"/>
      <c r="X225" s="1029"/>
      <c r="Y225" s="1029"/>
      <c r="Z225" s="1859"/>
      <c r="AA225" s="603"/>
      <c r="AB225" s="603"/>
      <c r="AC225" s="603"/>
      <c r="AD225" s="603"/>
      <c r="AE225" s="603"/>
      <c r="AF225" s="603"/>
      <c r="AG225" s="603"/>
      <c r="AH225" s="603"/>
      <c r="AI225" s="603"/>
      <c r="AJ225" s="603"/>
      <c r="AK225" s="603"/>
      <c r="AL225" s="603"/>
      <c r="AM225" s="603"/>
      <c r="AN225" s="603"/>
      <c r="AO225" s="603"/>
      <c r="AP225" s="603"/>
      <c r="AQ225" s="603"/>
      <c r="AR225" s="603"/>
      <c r="AS225" s="603"/>
      <c r="AT225" s="603"/>
      <c r="AU225" s="603"/>
      <c r="AV225" s="603"/>
      <c r="AW225" s="603"/>
      <c r="AX225" s="603"/>
      <c r="AY225" s="603"/>
      <c r="AZ225" s="216"/>
      <c r="BA225" s="2246" t="s">
        <v>70</v>
      </c>
      <c r="BB225" s="161" t="s">
        <v>71</v>
      </c>
      <c r="BC225" s="1159" t="s">
        <v>35</v>
      </c>
      <c r="BD225" s="1179" t="s">
        <v>35</v>
      </c>
      <c r="BE225" s="1179" t="s">
        <v>35</v>
      </c>
      <c r="BF225" s="1179" t="s">
        <v>35</v>
      </c>
      <c r="BG225" s="1200" t="s">
        <v>35</v>
      </c>
      <c r="BH225" s="1221" t="s">
        <v>35</v>
      </c>
      <c r="BI225" s="1179" t="s">
        <v>35</v>
      </c>
      <c r="BJ225" s="1179" t="s">
        <v>35</v>
      </c>
      <c r="BK225" s="1179" t="s">
        <v>35</v>
      </c>
      <c r="BL225" s="1200" t="s">
        <v>35</v>
      </c>
      <c r="BM225" s="1221" t="s">
        <v>35</v>
      </c>
      <c r="BN225" s="1179" t="s">
        <v>35</v>
      </c>
      <c r="BO225" s="1179" t="s">
        <v>35</v>
      </c>
      <c r="BP225" s="1179" t="s">
        <v>35</v>
      </c>
      <c r="BQ225" s="1200" t="s">
        <v>35</v>
      </c>
      <c r="BR225" s="1221" t="s">
        <v>35</v>
      </c>
      <c r="BS225" s="1179" t="s">
        <v>35</v>
      </c>
      <c r="BT225" s="1179" t="s">
        <v>35</v>
      </c>
      <c r="BU225" s="1179" t="s">
        <v>35</v>
      </c>
      <c r="BV225" s="1179" t="s">
        <v>35</v>
      </c>
      <c r="BW225" s="1179" t="s">
        <v>35</v>
      </c>
      <c r="BX225" s="1179" t="s">
        <v>35</v>
      </c>
      <c r="BY225" s="1240" t="s">
        <v>35</v>
      </c>
      <c r="BZ225" s="1240" t="s">
        <v>35</v>
      </c>
      <c r="CA225" s="1896"/>
      <c r="CB225" s="1896"/>
      <c r="CC225" s="1896"/>
      <c r="CD225" s="1896"/>
      <c r="CE225" s="1896"/>
      <c r="CF225" s="1896"/>
      <c r="CG225" s="1896"/>
      <c r="CH225" s="1896"/>
      <c r="CI225" s="1896"/>
      <c r="CJ225" s="1896"/>
      <c r="CK225" s="1896"/>
      <c r="CL225" s="1896"/>
      <c r="CM225" s="1896"/>
      <c r="CN225" s="1896"/>
      <c r="CO225" s="1896"/>
      <c r="CP225" s="1896"/>
      <c r="CQ225" s="1896"/>
      <c r="CR225" s="1896"/>
      <c r="CS225" s="1896"/>
      <c r="CT225" s="1896"/>
      <c r="CU225" s="1896"/>
      <c r="CV225" s="1896"/>
      <c r="CW225" s="1896"/>
      <c r="CX225" s="1896"/>
      <c r="CY225" s="1896"/>
      <c r="CZ225" s="1896"/>
    </row>
    <row r="226" s="388" customFormat="true" ht="15" customHeight="true" x14ac:dyDescent="0.2">
      <c r="A226" s="1316"/>
      <c r="B226" s="1488"/>
      <c r="C226" s="1272"/>
      <c r="D226" s="1273"/>
      <c r="E226" s="1273"/>
      <c r="F226" s="1273"/>
      <c r="G226" s="1307"/>
      <c r="H226" s="1298"/>
      <c r="I226" s="1273"/>
      <c r="J226" s="1273"/>
      <c r="K226" s="1273"/>
      <c r="L226" s="1278"/>
      <c r="M226" s="1288"/>
      <c r="N226" s="1273"/>
      <c r="O226" s="1273"/>
      <c r="P226" s="1273"/>
      <c r="Q226" s="1307"/>
      <c r="R226" s="1298"/>
      <c r="S226" s="1273"/>
      <c r="T226" s="1273"/>
      <c r="U226" s="1273"/>
      <c r="V226" s="1273"/>
      <c r="W226" s="1273"/>
      <c r="X226" s="1273"/>
      <c r="Y226" s="1273"/>
      <c r="Z226" s="1944"/>
      <c r="AA226" s="603"/>
      <c r="AB226" s="603"/>
      <c r="AC226" s="603"/>
      <c r="AD226" s="603"/>
      <c r="AE226" s="603"/>
      <c r="AF226" s="603"/>
      <c r="AG226" s="603"/>
      <c r="AH226" s="603"/>
      <c r="AI226" s="603"/>
      <c r="AJ226" s="603"/>
      <c r="AK226" s="603"/>
      <c r="AL226" s="603"/>
      <c r="AM226" s="603"/>
      <c r="AN226" s="603"/>
      <c r="AO226" s="603"/>
      <c r="AP226" s="603"/>
      <c r="AQ226" s="603"/>
      <c r="AR226" s="603"/>
      <c r="AS226" s="603"/>
      <c r="AT226" s="603"/>
      <c r="AU226" s="603"/>
      <c r="AV226" s="603"/>
      <c r="AW226" s="603"/>
      <c r="AX226" s="603"/>
      <c r="AY226" s="603"/>
      <c r="AZ226" s="216"/>
      <c r="BA226" s="2246"/>
      <c r="BB226" s="161" t="s">
        <v>72</v>
      </c>
      <c r="BC226" s="1159" t="s">
        <v>35</v>
      </c>
      <c r="BD226" s="1179" t="s">
        <v>35</v>
      </c>
      <c r="BE226" s="1179" t="s">
        <v>35</v>
      </c>
      <c r="BF226" s="1179" t="s">
        <v>35</v>
      </c>
      <c r="BG226" s="1200" t="s">
        <v>35</v>
      </c>
      <c r="BH226" s="1221" t="s">
        <v>35</v>
      </c>
      <c r="BI226" s="1179" t="s">
        <v>35</v>
      </c>
      <c r="BJ226" s="1179" t="s">
        <v>35</v>
      </c>
      <c r="BK226" s="1179" t="s">
        <v>35</v>
      </c>
      <c r="BL226" s="1200" t="s">
        <v>35</v>
      </c>
      <c r="BM226" s="1221" t="s">
        <v>35</v>
      </c>
      <c r="BN226" s="1179" t="s">
        <v>35</v>
      </c>
      <c r="BO226" s="1179" t="s">
        <v>35</v>
      </c>
      <c r="BP226" s="1179" t="s">
        <v>35</v>
      </c>
      <c r="BQ226" s="1200" t="s">
        <v>35</v>
      </c>
      <c r="BR226" s="1221" t="s">
        <v>35</v>
      </c>
      <c r="BS226" s="1179" t="s">
        <v>35</v>
      </c>
      <c r="BT226" s="1179" t="s">
        <v>35</v>
      </c>
      <c r="BU226" s="1179" t="s">
        <v>35</v>
      </c>
      <c r="BV226" s="1179" t="s">
        <v>35</v>
      </c>
      <c r="BW226" s="1179" t="s">
        <v>35</v>
      </c>
      <c r="BX226" s="1179" t="s">
        <v>35</v>
      </c>
      <c r="BY226" s="1240" t="s">
        <v>35</v>
      </c>
      <c r="BZ226" s="1240" t="s">
        <v>35</v>
      </c>
      <c r="CA226" s="1896"/>
      <c r="CB226" s="1896"/>
      <c r="CC226" s="1896"/>
      <c r="CD226" s="1896"/>
      <c r="CE226" s="1896"/>
      <c r="CF226" s="1896"/>
      <c r="CG226" s="1896"/>
      <c r="CH226" s="1896"/>
      <c r="CI226" s="1896"/>
      <c r="CJ226" s="1896"/>
      <c r="CK226" s="1896"/>
      <c r="CL226" s="1896"/>
      <c r="CM226" s="1896"/>
      <c r="CN226" s="1896"/>
      <c r="CO226" s="1896"/>
      <c r="CP226" s="1896"/>
      <c r="CQ226" s="1896"/>
      <c r="CR226" s="1896"/>
      <c r="CS226" s="1896"/>
      <c r="CT226" s="1896"/>
      <c r="CU226" s="1896"/>
      <c r="CV226" s="1896"/>
      <c r="CW226" s="1896"/>
      <c r="CX226" s="1896"/>
      <c r="CY226" s="1896"/>
      <c r="CZ226" s="1896"/>
    </row>
    <row r="227" s="388" customFormat="true" ht="15" customHeight="true" x14ac:dyDescent="0.2">
      <c r="A227" s="1317"/>
      <c r="B227" s="1489"/>
      <c r="C227" s="1274"/>
      <c r="D227" s="1275"/>
      <c r="E227" s="1275"/>
      <c r="F227" s="1275"/>
      <c r="G227" s="1308"/>
      <c r="H227" s="1299"/>
      <c r="I227" s="1275"/>
      <c r="J227" s="1275"/>
      <c r="K227" s="1275"/>
      <c r="L227" s="1279"/>
      <c r="M227" s="1289"/>
      <c r="N227" s="1275"/>
      <c r="O227" s="1275"/>
      <c r="P227" s="1275"/>
      <c r="Q227" s="1308"/>
      <c r="R227" s="1299"/>
      <c r="S227" s="1275"/>
      <c r="T227" s="1275"/>
      <c r="U227" s="1275"/>
      <c r="V227" s="1275"/>
      <c r="W227" s="1275"/>
      <c r="X227" s="1275"/>
      <c r="Y227" s="1275"/>
      <c r="Z227" s="1945"/>
      <c r="AA227" s="603"/>
      <c r="AB227" s="603"/>
      <c r="AC227" s="603"/>
      <c r="AD227" s="603"/>
      <c r="AE227" s="603"/>
      <c r="AF227" s="603"/>
      <c r="AG227" s="603"/>
      <c r="AH227" s="603"/>
      <c r="AI227" s="603"/>
      <c r="AJ227" s="603"/>
      <c r="AK227" s="603"/>
      <c r="AL227" s="603"/>
      <c r="AM227" s="603"/>
      <c r="AN227" s="603"/>
      <c r="AO227" s="603"/>
      <c r="AP227" s="603"/>
      <c r="AQ227" s="603"/>
      <c r="AR227" s="603"/>
      <c r="AS227" s="603"/>
      <c r="AT227" s="603"/>
      <c r="AU227" s="603"/>
      <c r="AV227" s="603"/>
      <c r="AW227" s="603"/>
      <c r="AX227" s="603"/>
      <c r="AY227" s="603"/>
      <c r="AZ227" s="216"/>
      <c r="BA227" s="2246" t="s">
        <v>94</v>
      </c>
      <c r="BB227" s="161" t="s">
        <v>61</v>
      </c>
      <c r="BC227" s="1159" t="s">
        <v>35</v>
      </c>
      <c r="BD227" s="1179" t="s">
        <v>35</v>
      </c>
      <c r="BE227" s="1179" t="s">
        <v>35</v>
      </c>
      <c r="BF227" s="1179" t="s">
        <v>35</v>
      </c>
      <c r="BG227" s="1200" t="s">
        <v>35</v>
      </c>
      <c r="BH227" s="1221" t="s">
        <v>35</v>
      </c>
      <c r="BI227" s="1179" t="s">
        <v>35</v>
      </c>
      <c r="BJ227" s="1179" t="s">
        <v>35</v>
      </c>
      <c r="BK227" s="1179" t="s">
        <v>35</v>
      </c>
      <c r="BL227" s="1200" t="s">
        <v>35</v>
      </c>
      <c r="BM227" s="1221" t="s">
        <v>35</v>
      </c>
      <c r="BN227" s="1179" t="s">
        <v>35</v>
      </c>
      <c r="BO227" s="1179" t="s">
        <v>35</v>
      </c>
      <c r="BP227" s="1179" t="s">
        <v>35</v>
      </c>
      <c r="BQ227" s="1200" t="s">
        <v>35</v>
      </c>
      <c r="BR227" s="1221" t="s">
        <v>35</v>
      </c>
      <c r="BS227" s="1179" t="s">
        <v>35</v>
      </c>
      <c r="BT227" s="1179" t="s">
        <v>35</v>
      </c>
      <c r="BU227" s="1179" t="s">
        <v>35</v>
      </c>
      <c r="BV227" s="1179" t="s">
        <v>35</v>
      </c>
      <c r="BW227" s="1179" t="s">
        <v>35</v>
      </c>
      <c r="BX227" s="1179" t="s">
        <v>35</v>
      </c>
      <c r="BY227" s="1240" t="s">
        <v>35</v>
      </c>
      <c r="BZ227" s="1240" t="s">
        <v>35</v>
      </c>
      <c r="CA227" s="1896"/>
      <c r="CB227" s="1896"/>
      <c r="CC227" s="1896"/>
      <c r="CD227" s="1896"/>
      <c r="CE227" s="1896"/>
      <c r="CF227" s="1896"/>
      <c r="CG227" s="1896"/>
      <c r="CH227" s="1896"/>
      <c r="CI227" s="1896"/>
      <c r="CJ227" s="1896"/>
      <c r="CK227" s="1896"/>
      <c r="CL227" s="1896"/>
      <c r="CM227" s="1896"/>
      <c r="CN227" s="1896"/>
      <c r="CO227" s="1896"/>
      <c r="CP227" s="1896"/>
      <c r="CQ227" s="1896"/>
      <c r="CR227" s="1896"/>
      <c r="CS227" s="1896"/>
      <c r="CT227" s="1896"/>
      <c r="CU227" s="1896"/>
      <c r="CV227" s="1896"/>
      <c r="CW227" s="1896"/>
      <c r="CX227" s="1896"/>
      <c r="CY227" s="1896"/>
      <c r="CZ227" s="1896"/>
    </row>
    <row r="228" s="388" customFormat="true" ht="15" customHeight="true" x14ac:dyDescent="0.2">
      <c r="A228" s="1318"/>
      <c r="B228" s="1490"/>
      <c r="C228" s="1459"/>
      <c r="D228" s="1460"/>
      <c r="E228" s="1460"/>
      <c r="F228" s="1460"/>
      <c r="G228" s="1461"/>
      <c r="H228" s="1462"/>
      <c r="I228" s="1460"/>
      <c r="J228" s="1460"/>
      <c r="K228" s="1460"/>
      <c r="L228" s="1463"/>
      <c r="M228" s="1459"/>
      <c r="N228" s="1460"/>
      <c r="O228" s="1460"/>
      <c r="P228" s="1460"/>
      <c r="Q228" s="1461"/>
      <c r="R228" s="1462"/>
      <c r="S228" s="1460"/>
      <c r="T228" s="1460"/>
      <c r="U228" s="1460"/>
      <c r="V228" s="1460"/>
      <c r="W228" s="1460"/>
      <c r="X228" s="1460"/>
      <c r="Y228" s="1460"/>
      <c r="Z228" s="1463"/>
      <c r="AA228" s="603"/>
      <c r="AB228" s="603"/>
      <c r="AC228" s="603"/>
      <c r="AD228" s="603"/>
      <c r="AE228" s="603"/>
      <c r="AF228" s="603"/>
      <c r="AG228" s="603"/>
      <c r="AH228" s="603"/>
      <c r="AI228" s="603"/>
      <c r="AJ228" s="603"/>
      <c r="AK228" s="603"/>
      <c r="AL228" s="603"/>
      <c r="AM228" s="603"/>
      <c r="AN228" s="603"/>
      <c r="AO228" s="603"/>
      <c r="AP228" s="603"/>
      <c r="AQ228" s="603"/>
      <c r="AR228" s="603"/>
      <c r="AS228" s="603"/>
      <c r="AT228" s="603"/>
      <c r="AU228" s="603"/>
      <c r="AV228" s="603"/>
      <c r="AW228" s="603"/>
      <c r="AX228" s="603"/>
      <c r="AY228" s="603"/>
      <c r="AZ228" s="216"/>
      <c r="BA228" s="2246"/>
      <c r="BB228" s="161" t="s">
        <v>91</v>
      </c>
      <c r="BC228" s="1159" t="s">
        <v>35</v>
      </c>
      <c r="BD228" s="1179" t="s">
        <v>35</v>
      </c>
      <c r="BE228" s="1179" t="s">
        <v>35</v>
      </c>
      <c r="BF228" s="1179" t="s">
        <v>35</v>
      </c>
      <c r="BG228" s="1200" t="s">
        <v>35</v>
      </c>
      <c r="BH228" s="1221" t="s">
        <v>35</v>
      </c>
      <c r="BI228" s="1179" t="s">
        <v>35</v>
      </c>
      <c r="BJ228" s="1179" t="s">
        <v>35</v>
      </c>
      <c r="BK228" s="1179" t="s">
        <v>35</v>
      </c>
      <c r="BL228" s="1200" t="s">
        <v>35</v>
      </c>
      <c r="BM228" s="1221" t="s">
        <v>35</v>
      </c>
      <c r="BN228" s="1179" t="s">
        <v>35</v>
      </c>
      <c r="BO228" s="1179" t="s">
        <v>35</v>
      </c>
      <c r="BP228" s="1179" t="s">
        <v>35</v>
      </c>
      <c r="BQ228" s="1200" t="s">
        <v>35</v>
      </c>
      <c r="BR228" s="1221" t="s">
        <v>35</v>
      </c>
      <c r="BS228" s="1179" t="s">
        <v>35</v>
      </c>
      <c r="BT228" s="1179" t="s">
        <v>35</v>
      </c>
      <c r="BU228" s="1179" t="s">
        <v>35</v>
      </c>
      <c r="BV228" s="1179" t="s">
        <v>35</v>
      </c>
      <c r="BW228" s="1179" t="s">
        <v>35</v>
      </c>
      <c r="BX228" s="1179" t="s">
        <v>35</v>
      </c>
      <c r="BY228" s="1240" t="s">
        <v>35</v>
      </c>
      <c r="BZ228" s="1240" t="s">
        <v>35</v>
      </c>
      <c r="CA228" s="1896"/>
      <c r="CB228" s="1896"/>
      <c r="CC228" s="1896"/>
      <c r="CD228" s="1896"/>
      <c r="CE228" s="1896"/>
      <c r="CF228" s="1896"/>
      <c r="CG228" s="1896"/>
      <c r="CH228" s="1896"/>
      <c r="CI228" s="1896"/>
      <c r="CJ228" s="1896"/>
      <c r="CK228" s="1896"/>
      <c r="CL228" s="1896"/>
      <c r="CM228" s="1896"/>
      <c r="CN228" s="1896"/>
      <c r="CO228" s="1896"/>
      <c r="CP228" s="1896"/>
      <c r="CQ228" s="1896"/>
      <c r="CR228" s="1896"/>
      <c r="CS228" s="1896"/>
      <c r="CT228" s="1896"/>
      <c r="CU228" s="1896"/>
      <c r="CV228" s="1896"/>
      <c r="CW228" s="1896"/>
      <c r="CX228" s="1896"/>
      <c r="CY228" s="1896"/>
      <c r="CZ228" s="1896"/>
    </row>
    <row r="229" s="388" customFormat="true" ht="15" customHeight="true" x14ac:dyDescent="0.2">
      <c r="A229" s="1319"/>
      <c r="B229" s="1491"/>
      <c r="C229" s="1449"/>
      <c r="D229" s="1450"/>
      <c r="E229" s="1450"/>
      <c r="F229" s="1450"/>
      <c r="G229" s="1451"/>
      <c r="H229" s="1452"/>
      <c r="I229" s="1450"/>
      <c r="J229" s="1450"/>
      <c r="K229" s="1450"/>
      <c r="L229" s="1453"/>
      <c r="M229" s="1449"/>
      <c r="N229" s="1450"/>
      <c r="O229" s="1450"/>
      <c r="P229" s="1450"/>
      <c r="Q229" s="1451"/>
      <c r="R229" s="1452"/>
      <c r="S229" s="1450"/>
      <c r="T229" s="1450"/>
      <c r="U229" s="1450"/>
      <c r="V229" s="1450"/>
      <c r="W229" s="1450"/>
      <c r="X229" s="1450"/>
      <c r="Y229" s="1450"/>
      <c r="Z229" s="1453"/>
      <c r="AA229" s="603"/>
      <c r="AB229" s="603"/>
      <c r="AC229" s="603"/>
      <c r="AD229" s="603"/>
      <c r="AE229" s="603"/>
      <c r="AF229" s="603"/>
      <c r="AG229" s="603"/>
      <c r="AH229" s="603"/>
      <c r="AI229" s="603"/>
      <c r="AJ229" s="603"/>
      <c r="AK229" s="603"/>
      <c r="AL229" s="603"/>
      <c r="AM229" s="603"/>
      <c r="AN229" s="603"/>
      <c r="AO229" s="603"/>
      <c r="AP229" s="603"/>
      <c r="AQ229" s="603"/>
      <c r="AR229" s="603"/>
      <c r="AS229" s="603"/>
      <c r="AT229" s="603"/>
      <c r="AU229" s="603"/>
      <c r="AV229" s="603"/>
      <c r="AW229" s="603"/>
      <c r="AX229" s="603"/>
      <c r="AY229" s="603"/>
      <c r="AZ229" s="216"/>
      <c r="BA229" s="2246"/>
      <c r="BB229" s="161" t="s">
        <v>92</v>
      </c>
      <c r="BC229" s="1159" t="s">
        <v>35</v>
      </c>
      <c r="BD229" s="1179" t="s">
        <v>35</v>
      </c>
      <c r="BE229" s="1179" t="s">
        <v>35</v>
      </c>
      <c r="BF229" s="1179" t="s">
        <v>35</v>
      </c>
      <c r="BG229" s="1200" t="s">
        <v>35</v>
      </c>
      <c r="BH229" s="1221" t="s">
        <v>35</v>
      </c>
      <c r="BI229" s="1179" t="s">
        <v>35</v>
      </c>
      <c r="BJ229" s="1179" t="s">
        <v>35</v>
      </c>
      <c r="BK229" s="1179" t="s">
        <v>35</v>
      </c>
      <c r="BL229" s="1200" t="s">
        <v>35</v>
      </c>
      <c r="BM229" s="1221" t="s">
        <v>35</v>
      </c>
      <c r="BN229" s="1179" t="s">
        <v>35</v>
      </c>
      <c r="BO229" s="1179" t="s">
        <v>35</v>
      </c>
      <c r="BP229" s="1179" t="s">
        <v>35</v>
      </c>
      <c r="BQ229" s="1200" t="s">
        <v>35</v>
      </c>
      <c r="BR229" s="1221" t="s">
        <v>35</v>
      </c>
      <c r="BS229" s="1179" t="s">
        <v>35</v>
      </c>
      <c r="BT229" s="1179" t="s">
        <v>35</v>
      </c>
      <c r="BU229" s="1179" t="s">
        <v>35</v>
      </c>
      <c r="BV229" s="1179" t="s">
        <v>35</v>
      </c>
      <c r="BW229" s="1179" t="s">
        <v>35</v>
      </c>
      <c r="BX229" s="1179" t="s">
        <v>35</v>
      </c>
      <c r="BY229" s="1240" t="s">
        <v>35</v>
      </c>
      <c r="BZ229" s="1240" t="s">
        <v>35</v>
      </c>
      <c r="CA229" s="1896"/>
      <c r="CB229" s="1896"/>
      <c r="CC229" s="1896"/>
      <c r="CD229" s="1896"/>
      <c r="CE229" s="1896"/>
      <c r="CF229" s="1896"/>
      <c r="CG229" s="1896"/>
      <c r="CH229" s="1896"/>
      <c r="CI229" s="1896"/>
      <c r="CJ229" s="1896"/>
      <c r="CK229" s="1896"/>
      <c r="CL229" s="1896"/>
      <c r="CM229" s="1896"/>
      <c r="CN229" s="1896"/>
      <c r="CO229" s="1896"/>
      <c r="CP229" s="1896"/>
      <c r="CQ229" s="1896"/>
      <c r="CR229" s="1896"/>
      <c r="CS229" s="1896"/>
      <c r="CT229" s="1896"/>
      <c r="CU229" s="1896"/>
      <c r="CV229" s="1896"/>
      <c r="CW229" s="1896"/>
      <c r="CX229" s="1896"/>
      <c r="CY229" s="1896"/>
      <c r="CZ229" s="1896"/>
    </row>
    <row r="230" s="388" customFormat="true" ht="15" customHeight="true" x14ac:dyDescent="0.2">
      <c r="A230" s="1320"/>
      <c r="B230" s="1492"/>
      <c r="C230" s="1454"/>
      <c r="D230" s="1455"/>
      <c r="E230" s="1455"/>
      <c r="F230" s="1455"/>
      <c r="G230" s="1456"/>
      <c r="H230" s="1457"/>
      <c r="I230" s="1455"/>
      <c r="J230" s="1455"/>
      <c r="K230" s="1455"/>
      <c r="L230" s="1458"/>
      <c r="M230" s="1454"/>
      <c r="N230" s="1455"/>
      <c r="O230" s="1455"/>
      <c r="P230" s="1455"/>
      <c r="Q230" s="1456"/>
      <c r="R230" s="1457"/>
      <c r="S230" s="1455"/>
      <c r="T230" s="1455"/>
      <c r="U230" s="1455"/>
      <c r="V230" s="1455"/>
      <c r="W230" s="1455"/>
      <c r="X230" s="1455"/>
      <c r="Y230" s="1455"/>
      <c r="Z230" s="1458"/>
      <c r="AA230" s="603"/>
      <c r="AB230" s="603"/>
      <c r="AC230" s="603"/>
      <c r="AD230" s="603"/>
      <c r="AE230" s="603"/>
      <c r="AF230" s="603"/>
      <c r="AG230" s="603"/>
      <c r="AH230" s="603"/>
      <c r="AI230" s="603"/>
      <c r="AJ230" s="603"/>
      <c r="AK230" s="603"/>
      <c r="AL230" s="603"/>
      <c r="AM230" s="603"/>
      <c r="AN230" s="603"/>
      <c r="AO230" s="603"/>
      <c r="AP230" s="603"/>
      <c r="AQ230" s="603"/>
      <c r="AR230" s="603"/>
      <c r="AS230" s="603"/>
      <c r="AT230" s="603"/>
      <c r="AU230" s="603"/>
      <c r="AV230" s="603"/>
      <c r="AW230" s="603"/>
      <c r="AX230" s="603"/>
      <c r="AY230" s="603"/>
      <c r="AZ230" s="216"/>
      <c r="BA230" s="2246"/>
      <c r="BB230" s="161" t="s">
        <v>93</v>
      </c>
      <c r="BC230" s="1159" t="s">
        <v>35</v>
      </c>
      <c r="BD230" s="1179" t="s">
        <v>35</v>
      </c>
      <c r="BE230" s="1179" t="s">
        <v>35</v>
      </c>
      <c r="BF230" s="1179" t="s">
        <v>35</v>
      </c>
      <c r="BG230" s="1200" t="s">
        <v>35</v>
      </c>
      <c r="BH230" s="1221" t="s">
        <v>35</v>
      </c>
      <c r="BI230" s="1179" t="s">
        <v>35</v>
      </c>
      <c r="BJ230" s="1179" t="s">
        <v>35</v>
      </c>
      <c r="BK230" s="1179" t="s">
        <v>35</v>
      </c>
      <c r="BL230" s="1200" t="s">
        <v>35</v>
      </c>
      <c r="BM230" s="1221" t="s">
        <v>35</v>
      </c>
      <c r="BN230" s="1179" t="s">
        <v>35</v>
      </c>
      <c r="BO230" s="1179" t="s">
        <v>35</v>
      </c>
      <c r="BP230" s="1179" t="s">
        <v>35</v>
      </c>
      <c r="BQ230" s="1200" t="s">
        <v>35</v>
      </c>
      <c r="BR230" s="1221" t="s">
        <v>35</v>
      </c>
      <c r="BS230" s="1179" t="s">
        <v>35</v>
      </c>
      <c r="BT230" s="1179" t="s">
        <v>35</v>
      </c>
      <c r="BU230" s="1179" t="s">
        <v>35</v>
      </c>
      <c r="BV230" s="1179" t="s">
        <v>35</v>
      </c>
      <c r="BW230" s="1179" t="s">
        <v>35</v>
      </c>
      <c r="BX230" s="1179" t="s">
        <v>35</v>
      </c>
      <c r="BY230" s="1240" t="s">
        <v>35</v>
      </c>
      <c r="BZ230" s="1240" t="s">
        <v>35</v>
      </c>
      <c r="CA230" s="1896"/>
      <c r="CB230" s="1896"/>
      <c r="CC230" s="1896"/>
      <c r="CD230" s="1896"/>
      <c r="CE230" s="1896"/>
      <c r="CF230" s="1896"/>
      <c r="CG230" s="1896"/>
      <c r="CH230" s="1896"/>
      <c r="CI230" s="1896"/>
      <c r="CJ230" s="1896"/>
      <c r="CK230" s="1896"/>
      <c r="CL230" s="1896"/>
      <c r="CM230" s="1896"/>
      <c r="CN230" s="1896"/>
      <c r="CO230" s="1896"/>
      <c r="CP230" s="1896"/>
      <c r="CQ230" s="1896"/>
      <c r="CR230" s="1896"/>
      <c r="CS230" s="1896"/>
      <c r="CT230" s="1896"/>
      <c r="CU230" s="1896"/>
      <c r="CV230" s="1896"/>
      <c r="CW230" s="1896"/>
      <c r="CX230" s="1896"/>
      <c r="CY230" s="1896"/>
      <c r="CZ230" s="1896"/>
    </row>
    <row r="231" s="388" customFormat="true" ht="15" customHeight="true" x14ac:dyDescent="0.2">
      <c r="A231" s="821"/>
      <c r="B231" s="846"/>
      <c r="C231" s="735"/>
      <c r="D231" s="736"/>
      <c r="E231" s="736"/>
      <c r="F231" s="736"/>
      <c r="G231" s="799"/>
      <c r="H231" s="782"/>
      <c r="I231" s="736"/>
      <c r="J231" s="736"/>
      <c r="K231" s="736"/>
      <c r="L231" s="749"/>
      <c r="M231" s="765"/>
      <c r="N231" s="736"/>
      <c r="O231" s="736"/>
      <c r="P231" s="736"/>
      <c r="Q231" s="799"/>
      <c r="R231" s="782"/>
      <c r="S231" s="736"/>
      <c r="T231" s="736"/>
      <c r="U231" s="736"/>
      <c r="V231" s="736"/>
      <c r="W231" s="736"/>
      <c r="X231" s="736"/>
      <c r="Y231" s="736"/>
      <c r="Z231" s="1862"/>
      <c r="AA231" s="603"/>
      <c r="AB231" s="603"/>
      <c r="AC231" s="603"/>
      <c r="AD231" s="603"/>
      <c r="AE231" s="603"/>
      <c r="AF231" s="603"/>
      <c r="AG231" s="603"/>
      <c r="AH231" s="603"/>
      <c r="AI231" s="603"/>
      <c r="AJ231" s="603"/>
      <c r="AK231" s="603"/>
      <c r="AL231" s="603"/>
      <c r="AM231" s="603"/>
      <c r="AN231" s="603"/>
      <c r="AO231" s="603"/>
      <c r="AP231" s="603"/>
      <c r="AQ231" s="603"/>
      <c r="AR231" s="603"/>
      <c r="AS231" s="603"/>
      <c r="AT231" s="603"/>
      <c r="AU231" s="603"/>
      <c r="AV231" s="603"/>
      <c r="AW231" s="603"/>
      <c r="AX231" s="603"/>
      <c r="AY231" s="603"/>
      <c r="AZ231" s="216"/>
      <c r="BA231" s="390"/>
      <c r="BB231" s="161"/>
      <c r="BC231" s="344"/>
      <c r="BD231" s="308"/>
      <c r="BE231" s="308"/>
      <c r="BF231" s="308"/>
      <c r="BG231" s="345"/>
      <c r="BH231" s="353"/>
      <c r="BI231" s="308"/>
      <c r="BJ231" s="308"/>
      <c r="BK231" s="308"/>
      <c r="BL231" s="345"/>
      <c r="BM231" s="353"/>
      <c r="BN231" s="308"/>
      <c r="BO231" s="308"/>
      <c r="BP231" s="308"/>
      <c r="BQ231" s="345"/>
      <c r="BR231" s="353"/>
      <c r="BS231" s="308"/>
      <c r="BT231" s="308"/>
      <c r="BU231" s="308"/>
      <c r="BV231" s="308"/>
      <c r="BW231" s="308"/>
      <c r="BX231" s="308"/>
      <c r="BY231" s="309"/>
      <c r="BZ231" s="309"/>
      <c r="CA231" s="1897"/>
      <c r="CB231" s="1897"/>
      <c r="CC231" s="1897"/>
      <c r="CD231" s="1897"/>
      <c r="CE231" s="1897"/>
      <c r="CF231" s="1897"/>
      <c r="CG231" s="1897"/>
      <c r="CH231" s="1897"/>
      <c r="CI231" s="1897"/>
      <c r="CJ231" s="1897"/>
      <c r="CK231" s="1897"/>
      <c r="CL231" s="1897"/>
      <c r="CM231" s="1897"/>
      <c r="CN231" s="1897"/>
      <c r="CO231" s="1897"/>
      <c r="CP231" s="1897"/>
      <c r="CQ231" s="1897"/>
      <c r="CR231" s="1897"/>
      <c r="CS231" s="1897"/>
      <c r="CT231" s="1897"/>
      <c r="CU231" s="1897"/>
      <c r="CV231" s="1897"/>
      <c r="CW231" s="1897"/>
      <c r="CX231" s="1897"/>
      <c r="CY231" s="1897"/>
      <c r="CZ231" s="1897"/>
    </row>
    <row r="232" s="388" customFormat="true" ht="15" customHeight="true" x14ac:dyDescent="0.2">
      <c r="A232" s="822"/>
      <c r="B232" s="847"/>
      <c r="C232" s="737"/>
      <c r="D232" s="738"/>
      <c r="E232" s="738"/>
      <c r="F232" s="738"/>
      <c r="G232" s="800"/>
      <c r="H232" s="783"/>
      <c r="I232" s="738"/>
      <c r="J232" s="738"/>
      <c r="K232" s="738"/>
      <c r="L232" s="750"/>
      <c r="M232" s="766"/>
      <c r="N232" s="738"/>
      <c r="O232" s="738"/>
      <c r="P232" s="738"/>
      <c r="Q232" s="800"/>
      <c r="R232" s="783"/>
      <c r="S232" s="738"/>
      <c r="T232" s="738"/>
      <c r="U232" s="738"/>
      <c r="V232" s="738"/>
      <c r="W232" s="738"/>
      <c r="X232" s="738"/>
      <c r="Y232" s="738"/>
      <c r="Z232" s="1863"/>
      <c r="AA232" s="603"/>
      <c r="AB232" s="603"/>
      <c r="AC232" s="603"/>
      <c r="AD232" s="603"/>
      <c r="AE232" s="603"/>
      <c r="AF232" s="603"/>
      <c r="AG232" s="603"/>
      <c r="AH232" s="603"/>
      <c r="AI232" s="603"/>
      <c r="AJ232" s="603"/>
      <c r="AK232" s="603"/>
      <c r="AL232" s="603"/>
      <c r="AM232" s="603"/>
      <c r="AN232" s="603"/>
      <c r="AO232" s="603"/>
      <c r="AP232" s="603"/>
      <c r="AQ232" s="603"/>
      <c r="AR232" s="603"/>
      <c r="AS232" s="603"/>
      <c r="AT232" s="603"/>
      <c r="AU232" s="603"/>
      <c r="AV232" s="603"/>
      <c r="AW232" s="603"/>
      <c r="AX232" s="603"/>
      <c r="AY232" s="603"/>
      <c r="AZ232" s="216"/>
      <c r="BA232" s="385"/>
      <c r="BB232" s="161"/>
      <c r="BC232" s="344"/>
      <c r="BD232" s="308"/>
      <c r="BE232" s="308"/>
      <c r="BF232" s="308"/>
      <c r="BG232" s="345"/>
      <c r="BH232" s="353"/>
      <c r="BI232" s="308"/>
      <c r="BJ232" s="308"/>
      <c r="BK232" s="308"/>
      <c r="BL232" s="345"/>
      <c r="BM232" s="353"/>
      <c r="BN232" s="308"/>
      <c r="BO232" s="308"/>
      <c r="BP232" s="308"/>
      <c r="BQ232" s="345"/>
      <c r="BR232" s="353"/>
      <c r="BS232" s="308"/>
      <c r="BT232" s="308"/>
      <c r="BU232" s="308"/>
      <c r="BV232" s="308"/>
      <c r="BW232" s="308"/>
      <c r="BX232" s="308"/>
      <c r="BY232" s="309"/>
      <c r="BZ232" s="309"/>
      <c r="CA232" s="1897"/>
      <c r="CB232" s="1897"/>
      <c r="CC232" s="1897"/>
      <c r="CD232" s="1897"/>
      <c r="CE232" s="1897"/>
      <c r="CF232" s="1897"/>
      <c r="CG232" s="1897"/>
      <c r="CH232" s="1897"/>
      <c r="CI232" s="1897"/>
      <c r="CJ232" s="1897"/>
      <c r="CK232" s="1897"/>
      <c r="CL232" s="1897"/>
      <c r="CM232" s="1897"/>
      <c r="CN232" s="1897"/>
      <c r="CO232" s="1897"/>
      <c r="CP232" s="1897"/>
      <c r="CQ232" s="1897"/>
      <c r="CR232" s="1897"/>
      <c r="CS232" s="1897"/>
      <c r="CT232" s="1897"/>
      <c r="CU232" s="1897"/>
      <c r="CV232" s="1897"/>
      <c r="CW232" s="1897"/>
      <c r="CX232" s="1897"/>
      <c r="CY232" s="1897"/>
      <c r="CZ232" s="1897"/>
    </row>
    <row r="233" s="388" customFormat="true" ht="15" customHeight="true" x14ac:dyDescent="0.2">
      <c r="A233" s="823"/>
      <c r="B233" s="848"/>
      <c r="C233" s="1039"/>
      <c r="D233" s="1040"/>
      <c r="E233" s="1040"/>
      <c r="F233" s="1040"/>
      <c r="G233" s="1041"/>
      <c r="H233" s="1042"/>
      <c r="I233" s="1040"/>
      <c r="J233" s="1040"/>
      <c r="K233" s="1040"/>
      <c r="L233" s="1043"/>
      <c r="M233" s="1044"/>
      <c r="N233" s="1040"/>
      <c r="O233" s="1040"/>
      <c r="P233" s="1040"/>
      <c r="Q233" s="1041"/>
      <c r="R233" s="1042"/>
      <c r="S233" s="1040"/>
      <c r="T233" s="1040"/>
      <c r="U233" s="1040"/>
      <c r="V233" s="1040"/>
      <c r="W233" s="1040"/>
      <c r="X233" s="1040"/>
      <c r="Y233" s="1040"/>
      <c r="Z233" s="1864"/>
      <c r="AA233" s="603"/>
      <c r="AB233" s="603"/>
      <c r="AC233" s="603"/>
      <c r="AD233" s="603"/>
      <c r="AE233" s="603"/>
      <c r="AF233" s="603"/>
      <c r="AG233" s="603"/>
      <c r="AH233" s="603"/>
      <c r="AI233" s="603"/>
      <c r="AJ233" s="603"/>
      <c r="AK233" s="603"/>
      <c r="AL233" s="603"/>
      <c r="AM233" s="603"/>
      <c r="AN233" s="603"/>
      <c r="AO233" s="603"/>
      <c r="AP233" s="603"/>
      <c r="AQ233" s="603"/>
      <c r="AR233" s="603"/>
      <c r="AS233" s="603"/>
      <c r="AT233" s="603"/>
      <c r="AU233" s="603"/>
      <c r="AV233" s="603"/>
      <c r="AW233" s="603"/>
      <c r="AX233" s="603"/>
      <c r="AY233" s="603"/>
      <c r="AZ233" s="216"/>
      <c r="BA233" s="385"/>
      <c r="BB233" s="161"/>
      <c r="BC233" s="344"/>
      <c r="BD233" s="308"/>
      <c r="BE233" s="308"/>
      <c r="BF233" s="308"/>
      <c r="BG233" s="345"/>
      <c r="BH233" s="353"/>
      <c r="BI233" s="308"/>
      <c r="BJ233" s="308"/>
      <c r="BK233" s="308"/>
      <c r="BL233" s="345"/>
      <c r="BM233" s="353"/>
      <c r="BN233" s="308"/>
      <c r="BO233" s="308"/>
      <c r="BP233" s="308"/>
      <c r="BQ233" s="345"/>
      <c r="BR233" s="353"/>
      <c r="BS233" s="308"/>
      <c r="BT233" s="308"/>
      <c r="BU233" s="308"/>
      <c r="BV233" s="308"/>
      <c r="BW233" s="308"/>
      <c r="BX233" s="308"/>
      <c r="BY233" s="309"/>
      <c r="BZ233" s="309"/>
      <c r="CA233" s="1897"/>
      <c r="CB233" s="1897"/>
      <c r="CC233" s="1897"/>
      <c r="CD233" s="1897"/>
      <c r="CE233" s="1897"/>
      <c r="CF233" s="1897"/>
      <c r="CG233" s="1897"/>
      <c r="CH233" s="1897"/>
      <c r="CI233" s="1897"/>
      <c r="CJ233" s="1897"/>
      <c r="CK233" s="1897"/>
      <c r="CL233" s="1897"/>
      <c r="CM233" s="1897"/>
      <c r="CN233" s="1897"/>
      <c r="CO233" s="1897"/>
      <c r="CP233" s="1897"/>
      <c r="CQ233" s="1897"/>
      <c r="CR233" s="1897"/>
      <c r="CS233" s="1897"/>
      <c r="CT233" s="1897"/>
      <c r="CU233" s="1897"/>
      <c r="CV233" s="1897"/>
      <c r="CW233" s="1897"/>
      <c r="CX233" s="1897"/>
      <c r="CY233" s="1897"/>
      <c r="CZ233" s="1897"/>
    </row>
    <row r="234" s="388" customFormat="true" ht="15" customHeight="true" x14ac:dyDescent="0.2">
      <c r="A234" s="824"/>
      <c r="B234" s="849"/>
      <c r="C234" s="1045"/>
      <c r="D234" s="1046"/>
      <c r="E234" s="1046"/>
      <c r="F234" s="1046"/>
      <c r="G234" s="1047"/>
      <c r="H234" s="1048"/>
      <c r="I234" s="1046"/>
      <c r="J234" s="1046"/>
      <c r="K234" s="1046"/>
      <c r="L234" s="1049"/>
      <c r="M234" s="1050"/>
      <c r="N234" s="1046"/>
      <c r="O234" s="1046"/>
      <c r="P234" s="1046"/>
      <c r="Q234" s="1047"/>
      <c r="R234" s="1048"/>
      <c r="S234" s="1046"/>
      <c r="T234" s="1046"/>
      <c r="U234" s="1046"/>
      <c r="V234" s="1046"/>
      <c r="W234" s="1046"/>
      <c r="X234" s="1046"/>
      <c r="Y234" s="1046"/>
      <c r="Z234" s="1865"/>
      <c r="AA234" s="603"/>
      <c r="AB234" s="603"/>
      <c r="AC234" s="603"/>
      <c r="AD234" s="603"/>
      <c r="AE234" s="603"/>
      <c r="AF234" s="603"/>
      <c r="AG234" s="603"/>
      <c r="AH234" s="603"/>
      <c r="AI234" s="603"/>
      <c r="AJ234" s="603"/>
      <c r="AK234" s="603"/>
      <c r="AL234" s="603"/>
      <c r="AM234" s="603"/>
      <c r="AN234" s="603"/>
      <c r="AO234" s="603"/>
      <c r="AP234" s="603"/>
      <c r="AQ234" s="603"/>
      <c r="AR234" s="603"/>
      <c r="AS234" s="603"/>
      <c r="AT234" s="603"/>
      <c r="AU234" s="603"/>
      <c r="AV234" s="603"/>
      <c r="AW234" s="603"/>
      <c r="AX234" s="603"/>
      <c r="AY234" s="603"/>
      <c r="AZ234" s="216"/>
      <c r="BA234" s="38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1897"/>
      <c r="CB234" s="1897"/>
      <c r="CC234" s="1897"/>
      <c r="CD234" s="1897"/>
      <c r="CE234" s="1897"/>
      <c r="CF234" s="1897"/>
      <c r="CG234" s="1897"/>
      <c r="CH234" s="1897"/>
      <c r="CI234" s="1897"/>
      <c r="CJ234" s="1897"/>
      <c r="CK234" s="1897"/>
      <c r="CL234" s="1897"/>
      <c r="CM234" s="1897"/>
      <c r="CN234" s="1897"/>
      <c r="CO234" s="1897"/>
      <c r="CP234" s="1897"/>
      <c r="CQ234" s="1897"/>
      <c r="CR234" s="1897"/>
      <c r="CS234" s="1897"/>
      <c r="CT234" s="1897"/>
      <c r="CU234" s="1897"/>
      <c r="CV234" s="1897"/>
      <c r="CW234" s="1897"/>
      <c r="CX234" s="1897"/>
      <c r="CY234" s="1897"/>
      <c r="CZ234" s="1897"/>
    </row>
    <row r="235" s="388" customFormat="true" ht="15" customHeight="true" x14ac:dyDescent="0.2">
      <c r="A235" s="824"/>
      <c r="B235" s="849"/>
      <c r="C235" s="1045"/>
      <c r="D235" s="1046"/>
      <c r="E235" s="1046"/>
      <c r="F235" s="1046"/>
      <c r="G235" s="1047"/>
      <c r="H235" s="1048"/>
      <c r="I235" s="1046"/>
      <c r="J235" s="1046"/>
      <c r="K235" s="1046"/>
      <c r="L235" s="1049"/>
      <c r="M235" s="1050"/>
      <c r="N235" s="1046"/>
      <c r="O235" s="1046"/>
      <c r="P235" s="1046"/>
      <c r="Q235" s="1047"/>
      <c r="R235" s="1048"/>
      <c r="S235" s="1046"/>
      <c r="T235" s="1046"/>
      <c r="U235" s="1046"/>
      <c r="V235" s="1046"/>
      <c r="W235" s="1046"/>
      <c r="X235" s="1046"/>
      <c r="Y235" s="1046"/>
      <c r="Z235" s="1865"/>
      <c r="AA235" s="603"/>
      <c r="AB235" s="603"/>
      <c r="AC235" s="603"/>
      <c r="AD235" s="603"/>
      <c r="AE235" s="603"/>
      <c r="AF235" s="603"/>
      <c r="AG235" s="603"/>
      <c r="AH235" s="603"/>
      <c r="AI235" s="603"/>
      <c r="AJ235" s="603"/>
      <c r="AK235" s="603"/>
      <c r="AL235" s="603"/>
      <c r="AM235" s="603"/>
      <c r="AN235" s="603"/>
      <c r="AO235" s="603"/>
      <c r="AP235" s="603"/>
      <c r="AQ235" s="603"/>
      <c r="AR235" s="603"/>
      <c r="AS235" s="603"/>
      <c r="AT235" s="603"/>
      <c r="AU235" s="603"/>
      <c r="AV235" s="603"/>
      <c r="AW235" s="603"/>
      <c r="AX235" s="603"/>
      <c r="AY235" s="603"/>
      <c r="AZ235" s="216"/>
      <c r="BA235" s="38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1897"/>
      <c r="CB235" s="1897"/>
      <c r="CC235" s="1897"/>
      <c r="CD235" s="1897"/>
      <c r="CE235" s="1897"/>
      <c r="CF235" s="1897"/>
      <c r="CG235" s="1897"/>
      <c r="CH235" s="1897"/>
      <c r="CI235" s="1897"/>
      <c r="CJ235" s="1897"/>
      <c r="CK235" s="1897"/>
      <c r="CL235" s="1897"/>
      <c r="CM235" s="1897"/>
      <c r="CN235" s="1897"/>
      <c r="CO235" s="1897"/>
      <c r="CP235" s="1897"/>
      <c r="CQ235" s="1897"/>
      <c r="CR235" s="1897"/>
      <c r="CS235" s="1897"/>
      <c r="CT235" s="1897"/>
      <c r="CU235" s="1897"/>
      <c r="CV235" s="1897"/>
      <c r="CW235" s="1897"/>
      <c r="CX235" s="1897"/>
      <c r="CY235" s="1897"/>
      <c r="CZ235" s="1897"/>
    </row>
    <row r="236" s="388" customFormat="true" ht="15" customHeight="true" x14ac:dyDescent="0.2">
      <c r="A236" s="824"/>
      <c r="B236" s="849"/>
      <c r="C236" s="1045"/>
      <c r="D236" s="1046"/>
      <c r="E236" s="1046"/>
      <c r="F236" s="1046"/>
      <c r="G236" s="1047"/>
      <c r="H236" s="1048"/>
      <c r="I236" s="1046"/>
      <c r="J236" s="1046"/>
      <c r="K236" s="1046"/>
      <c r="L236" s="1049"/>
      <c r="M236" s="1050"/>
      <c r="N236" s="1046"/>
      <c r="O236" s="1046"/>
      <c r="P236" s="1046"/>
      <c r="Q236" s="1047"/>
      <c r="R236" s="1048"/>
      <c r="S236" s="1046"/>
      <c r="T236" s="1046"/>
      <c r="U236" s="1046"/>
      <c r="V236" s="1046"/>
      <c r="W236" s="1046"/>
      <c r="X236" s="1046"/>
      <c r="Y236" s="1046"/>
      <c r="Z236" s="1865"/>
      <c r="AA236" s="603"/>
      <c r="AB236" s="603"/>
      <c r="AC236" s="603"/>
      <c r="AD236" s="603"/>
      <c r="AE236" s="603"/>
      <c r="AF236" s="603"/>
      <c r="AG236" s="603"/>
      <c r="AH236" s="603"/>
      <c r="AI236" s="603"/>
      <c r="AJ236" s="603"/>
      <c r="AK236" s="603"/>
      <c r="AL236" s="603"/>
      <c r="AM236" s="603"/>
      <c r="AN236" s="603"/>
      <c r="AO236" s="603"/>
      <c r="AP236" s="603"/>
      <c r="AQ236" s="603"/>
      <c r="AR236" s="603"/>
      <c r="AS236" s="603"/>
      <c r="AT236" s="603"/>
      <c r="AU236" s="603"/>
      <c r="AV236" s="603"/>
      <c r="AW236" s="603"/>
      <c r="AX236" s="603"/>
      <c r="AY236" s="603"/>
      <c r="AZ236" s="216"/>
      <c r="BA236" s="38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1897"/>
      <c r="CB236" s="1897"/>
      <c r="CC236" s="1897"/>
      <c r="CD236" s="1897"/>
      <c r="CE236" s="1897"/>
      <c r="CF236" s="1897"/>
      <c r="CG236" s="1897"/>
      <c r="CH236" s="1897"/>
      <c r="CI236" s="1897"/>
      <c r="CJ236" s="1897"/>
      <c r="CK236" s="1897"/>
      <c r="CL236" s="1897"/>
      <c r="CM236" s="1897"/>
      <c r="CN236" s="1897"/>
      <c r="CO236" s="1897"/>
      <c r="CP236" s="1897"/>
      <c r="CQ236" s="1897"/>
      <c r="CR236" s="1897"/>
      <c r="CS236" s="1897"/>
      <c r="CT236" s="1897"/>
      <c r="CU236" s="1897"/>
      <c r="CV236" s="1897"/>
      <c r="CW236" s="1897"/>
      <c r="CX236" s="1897"/>
      <c r="CY236" s="1897"/>
      <c r="CZ236" s="1897"/>
    </row>
    <row r="237" s="388" customFormat="true" ht="15" customHeight="true" x14ac:dyDescent="0.2">
      <c r="A237" s="824"/>
      <c r="B237" s="849"/>
      <c r="C237" s="1045"/>
      <c r="D237" s="1046"/>
      <c r="E237" s="1046"/>
      <c r="F237" s="1046"/>
      <c r="G237" s="1047"/>
      <c r="H237" s="1048"/>
      <c r="I237" s="1046"/>
      <c r="J237" s="1046"/>
      <c r="K237" s="1046"/>
      <c r="L237" s="1049"/>
      <c r="M237" s="1050"/>
      <c r="N237" s="1046"/>
      <c r="O237" s="1046"/>
      <c r="P237" s="1046"/>
      <c r="Q237" s="1047"/>
      <c r="R237" s="1048"/>
      <c r="S237" s="1046"/>
      <c r="T237" s="1046"/>
      <c r="U237" s="1046"/>
      <c r="V237" s="1046"/>
      <c r="W237" s="1046"/>
      <c r="X237" s="1046"/>
      <c r="Y237" s="1046"/>
      <c r="Z237" s="1865"/>
      <c r="AA237" s="603"/>
      <c r="AB237" s="603"/>
      <c r="AC237" s="603"/>
      <c r="AD237" s="603"/>
      <c r="AE237" s="603"/>
      <c r="AF237" s="603"/>
      <c r="AG237" s="603"/>
      <c r="AH237" s="603"/>
      <c r="AI237" s="603"/>
      <c r="AJ237" s="603"/>
      <c r="AK237" s="603"/>
      <c r="AL237" s="603"/>
      <c r="AM237" s="603"/>
      <c r="AN237" s="603"/>
      <c r="AO237" s="603"/>
      <c r="AP237" s="603"/>
      <c r="AQ237" s="603"/>
      <c r="AR237" s="603"/>
      <c r="AS237" s="603"/>
      <c r="AT237" s="603"/>
      <c r="AU237" s="603"/>
      <c r="AV237" s="603"/>
      <c r="AW237" s="603"/>
      <c r="AX237" s="603"/>
      <c r="AY237" s="603"/>
      <c r="AZ237" s="216"/>
      <c r="BA237" s="38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1897"/>
      <c r="CB237" s="1897"/>
      <c r="CC237" s="1897"/>
      <c r="CD237" s="1897"/>
      <c r="CE237" s="1897"/>
      <c r="CF237" s="1897"/>
      <c r="CG237" s="1897"/>
      <c r="CH237" s="1897"/>
      <c r="CI237" s="1897"/>
      <c r="CJ237" s="1897"/>
      <c r="CK237" s="1897"/>
      <c r="CL237" s="1897"/>
      <c r="CM237" s="1897"/>
      <c r="CN237" s="1897"/>
      <c r="CO237" s="1897"/>
      <c r="CP237" s="1897"/>
      <c r="CQ237" s="1897"/>
      <c r="CR237" s="1897"/>
      <c r="CS237" s="1897"/>
      <c r="CT237" s="1897"/>
      <c r="CU237" s="1897"/>
      <c r="CV237" s="1897"/>
      <c r="CW237" s="1897"/>
      <c r="CX237" s="1897"/>
      <c r="CY237" s="1897"/>
      <c r="CZ237" s="1897"/>
    </row>
    <row r="238" s="388" customFormat="true" ht="15" customHeight="true" x14ac:dyDescent="0.2">
      <c r="A238" s="824"/>
      <c r="B238" s="849"/>
      <c r="C238" s="1045"/>
      <c r="D238" s="1046"/>
      <c r="E238" s="1046"/>
      <c r="F238" s="1046"/>
      <c r="G238" s="1047"/>
      <c r="H238" s="1048"/>
      <c r="I238" s="1046"/>
      <c r="J238" s="1046"/>
      <c r="K238" s="1046"/>
      <c r="L238" s="1049"/>
      <c r="M238" s="1050"/>
      <c r="N238" s="1046"/>
      <c r="O238" s="1046"/>
      <c r="P238" s="1046"/>
      <c r="Q238" s="1047"/>
      <c r="R238" s="1048"/>
      <c r="S238" s="1046"/>
      <c r="T238" s="1046"/>
      <c r="U238" s="1046"/>
      <c r="V238" s="1046"/>
      <c r="W238" s="1046"/>
      <c r="X238" s="1046"/>
      <c r="Y238" s="1046"/>
      <c r="Z238" s="1865"/>
      <c r="AA238" s="603"/>
      <c r="AB238" s="603"/>
      <c r="AC238" s="603"/>
      <c r="AD238" s="603"/>
      <c r="AE238" s="603"/>
      <c r="AF238" s="603"/>
      <c r="AG238" s="603"/>
      <c r="AH238" s="603"/>
      <c r="AI238" s="603"/>
      <c r="AJ238" s="603"/>
      <c r="AK238" s="603"/>
      <c r="AL238" s="603"/>
      <c r="AM238" s="603"/>
      <c r="AN238" s="603"/>
      <c r="AO238" s="603"/>
      <c r="AP238" s="603"/>
      <c r="AQ238" s="603"/>
      <c r="AR238" s="603"/>
      <c r="AS238" s="603"/>
      <c r="AT238" s="603"/>
      <c r="AU238" s="603"/>
      <c r="AV238" s="603"/>
      <c r="AW238" s="603"/>
      <c r="AX238" s="603"/>
      <c r="AY238" s="603"/>
      <c r="AZ238" s="216"/>
      <c r="BA238" s="38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1897"/>
      <c r="CB238" s="1897"/>
      <c r="CC238" s="1897"/>
      <c r="CD238" s="1897"/>
      <c r="CE238" s="1897"/>
      <c r="CF238" s="1897"/>
      <c r="CG238" s="1897"/>
      <c r="CH238" s="1897"/>
      <c r="CI238" s="1897"/>
      <c r="CJ238" s="1897"/>
      <c r="CK238" s="1897"/>
      <c r="CL238" s="1897"/>
      <c r="CM238" s="1897"/>
      <c r="CN238" s="1897"/>
      <c r="CO238" s="1897"/>
      <c r="CP238" s="1897"/>
      <c r="CQ238" s="1897"/>
      <c r="CR238" s="1897"/>
      <c r="CS238" s="1897"/>
      <c r="CT238" s="1897"/>
      <c r="CU238" s="1897"/>
      <c r="CV238" s="1897"/>
      <c r="CW238" s="1897"/>
      <c r="CX238" s="1897"/>
      <c r="CY238" s="1897"/>
      <c r="CZ238" s="1897"/>
    </row>
    <row r="239" s="388" customFormat="true" ht="15" customHeight="true" x14ac:dyDescent="0.2">
      <c r="A239" s="824"/>
      <c r="B239" s="849"/>
      <c r="C239" s="1045"/>
      <c r="D239" s="1046"/>
      <c r="E239" s="1046"/>
      <c r="F239" s="1046"/>
      <c r="G239" s="1047"/>
      <c r="H239" s="1048"/>
      <c r="I239" s="1046"/>
      <c r="J239" s="1046"/>
      <c r="K239" s="1046"/>
      <c r="L239" s="1049"/>
      <c r="M239" s="1050"/>
      <c r="N239" s="1046"/>
      <c r="O239" s="1046"/>
      <c r="P239" s="1046"/>
      <c r="Q239" s="1047"/>
      <c r="R239" s="1048"/>
      <c r="S239" s="1046"/>
      <c r="T239" s="1046"/>
      <c r="U239" s="1046"/>
      <c r="V239" s="1046"/>
      <c r="W239" s="1046"/>
      <c r="X239" s="1046"/>
      <c r="Y239" s="1046"/>
      <c r="Z239" s="1865"/>
      <c r="AA239" s="603"/>
      <c r="AB239" s="603"/>
      <c r="AC239" s="603"/>
      <c r="AD239" s="603"/>
      <c r="AE239" s="603"/>
      <c r="AF239" s="603"/>
      <c r="AG239" s="603"/>
      <c r="AH239" s="603"/>
      <c r="AI239" s="603"/>
      <c r="AJ239" s="603"/>
      <c r="AK239" s="603"/>
      <c r="AL239" s="603"/>
      <c r="AM239" s="603"/>
      <c r="AN239" s="603"/>
      <c r="AO239" s="603"/>
      <c r="AP239" s="603"/>
      <c r="AQ239" s="603"/>
      <c r="AR239" s="603"/>
      <c r="AS239" s="603"/>
      <c r="AT239" s="603"/>
      <c r="AU239" s="603"/>
      <c r="AV239" s="603"/>
      <c r="AW239" s="603"/>
      <c r="AX239" s="603"/>
      <c r="AY239" s="603"/>
      <c r="AZ239" s="216"/>
      <c r="BA239" s="38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1897"/>
      <c r="CB239" s="1897"/>
      <c r="CC239" s="1897"/>
      <c r="CD239" s="1897"/>
      <c r="CE239" s="1897"/>
      <c r="CF239" s="1897"/>
      <c r="CG239" s="1897"/>
      <c r="CH239" s="1897"/>
      <c r="CI239" s="1897"/>
      <c r="CJ239" s="1897"/>
      <c r="CK239" s="1897"/>
      <c r="CL239" s="1897"/>
      <c r="CM239" s="1897"/>
      <c r="CN239" s="1897"/>
      <c r="CO239" s="1897"/>
      <c r="CP239" s="1897"/>
      <c r="CQ239" s="1897"/>
      <c r="CR239" s="1897"/>
      <c r="CS239" s="1897"/>
      <c r="CT239" s="1897"/>
      <c r="CU239" s="1897"/>
      <c r="CV239" s="1897"/>
      <c r="CW239" s="1897"/>
      <c r="CX239" s="1897"/>
      <c r="CY239" s="1897"/>
      <c r="CZ239" s="1897"/>
    </row>
    <row r="240" s="388" customFormat="true" ht="15" customHeight="true" x14ac:dyDescent="0.2">
      <c r="A240" s="824"/>
      <c r="B240" s="850"/>
      <c r="C240" s="1045"/>
      <c r="D240" s="1046"/>
      <c r="E240" s="1046"/>
      <c r="F240" s="1046"/>
      <c r="G240" s="1047"/>
      <c r="H240" s="1048"/>
      <c r="I240" s="1046"/>
      <c r="J240" s="1046"/>
      <c r="K240" s="1046"/>
      <c r="L240" s="1049"/>
      <c r="M240" s="1050"/>
      <c r="N240" s="1046"/>
      <c r="O240" s="1046"/>
      <c r="P240" s="1046"/>
      <c r="Q240" s="1047"/>
      <c r="R240" s="1048"/>
      <c r="S240" s="1046"/>
      <c r="T240" s="1046"/>
      <c r="U240" s="1046"/>
      <c r="V240" s="1046"/>
      <c r="W240" s="1046"/>
      <c r="X240" s="1046"/>
      <c r="Y240" s="1046"/>
      <c r="Z240" s="1865"/>
      <c r="AA240" s="603"/>
      <c r="AB240" s="603"/>
      <c r="AC240" s="603"/>
      <c r="AD240" s="603"/>
      <c r="AE240" s="603"/>
      <c r="AF240" s="603"/>
      <c r="AG240" s="603"/>
      <c r="AH240" s="603"/>
      <c r="AI240" s="603"/>
      <c r="AJ240" s="603"/>
      <c r="AK240" s="603"/>
      <c r="AL240" s="603"/>
      <c r="AM240" s="603"/>
      <c r="AN240" s="603"/>
      <c r="AO240" s="603"/>
      <c r="AP240" s="603"/>
      <c r="AQ240" s="603"/>
      <c r="AR240" s="603"/>
      <c r="AS240" s="603"/>
      <c r="AT240" s="603"/>
      <c r="AU240" s="603"/>
      <c r="AV240" s="603"/>
      <c r="AW240" s="603"/>
      <c r="AX240" s="603"/>
      <c r="AY240" s="603"/>
      <c r="AZ240" s="216"/>
      <c r="BA240" s="38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1897"/>
      <c r="CB240" s="1897"/>
      <c r="CC240" s="1897"/>
      <c r="CD240" s="1897"/>
      <c r="CE240" s="1897"/>
      <c r="CF240" s="1897"/>
      <c r="CG240" s="1897"/>
      <c r="CH240" s="1897"/>
      <c r="CI240" s="1897"/>
      <c r="CJ240" s="1897"/>
      <c r="CK240" s="1897"/>
      <c r="CL240" s="1897"/>
      <c r="CM240" s="1897"/>
      <c r="CN240" s="1897"/>
      <c r="CO240" s="1897"/>
      <c r="CP240" s="1897"/>
      <c r="CQ240" s="1897"/>
      <c r="CR240" s="1897"/>
      <c r="CS240" s="1897"/>
      <c r="CT240" s="1897"/>
      <c r="CU240" s="1897"/>
      <c r="CV240" s="1897"/>
      <c r="CW240" s="1897"/>
      <c r="CX240" s="1897"/>
      <c r="CY240" s="1897"/>
      <c r="CZ240" s="1897"/>
    </row>
    <row r="241" s="388" customFormat="true" ht="15" customHeight="true" x14ac:dyDescent="0.2">
      <c r="A241" s="825"/>
      <c r="B241" s="851"/>
      <c r="C241" s="1051"/>
      <c r="D241" s="1052"/>
      <c r="E241" s="1052"/>
      <c r="F241" s="1052"/>
      <c r="G241" s="1053"/>
      <c r="H241" s="1054"/>
      <c r="I241" s="1052"/>
      <c r="J241" s="1052"/>
      <c r="K241" s="1052"/>
      <c r="L241" s="1055"/>
      <c r="M241" s="1056"/>
      <c r="N241" s="1052"/>
      <c r="O241" s="1052"/>
      <c r="P241" s="1052"/>
      <c r="Q241" s="1053"/>
      <c r="R241" s="1054"/>
      <c r="S241" s="1052"/>
      <c r="T241" s="1052"/>
      <c r="U241" s="1052"/>
      <c r="V241" s="1052"/>
      <c r="W241" s="1052"/>
      <c r="X241" s="1052"/>
      <c r="Y241" s="1052"/>
      <c r="Z241" s="1866"/>
      <c r="AA241" s="603"/>
      <c r="AB241" s="603"/>
      <c r="AC241" s="603"/>
      <c r="AD241" s="603"/>
      <c r="AE241" s="603"/>
      <c r="AF241" s="603"/>
      <c r="AG241" s="603"/>
      <c r="AH241" s="603"/>
      <c r="AI241" s="603"/>
      <c r="AJ241" s="603"/>
      <c r="AK241" s="603"/>
      <c r="AL241" s="603"/>
      <c r="AM241" s="603"/>
      <c r="AN241" s="603"/>
      <c r="AO241" s="603"/>
      <c r="AP241" s="603"/>
      <c r="AQ241" s="603"/>
      <c r="AR241" s="603"/>
      <c r="AS241" s="603"/>
      <c r="AT241" s="603"/>
      <c r="AU241" s="603"/>
      <c r="AV241" s="603"/>
      <c r="AW241" s="603"/>
      <c r="AX241" s="603"/>
      <c r="AY241" s="603"/>
      <c r="AZ241" s="216"/>
      <c r="BA241" s="38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1897"/>
      <c r="CB241" s="1897"/>
      <c r="CC241" s="1897"/>
      <c r="CD241" s="1897"/>
      <c r="CE241" s="1897"/>
      <c r="CF241" s="1897"/>
      <c r="CG241" s="1897"/>
      <c r="CH241" s="1897"/>
      <c r="CI241" s="1897"/>
      <c r="CJ241" s="1897"/>
      <c r="CK241" s="1897"/>
      <c r="CL241" s="1897"/>
      <c r="CM241" s="1897"/>
      <c r="CN241" s="1897"/>
      <c r="CO241" s="1897"/>
      <c r="CP241" s="1897"/>
      <c r="CQ241" s="1897"/>
      <c r="CR241" s="1897"/>
      <c r="CS241" s="1897"/>
      <c r="CT241" s="1897"/>
      <c r="CU241" s="1897"/>
      <c r="CV241" s="1897"/>
      <c r="CW241" s="1897"/>
      <c r="CX241" s="1897"/>
      <c r="CY241" s="1897"/>
      <c r="CZ241" s="1897"/>
    </row>
    <row r="242" s="388" customFormat="true" ht="15" customHeight="true" x14ac:dyDescent="0.2">
      <c r="A242" s="708"/>
      <c r="B242" s="831"/>
      <c r="C242" s="913"/>
      <c r="D242" s="875"/>
      <c r="E242" s="875"/>
      <c r="F242" s="875"/>
      <c r="G242" s="876"/>
      <c r="H242" s="914"/>
      <c r="I242" s="875"/>
      <c r="J242" s="875"/>
      <c r="K242" s="875"/>
      <c r="L242" s="915"/>
      <c r="M242" s="913"/>
      <c r="N242" s="875"/>
      <c r="O242" s="875"/>
      <c r="P242" s="875"/>
      <c r="Q242" s="876"/>
      <c r="R242" s="914"/>
      <c r="S242" s="875"/>
      <c r="T242" s="875"/>
      <c r="U242" s="875"/>
      <c r="V242" s="875"/>
      <c r="W242" s="875"/>
      <c r="X242" s="875"/>
      <c r="Y242" s="875"/>
      <c r="Z242" s="915"/>
      <c r="AA242" s="603"/>
      <c r="AB242" s="603"/>
      <c r="AC242" s="603"/>
      <c r="AD242" s="603"/>
      <c r="AE242" s="603"/>
      <c r="AF242" s="603"/>
      <c r="AG242" s="603"/>
      <c r="AH242" s="603"/>
      <c r="AI242" s="603"/>
      <c r="AJ242" s="603"/>
      <c r="AK242" s="603"/>
      <c r="AL242" s="603"/>
      <c r="AM242" s="603"/>
      <c r="AN242" s="603"/>
      <c r="AO242" s="603"/>
      <c r="AP242" s="603"/>
      <c r="AQ242" s="603"/>
      <c r="AR242" s="603"/>
      <c r="AS242" s="603"/>
      <c r="AT242" s="603"/>
      <c r="AU242" s="603"/>
      <c r="AV242" s="603"/>
      <c r="AW242" s="603"/>
      <c r="AX242" s="603"/>
      <c r="AY242" s="603"/>
      <c r="AZ242" s="216"/>
      <c r="BA242" s="38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1897"/>
      <c r="CB242" s="1897"/>
      <c r="CC242" s="1897"/>
      <c r="CD242" s="1897"/>
      <c r="CE242" s="1897"/>
      <c r="CF242" s="1897"/>
      <c r="CG242" s="1897"/>
      <c r="CH242" s="1897"/>
      <c r="CI242" s="1897"/>
      <c r="CJ242" s="1897"/>
      <c r="CK242" s="1897"/>
      <c r="CL242" s="1897"/>
      <c r="CM242" s="1897"/>
      <c r="CN242" s="1897"/>
      <c r="CO242" s="1897"/>
      <c r="CP242" s="1897"/>
      <c r="CQ242" s="1897"/>
      <c r="CR242" s="1897"/>
      <c r="CS242" s="1897"/>
      <c r="CT242" s="1897"/>
      <c r="CU242" s="1897"/>
      <c r="CV242" s="1897"/>
      <c r="CW242" s="1897"/>
      <c r="CX242" s="1897"/>
      <c r="CY242" s="1897"/>
      <c r="CZ242" s="1897"/>
    </row>
    <row r="243" s="388" customFormat="true" ht="15" customHeight="true" x14ac:dyDescent="0.2">
      <c r="A243" s="708"/>
      <c r="B243" s="831"/>
      <c r="C243" s="913"/>
      <c r="D243" s="875"/>
      <c r="E243" s="875"/>
      <c r="F243" s="875"/>
      <c r="G243" s="876"/>
      <c r="H243" s="914"/>
      <c r="I243" s="875"/>
      <c r="J243" s="875"/>
      <c r="K243" s="875"/>
      <c r="L243" s="915"/>
      <c r="M243" s="913"/>
      <c r="N243" s="875"/>
      <c r="O243" s="875"/>
      <c r="P243" s="875"/>
      <c r="Q243" s="876"/>
      <c r="R243" s="914"/>
      <c r="S243" s="875"/>
      <c r="T243" s="875"/>
      <c r="U243" s="875"/>
      <c r="V243" s="875"/>
      <c r="W243" s="875"/>
      <c r="X243" s="875"/>
      <c r="Y243" s="875"/>
      <c r="Z243" s="915"/>
      <c r="AA243" s="603"/>
      <c r="AB243" s="603"/>
      <c r="AC243" s="603"/>
      <c r="AD243" s="603"/>
      <c r="AE243" s="603"/>
      <c r="AF243" s="603"/>
      <c r="AG243" s="603"/>
      <c r="AH243" s="603"/>
      <c r="AI243" s="603"/>
      <c r="AJ243" s="603"/>
      <c r="AK243" s="603"/>
      <c r="AL243" s="603"/>
      <c r="AM243" s="603"/>
      <c r="AN243" s="603"/>
      <c r="AO243" s="603"/>
      <c r="AP243" s="603"/>
      <c r="AQ243" s="603"/>
      <c r="AR243" s="603"/>
      <c r="AS243" s="603"/>
      <c r="AT243" s="603"/>
      <c r="AU243" s="603"/>
      <c r="AV243" s="603"/>
      <c r="AW243" s="603"/>
      <c r="AX243" s="603"/>
      <c r="AY243" s="603"/>
      <c r="AZ243" s="216"/>
      <c r="BA243" s="38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1897"/>
      <c r="CB243" s="1897"/>
      <c r="CC243" s="1897"/>
      <c r="CD243" s="1897"/>
      <c r="CE243" s="1897"/>
      <c r="CF243" s="1897"/>
      <c r="CG243" s="1897"/>
      <c r="CH243" s="1897"/>
      <c r="CI243" s="1897"/>
      <c r="CJ243" s="1897"/>
      <c r="CK243" s="1897"/>
      <c r="CL243" s="1897"/>
      <c r="CM243" s="1897"/>
      <c r="CN243" s="1897"/>
      <c r="CO243" s="1897"/>
      <c r="CP243" s="1897"/>
      <c r="CQ243" s="1897"/>
      <c r="CR243" s="1897"/>
      <c r="CS243" s="1897"/>
      <c r="CT243" s="1897"/>
      <c r="CU243" s="1897"/>
      <c r="CV243" s="1897"/>
      <c r="CW243" s="1897"/>
      <c r="CX243" s="1897"/>
      <c r="CY243" s="1897"/>
      <c r="CZ243" s="1897"/>
    </row>
    <row r="244" s="388" customFormat="true" ht="15" customHeight="true" x14ac:dyDescent="0.2">
      <c r="A244" s="708"/>
      <c r="B244" s="831"/>
      <c r="C244" s="913"/>
      <c r="D244" s="875"/>
      <c r="E244" s="875"/>
      <c r="F244" s="875"/>
      <c r="G244" s="876"/>
      <c r="H244" s="914"/>
      <c r="I244" s="875"/>
      <c r="J244" s="875"/>
      <c r="K244" s="875"/>
      <c r="L244" s="915"/>
      <c r="M244" s="913"/>
      <c r="N244" s="875"/>
      <c r="O244" s="875"/>
      <c r="P244" s="875"/>
      <c r="Q244" s="876"/>
      <c r="R244" s="914"/>
      <c r="S244" s="875"/>
      <c r="T244" s="875"/>
      <c r="U244" s="875"/>
      <c r="V244" s="875"/>
      <c r="W244" s="875"/>
      <c r="X244" s="875"/>
      <c r="Y244" s="875"/>
      <c r="Z244" s="915"/>
      <c r="AA244" s="603"/>
      <c r="AB244" s="603"/>
      <c r="AC244" s="603"/>
      <c r="AD244" s="603"/>
      <c r="AE244" s="603"/>
      <c r="AF244" s="603"/>
      <c r="AG244" s="603"/>
      <c r="AH244" s="603"/>
      <c r="AI244" s="603"/>
      <c r="AJ244" s="603"/>
      <c r="AK244" s="603"/>
      <c r="AL244" s="603"/>
      <c r="AM244" s="603"/>
      <c r="AN244" s="603"/>
      <c r="AO244" s="603"/>
      <c r="AP244" s="603"/>
      <c r="AQ244" s="603"/>
      <c r="AR244" s="603"/>
      <c r="AS244" s="603"/>
      <c r="AT244" s="603"/>
      <c r="AU244" s="603"/>
      <c r="AV244" s="603"/>
      <c r="AW244" s="603"/>
      <c r="AX244" s="603"/>
      <c r="AY244" s="603"/>
      <c r="AZ244" s="216"/>
      <c r="BA244" s="38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1897"/>
      <c r="CB244" s="1897"/>
      <c r="CC244" s="1897"/>
      <c r="CD244" s="1897"/>
      <c r="CE244" s="1897"/>
      <c r="CF244" s="1897"/>
      <c r="CG244" s="1897"/>
      <c r="CH244" s="1897"/>
      <c r="CI244" s="1897"/>
      <c r="CJ244" s="1897"/>
      <c r="CK244" s="1897"/>
      <c r="CL244" s="1897"/>
      <c r="CM244" s="1897"/>
      <c r="CN244" s="1897"/>
      <c r="CO244" s="1897"/>
      <c r="CP244" s="1897"/>
      <c r="CQ244" s="1897"/>
      <c r="CR244" s="1897"/>
      <c r="CS244" s="1897"/>
      <c r="CT244" s="1897"/>
      <c r="CU244" s="1897"/>
      <c r="CV244" s="1897"/>
      <c r="CW244" s="1897"/>
      <c r="CX244" s="1897"/>
      <c r="CY244" s="1897"/>
      <c r="CZ244" s="1897"/>
    </row>
    <row r="245" s="388" customFormat="true" ht="15" customHeight="true" x14ac:dyDescent="0.2">
      <c r="A245" s="708"/>
      <c r="B245" s="831"/>
      <c r="C245" s="913"/>
      <c r="D245" s="875"/>
      <c r="E245" s="875"/>
      <c r="F245" s="875"/>
      <c r="G245" s="876"/>
      <c r="H245" s="914"/>
      <c r="I245" s="875"/>
      <c r="J245" s="875"/>
      <c r="K245" s="875"/>
      <c r="L245" s="915"/>
      <c r="M245" s="913"/>
      <c r="N245" s="875"/>
      <c r="O245" s="875"/>
      <c r="P245" s="875"/>
      <c r="Q245" s="876"/>
      <c r="R245" s="914"/>
      <c r="S245" s="875"/>
      <c r="T245" s="875"/>
      <c r="U245" s="875"/>
      <c r="V245" s="875"/>
      <c r="W245" s="875"/>
      <c r="X245" s="875"/>
      <c r="Y245" s="875"/>
      <c r="Z245" s="915"/>
      <c r="AA245" s="603"/>
      <c r="AB245" s="603"/>
      <c r="AC245" s="603"/>
      <c r="AD245" s="603"/>
      <c r="AE245" s="603"/>
      <c r="AF245" s="603"/>
      <c r="AG245" s="603"/>
      <c r="AH245" s="603"/>
      <c r="AI245" s="603"/>
      <c r="AJ245" s="603"/>
      <c r="AK245" s="603"/>
      <c r="AL245" s="603"/>
      <c r="AM245" s="603"/>
      <c r="AN245" s="603"/>
      <c r="AO245" s="603"/>
      <c r="AP245" s="603"/>
      <c r="AQ245" s="603"/>
      <c r="AR245" s="603"/>
      <c r="AS245" s="603"/>
      <c r="AT245" s="603"/>
      <c r="AU245" s="603"/>
      <c r="AV245" s="603"/>
      <c r="AW245" s="603"/>
      <c r="AX245" s="603"/>
      <c r="AY245" s="603"/>
      <c r="AZ245" s="216"/>
      <c r="BA245" s="38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1897"/>
      <c r="CB245" s="1897"/>
      <c r="CC245" s="1897"/>
      <c r="CD245" s="1897"/>
      <c r="CE245" s="1897"/>
      <c r="CF245" s="1897"/>
      <c r="CG245" s="1897"/>
      <c r="CH245" s="1897"/>
      <c r="CI245" s="1897"/>
      <c r="CJ245" s="1897"/>
      <c r="CK245" s="1897"/>
      <c r="CL245" s="1897"/>
      <c r="CM245" s="1897"/>
      <c r="CN245" s="1897"/>
      <c r="CO245" s="1897"/>
      <c r="CP245" s="1897"/>
      <c r="CQ245" s="1897"/>
      <c r="CR245" s="1897"/>
      <c r="CS245" s="1897"/>
      <c r="CT245" s="1897"/>
      <c r="CU245" s="1897"/>
      <c r="CV245" s="1897"/>
      <c r="CW245" s="1897"/>
      <c r="CX245" s="1897"/>
      <c r="CY245" s="1897"/>
      <c r="CZ245" s="1897"/>
    </row>
    <row r="246" s="388" customFormat="true" ht="15" customHeight="true" x14ac:dyDescent="0.2">
      <c r="A246" s="708"/>
      <c r="B246" s="831"/>
      <c r="C246" s="913"/>
      <c r="D246" s="875"/>
      <c r="E246" s="875"/>
      <c r="F246" s="875"/>
      <c r="G246" s="876"/>
      <c r="H246" s="914"/>
      <c r="I246" s="875"/>
      <c r="J246" s="875"/>
      <c r="K246" s="875"/>
      <c r="L246" s="915"/>
      <c r="M246" s="913"/>
      <c r="N246" s="875"/>
      <c r="O246" s="875"/>
      <c r="P246" s="875"/>
      <c r="Q246" s="876"/>
      <c r="R246" s="914"/>
      <c r="S246" s="875"/>
      <c r="T246" s="875"/>
      <c r="U246" s="875"/>
      <c r="V246" s="875"/>
      <c r="W246" s="875"/>
      <c r="X246" s="875"/>
      <c r="Y246" s="875"/>
      <c r="Z246" s="915"/>
      <c r="AA246" s="603"/>
      <c r="AB246" s="603"/>
      <c r="AC246" s="603"/>
      <c r="AD246" s="603"/>
      <c r="AE246" s="603"/>
      <c r="AF246" s="603"/>
      <c r="AG246" s="603"/>
      <c r="AH246" s="603"/>
      <c r="AI246" s="603"/>
      <c r="AJ246" s="603"/>
      <c r="AK246" s="603"/>
      <c r="AL246" s="603"/>
      <c r="AM246" s="603"/>
      <c r="AN246" s="603"/>
      <c r="AO246" s="603"/>
      <c r="AP246" s="603"/>
      <c r="AQ246" s="603"/>
      <c r="AR246" s="603"/>
      <c r="AS246" s="603"/>
      <c r="AT246" s="603"/>
      <c r="AU246" s="603"/>
      <c r="AV246" s="603"/>
      <c r="AW246" s="603"/>
      <c r="AX246" s="603"/>
      <c r="AY246" s="603"/>
      <c r="AZ246" s="216"/>
      <c r="BA246" s="38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1897"/>
      <c r="CB246" s="1897"/>
      <c r="CC246" s="1897"/>
      <c r="CD246" s="1897"/>
      <c r="CE246" s="1897"/>
      <c r="CF246" s="1897"/>
      <c r="CG246" s="1897"/>
      <c r="CH246" s="1897"/>
      <c r="CI246" s="1897"/>
      <c r="CJ246" s="1897"/>
      <c r="CK246" s="1897"/>
      <c r="CL246" s="1897"/>
      <c r="CM246" s="1897"/>
      <c r="CN246" s="1897"/>
      <c r="CO246" s="1897"/>
      <c r="CP246" s="1897"/>
      <c r="CQ246" s="1897"/>
      <c r="CR246" s="1897"/>
      <c r="CS246" s="1897"/>
      <c r="CT246" s="1897"/>
      <c r="CU246" s="1897"/>
      <c r="CV246" s="1897"/>
      <c r="CW246" s="1897"/>
      <c r="CX246" s="1897"/>
      <c r="CY246" s="1897"/>
      <c r="CZ246" s="1897"/>
    </row>
    <row r="247" s="388" customFormat="true" ht="15" customHeight="true" x14ac:dyDescent="0.2">
      <c r="A247" s="708"/>
      <c r="B247" s="831"/>
      <c r="C247" s="913"/>
      <c r="D247" s="875"/>
      <c r="E247" s="875"/>
      <c r="F247" s="875"/>
      <c r="G247" s="876"/>
      <c r="H247" s="914"/>
      <c r="I247" s="875"/>
      <c r="J247" s="875"/>
      <c r="K247" s="875"/>
      <c r="L247" s="915"/>
      <c r="M247" s="913"/>
      <c r="N247" s="875"/>
      <c r="O247" s="875"/>
      <c r="P247" s="875"/>
      <c r="Q247" s="876"/>
      <c r="R247" s="914"/>
      <c r="S247" s="875"/>
      <c r="T247" s="875"/>
      <c r="U247" s="875"/>
      <c r="V247" s="875"/>
      <c r="W247" s="875"/>
      <c r="X247" s="875"/>
      <c r="Y247" s="875"/>
      <c r="Z247" s="915"/>
      <c r="AA247" s="603"/>
      <c r="AB247" s="603"/>
      <c r="AC247" s="603"/>
      <c r="AD247" s="603"/>
      <c r="AE247" s="603"/>
      <c r="AF247" s="603"/>
      <c r="AG247" s="603"/>
      <c r="AH247" s="603"/>
      <c r="AI247" s="603"/>
      <c r="AJ247" s="603"/>
      <c r="AK247" s="603"/>
      <c r="AL247" s="603"/>
      <c r="AM247" s="603"/>
      <c r="AN247" s="603"/>
      <c r="AO247" s="603"/>
      <c r="AP247" s="603"/>
      <c r="AQ247" s="603"/>
      <c r="AR247" s="603"/>
      <c r="AS247" s="603"/>
      <c r="AT247" s="603"/>
      <c r="AU247" s="603"/>
      <c r="AV247" s="603"/>
      <c r="AW247" s="603"/>
      <c r="AX247" s="603"/>
      <c r="AY247" s="603"/>
      <c r="AZ247" s="216"/>
      <c r="BA247" s="38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1897"/>
      <c r="CB247" s="1897"/>
      <c r="CC247" s="1897"/>
      <c r="CD247" s="1897"/>
      <c r="CE247" s="1897"/>
      <c r="CF247" s="1897"/>
      <c r="CG247" s="1897"/>
      <c r="CH247" s="1897"/>
      <c r="CI247" s="1897"/>
      <c r="CJ247" s="1897"/>
      <c r="CK247" s="1897"/>
      <c r="CL247" s="1897"/>
      <c r="CM247" s="1897"/>
      <c r="CN247" s="1897"/>
      <c r="CO247" s="1897"/>
      <c r="CP247" s="1897"/>
      <c r="CQ247" s="1897"/>
      <c r="CR247" s="1897"/>
      <c r="CS247" s="1897"/>
      <c r="CT247" s="1897"/>
      <c r="CU247" s="1897"/>
      <c r="CV247" s="1897"/>
      <c r="CW247" s="1897"/>
      <c r="CX247" s="1897"/>
      <c r="CY247" s="1897"/>
      <c r="CZ247" s="1897"/>
    </row>
    <row r="248" s="388" customFormat="true" ht="15" customHeight="true" x14ac:dyDescent="0.2">
      <c r="A248" s="713"/>
      <c r="B248" s="852"/>
      <c r="C248" s="1015"/>
      <c r="D248" s="926"/>
      <c r="E248" s="926"/>
      <c r="F248" s="926"/>
      <c r="G248" s="927"/>
      <c r="H248" s="1016"/>
      <c r="I248" s="926"/>
      <c r="J248" s="926"/>
      <c r="K248" s="926"/>
      <c r="L248" s="1017"/>
      <c r="M248" s="1015"/>
      <c r="N248" s="926"/>
      <c r="O248" s="926"/>
      <c r="P248" s="926"/>
      <c r="Q248" s="927"/>
      <c r="R248" s="1016"/>
      <c r="S248" s="926"/>
      <c r="T248" s="926"/>
      <c r="U248" s="926"/>
      <c r="V248" s="926"/>
      <c r="W248" s="926"/>
      <c r="X248" s="926"/>
      <c r="Y248" s="926"/>
      <c r="Z248" s="1017"/>
      <c r="AA248" s="603"/>
      <c r="AB248" s="603"/>
      <c r="AC248" s="603"/>
      <c r="AD248" s="603"/>
      <c r="AE248" s="603"/>
      <c r="AF248" s="603"/>
      <c r="AG248" s="603"/>
      <c r="AH248" s="603"/>
      <c r="AI248" s="603"/>
      <c r="AJ248" s="603"/>
      <c r="AK248" s="603"/>
      <c r="AL248" s="603"/>
      <c r="AM248" s="603"/>
      <c r="AN248" s="603"/>
      <c r="AO248" s="603"/>
      <c r="AP248" s="603"/>
      <c r="AQ248" s="603"/>
      <c r="AR248" s="603"/>
      <c r="AS248" s="603"/>
      <c r="AT248" s="603"/>
      <c r="AU248" s="603"/>
      <c r="AV248" s="603"/>
      <c r="AW248" s="603"/>
      <c r="AX248" s="603"/>
      <c r="AY248" s="603"/>
      <c r="AZ248" s="216"/>
      <c r="BA248" s="38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1897"/>
      <c r="CB248" s="1897"/>
      <c r="CC248" s="1897"/>
      <c r="CD248" s="1897"/>
      <c r="CE248" s="1897"/>
      <c r="CF248" s="1897"/>
      <c r="CG248" s="1897"/>
      <c r="CH248" s="1897"/>
      <c r="CI248" s="1897"/>
      <c r="CJ248" s="1897"/>
      <c r="CK248" s="1897"/>
      <c r="CL248" s="1897"/>
      <c r="CM248" s="1897"/>
      <c r="CN248" s="1897"/>
      <c r="CO248" s="1897"/>
      <c r="CP248" s="1897"/>
      <c r="CQ248" s="1897"/>
      <c r="CR248" s="1897"/>
      <c r="CS248" s="1897"/>
      <c r="CT248" s="1897"/>
      <c r="CU248" s="1897"/>
      <c r="CV248" s="1897"/>
      <c r="CW248" s="1897"/>
      <c r="CX248" s="1897"/>
      <c r="CY248" s="1897"/>
      <c r="CZ248" s="1897"/>
    </row>
    <row r="249" s="388" customFormat="true" ht="250.15" customHeight="true" x14ac:dyDescent="0.2">
      <c r="B249" s="387"/>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6"/>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81"/>
      <c r="BB250" s="237"/>
      <c r="BC250" s="381"/>
      <c r="BD250" s="381"/>
      <c r="BE250" s="381"/>
      <c r="BF250" s="381"/>
      <c r="BG250" s="381"/>
      <c r="BH250" s="381"/>
      <c r="BI250" s="381"/>
      <c r="BJ250" s="381"/>
      <c r="BK250" s="381"/>
      <c r="BL250" s="381"/>
      <c r="BM250" s="381"/>
      <c r="BN250" s="381"/>
      <c r="BO250" s="381"/>
      <c r="BP250" s="381"/>
      <c r="BQ250" s="381"/>
      <c r="BR250" s="381"/>
      <c r="BS250" s="381"/>
      <c r="BT250" s="381"/>
      <c r="BU250" s="381"/>
      <c r="BV250" s="381"/>
      <c r="BW250" s="381"/>
      <c r="BX250" s="381"/>
      <c r="BY250" s="38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6"/>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81"/>
      <c r="BB251" s="237"/>
      <c r="BC251" s="381"/>
      <c r="BD251" s="381"/>
      <c r="BE251" s="381"/>
      <c r="BF251" s="381"/>
      <c r="BG251" s="381"/>
      <c r="BH251" s="381"/>
      <c r="BI251" s="381"/>
      <c r="BJ251" s="381"/>
      <c r="BK251" s="381"/>
      <c r="BL251" s="381"/>
      <c r="BM251" s="381"/>
      <c r="BN251" s="381"/>
      <c r="BO251" s="381"/>
      <c r="BP251" s="381"/>
      <c r="BQ251" s="381"/>
      <c r="BR251" s="381"/>
      <c r="BS251" s="381"/>
      <c r="BT251" s="381"/>
      <c r="BU251" s="381"/>
      <c r="BV251" s="381"/>
      <c r="BW251" s="381"/>
      <c r="BX251" s="381"/>
      <c r="BY251" s="38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6"/>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81"/>
      <c r="BB252" s="237"/>
      <c r="BC252" s="381"/>
      <c r="BD252" s="381"/>
      <c r="BE252" s="381"/>
      <c r="BF252" s="381"/>
      <c r="BG252" s="381"/>
      <c r="BH252" s="381"/>
      <c r="BI252" s="381"/>
      <c r="BJ252" s="381"/>
      <c r="BK252" s="381"/>
      <c r="BL252" s="381"/>
      <c r="BM252" s="381"/>
      <c r="BN252" s="381"/>
      <c r="BO252" s="381"/>
      <c r="BP252" s="381"/>
      <c r="BQ252" s="381"/>
      <c r="BR252" s="381"/>
      <c r="BS252" s="381"/>
      <c r="BT252" s="381"/>
      <c r="BU252" s="381"/>
      <c r="BV252" s="381"/>
      <c r="BW252" s="381"/>
      <c r="BX252" s="381"/>
      <c r="BY252" s="38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6"/>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81"/>
      <c r="BB253" s="237"/>
      <c r="BC253" s="381"/>
      <c r="BD253" s="381"/>
      <c r="BE253" s="381"/>
      <c r="BF253" s="381"/>
      <c r="BG253" s="381"/>
      <c r="BH253" s="381"/>
      <c r="BI253" s="381"/>
      <c r="BJ253" s="381"/>
      <c r="BK253" s="381"/>
      <c r="BL253" s="381"/>
      <c r="BM253" s="381"/>
      <c r="BN253" s="381"/>
      <c r="BO253" s="381"/>
      <c r="BP253" s="381"/>
      <c r="BQ253" s="381"/>
      <c r="BR253" s="381"/>
      <c r="BS253" s="381"/>
      <c r="BT253" s="381"/>
      <c r="BU253" s="381"/>
      <c r="BV253" s="381"/>
      <c r="BW253" s="381"/>
      <c r="BX253" s="381"/>
      <c r="BY253" s="38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6"/>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81"/>
      <c r="BB254" s="237"/>
      <c r="BC254" s="381"/>
      <c r="BD254" s="381"/>
      <c r="BE254" s="381"/>
      <c r="BF254" s="381"/>
      <c r="BG254" s="381"/>
      <c r="BH254" s="381"/>
      <c r="BI254" s="381"/>
      <c r="BJ254" s="381"/>
      <c r="BK254" s="381"/>
      <c r="BL254" s="381"/>
      <c r="BM254" s="381"/>
      <c r="BN254" s="381"/>
      <c r="BO254" s="381"/>
      <c r="BP254" s="381"/>
      <c r="BQ254" s="381"/>
      <c r="BR254" s="381"/>
      <c r="BS254" s="381"/>
      <c r="BT254" s="381"/>
      <c r="BU254" s="381"/>
      <c r="BV254" s="381"/>
      <c r="BW254" s="381"/>
      <c r="BX254" s="381"/>
      <c r="BY254" s="38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6"/>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81"/>
      <c r="BB255" s="237"/>
      <c r="BC255" s="381"/>
      <c r="BD255" s="381"/>
      <c r="BE255" s="381"/>
      <c r="BF255" s="381"/>
      <c r="BG255" s="381"/>
      <c r="BH255" s="381"/>
      <c r="BI255" s="381"/>
      <c r="BJ255" s="381"/>
      <c r="BK255" s="381"/>
      <c r="BL255" s="381"/>
      <c r="BM255" s="381"/>
      <c r="BN255" s="381"/>
      <c r="BO255" s="381"/>
      <c r="BP255" s="381"/>
      <c r="BQ255" s="381"/>
      <c r="BR255" s="381"/>
      <c r="BS255" s="381"/>
      <c r="BT255" s="381"/>
      <c r="BU255" s="381"/>
      <c r="BV255" s="381"/>
      <c r="BW255" s="381"/>
      <c r="BX255" s="381"/>
      <c r="BY255" s="38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6"/>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81"/>
      <c r="BB256" s="237"/>
      <c r="BC256" s="381"/>
      <c r="BD256" s="381"/>
      <c r="BE256" s="381"/>
      <c r="BF256" s="381"/>
      <c r="BG256" s="381"/>
      <c r="BH256" s="381"/>
      <c r="BI256" s="381"/>
      <c r="BJ256" s="381"/>
      <c r="BK256" s="381"/>
      <c r="BL256" s="381"/>
      <c r="BM256" s="381"/>
      <c r="BN256" s="381"/>
      <c r="BO256" s="381"/>
      <c r="BP256" s="381"/>
      <c r="BQ256" s="381"/>
      <c r="BR256" s="381"/>
      <c r="BS256" s="381"/>
      <c r="BT256" s="381"/>
      <c r="BU256" s="381"/>
      <c r="BV256" s="381"/>
      <c r="BW256" s="381"/>
      <c r="BX256" s="381"/>
      <c r="BY256" s="38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6"/>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81"/>
      <c r="BB257" s="237"/>
      <c r="BC257" s="381"/>
      <c r="BD257" s="381"/>
      <c r="BE257" s="381"/>
      <c r="BF257" s="381"/>
      <c r="BG257" s="381"/>
      <c r="BH257" s="381"/>
      <c r="BI257" s="381"/>
      <c r="BJ257" s="381"/>
      <c r="BK257" s="381"/>
      <c r="BL257" s="381"/>
      <c r="BM257" s="381"/>
      <c r="BN257" s="381"/>
      <c r="BO257" s="381"/>
      <c r="BP257" s="381"/>
      <c r="BQ257" s="381"/>
      <c r="BR257" s="381"/>
      <c r="BS257" s="381"/>
      <c r="BT257" s="381"/>
      <c r="BU257" s="381"/>
      <c r="BV257" s="381"/>
      <c r="BW257" s="381"/>
      <c r="BX257" s="381"/>
      <c r="BY257" s="38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6"/>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81"/>
      <c r="BB258" s="237"/>
      <c r="BC258" s="381"/>
      <c r="BD258" s="381"/>
      <c r="BE258" s="381"/>
      <c r="BF258" s="381"/>
      <c r="BG258" s="381"/>
      <c r="BH258" s="381"/>
      <c r="BI258" s="381"/>
      <c r="BJ258" s="381"/>
      <c r="BK258" s="381"/>
      <c r="BL258" s="381"/>
      <c r="BM258" s="381"/>
      <c r="BN258" s="381"/>
      <c r="BO258" s="381"/>
      <c r="BP258" s="381"/>
      <c r="BQ258" s="381"/>
      <c r="BR258" s="381"/>
      <c r="BS258" s="381"/>
      <c r="BT258" s="381"/>
      <c r="BU258" s="381"/>
      <c r="BV258" s="381"/>
      <c r="BW258" s="381"/>
      <c r="BX258" s="381"/>
      <c r="BY258" s="38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88" customFormat="true" ht="15" customHeight="true" x14ac:dyDescent="0.2">
      <c r="B259" s="387"/>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47" t="s">
        <v>114</v>
      </c>
      <c r="BD259" s="2248"/>
      <c r="BE259" s="2248"/>
      <c r="BF259" s="2248"/>
      <c r="BG259" s="2249"/>
      <c r="BH259" s="2250" t="s">
        <v>38</v>
      </c>
      <c r="BI259" s="2248"/>
      <c r="BJ259" s="2248"/>
      <c r="BK259" s="2248"/>
      <c r="BL259" s="2249"/>
      <c r="BM259" s="2250" t="s">
        <v>37</v>
      </c>
      <c r="BN259" s="2248"/>
      <c r="BO259" s="2248"/>
      <c r="BP259" s="2248"/>
      <c r="BQ259" s="2251"/>
      <c r="BR259" s="1814" t="s">
        <v>137</v>
      </c>
      <c r="BS259" s="1815"/>
      <c r="BT259" s="1815"/>
      <c r="BU259" s="1815"/>
      <c r="BV259" s="1815"/>
      <c r="BW259" s="1815"/>
      <c r="BX259" s="1815"/>
      <c r="BY259" s="1816"/>
      <c r="BZ259" s="312"/>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88" customFormat="true" ht="12.75" x14ac:dyDescent="0.2">
      <c r="B260" s="387"/>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149</v>
      </c>
      <c r="BS260" s="178" t="s">
        <v>150</v>
      </c>
      <c r="BT260" s="178" t="s">
        <v>151</v>
      </c>
      <c r="BU260" s="178" t="s">
        <v>152</v>
      </c>
      <c r="BV260" s="178" t="s">
        <v>153</v>
      </c>
      <c r="BW260" s="178" t="s">
        <v>154</v>
      </c>
      <c r="BX260" s="178" t="s">
        <v>251</v>
      </c>
      <c r="BY260" s="179" t="s">
        <v>156</v>
      </c>
      <c r="BZ260" s="179" t="s">
        <v>157</v>
      </c>
      <c r="CA260" s="1898"/>
      <c r="CB260" s="1898"/>
      <c r="CC260" s="1898"/>
      <c r="CD260" s="1898"/>
      <c r="CE260" s="1898"/>
      <c r="CF260" s="1898"/>
      <c r="CG260" s="1898"/>
      <c r="CH260" s="1898"/>
      <c r="CI260" s="1898"/>
      <c r="CJ260" s="1898"/>
      <c r="CK260" s="1898"/>
      <c r="CL260" s="1898"/>
      <c r="CM260" s="1898"/>
      <c r="CN260" s="1898"/>
      <c r="CO260" s="1898"/>
      <c r="CP260" s="1898"/>
      <c r="CQ260" s="1898"/>
      <c r="CR260" s="1898"/>
      <c r="CS260" s="1898"/>
      <c r="CT260" s="1898"/>
      <c r="CU260" s="1898"/>
      <c r="CV260" s="1898"/>
      <c r="CW260" s="1898"/>
      <c r="CX260" s="1898"/>
      <c r="CY260" s="1898"/>
      <c r="CZ260" s="1898"/>
    </row>
    <row r="261" s="388" customFormat="true" ht="15" customHeight="true" x14ac:dyDescent="0.2">
      <c r="B261" s="387"/>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52" t="s">
        <v>73</v>
      </c>
      <c r="BB261" s="293" t="s">
        <v>49</v>
      </c>
      <c r="BC261" s="1160" t="s">
        <v>35</v>
      </c>
      <c r="BD261" s="1180" t="s">
        <v>35</v>
      </c>
      <c r="BE261" s="1180" t="s">
        <v>35</v>
      </c>
      <c r="BF261" s="1180" t="s">
        <v>35</v>
      </c>
      <c r="BG261" s="1201" t="s">
        <v>35</v>
      </c>
      <c r="BH261" s="1222" t="s">
        <v>35</v>
      </c>
      <c r="BI261" s="1180" t="s">
        <v>35</v>
      </c>
      <c r="BJ261" s="1180" t="s">
        <v>35</v>
      </c>
      <c r="BK261" s="1180" t="s">
        <v>35</v>
      </c>
      <c r="BL261" s="1201" t="s">
        <v>35</v>
      </c>
      <c r="BM261" s="1222" t="s">
        <v>35</v>
      </c>
      <c r="BN261" s="1180" t="s">
        <v>35</v>
      </c>
      <c r="BO261" s="1180" t="s">
        <v>35</v>
      </c>
      <c r="BP261" s="1180" t="s">
        <v>35</v>
      </c>
      <c r="BQ261" s="1201" t="s">
        <v>35</v>
      </c>
      <c r="BR261" s="1222" t="s">
        <v>35</v>
      </c>
      <c r="BS261" s="1180" t="s">
        <v>35</v>
      </c>
      <c r="BT261" s="1180" t="s">
        <v>35</v>
      </c>
      <c r="BU261" s="1180" t="s">
        <v>35</v>
      </c>
      <c r="BV261" s="1180" t="s">
        <v>35</v>
      </c>
      <c r="BW261" s="1180" t="s">
        <v>35</v>
      </c>
      <c r="BX261" s="1180" t="s">
        <v>35</v>
      </c>
      <c r="BY261" s="1241" t="s">
        <v>35</v>
      </c>
      <c r="BZ261" s="1241" t="s">
        <v>35</v>
      </c>
      <c r="CA261" s="1899"/>
      <c r="CB261" s="1899"/>
      <c r="CC261" s="1899"/>
      <c r="CD261" s="1899"/>
      <c r="CE261" s="1899"/>
      <c r="CF261" s="1899"/>
      <c r="CG261" s="1899"/>
      <c r="CH261" s="1899"/>
      <c r="CI261" s="1899"/>
      <c r="CJ261" s="1899"/>
      <c r="CK261" s="1899"/>
      <c r="CL261" s="1899"/>
      <c r="CM261" s="1899"/>
      <c r="CN261" s="1899"/>
      <c r="CO261" s="1899"/>
      <c r="CP261" s="1899"/>
      <c r="CQ261" s="1899"/>
      <c r="CR261" s="1899"/>
      <c r="CS261" s="1899"/>
      <c r="CT261" s="1899"/>
      <c r="CU261" s="1899"/>
      <c r="CV261" s="1899"/>
      <c r="CW261" s="1899"/>
      <c r="CX261" s="1899"/>
      <c r="CY261" s="1899"/>
      <c r="CZ261" s="1899"/>
    </row>
    <row r="262" s="388" customFormat="true" ht="15" customHeight="true" x14ac:dyDescent="0.2">
      <c r="B262" s="387"/>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53"/>
      <c r="BB262" s="294" t="s">
        <v>48</v>
      </c>
      <c r="BC262" s="1161" t="s">
        <v>35</v>
      </c>
      <c r="BD262" s="1181" t="s">
        <v>35</v>
      </c>
      <c r="BE262" s="1181" t="s">
        <v>35</v>
      </c>
      <c r="BF262" s="1181" t="s">
        <v>35</v>
      </c>
      <c r="BG262" s="1202" t="s">
        <v>35</v>
      </c>
      <c r="BH262" s="1223" t="s">
        <v>35</v>
      </c>
      <c r="BI262" s="1181" t="s">
        <v>35</v>
      </c>
      <c r="BJ262" s="1181" t="s">
        <v>35</v>
      </c>
      <c r="BK262" s="1181" t="s">
        <v>35</v>
      </c>
      <c r="BL262" s="1202" t="s">
        <v>35</v>
      </c>
      <c r="BM262" s="1223" t="s">
        <v>35</v>
      </c>
      <c r="BN262" s="1181" t="s">
        <v>35</v>
      </c>
      <c r="BO262" s="1181" t="s">
        <v>35</v>
      </c>
      <c r="BP262" s="1181" t="s">
        <v>35</v>
      </c>
      <c r="BQ262" s="1202" t="s">
        <v>35</v>
      </c>
      <c r="BR262" s="1223" t="s">
        <v>35</v>
      </c>
      <c r="BS262" s="1181" t="s">
        <v>35</v>
      </c>
      <c r="BT262" s="1181" t="s">
        <v>35</v>
      </c>
      <c r="BU262" s="1181" t="s">
        <v>35</v>
      </c>
      <c r="BV262" s="1181" t="s">
        <v>35</v>
      </c>
      <c r="BW262" s="1181" t="s">
        <v>35</v>
      </c>
      <c r="BX262" s="1181" t="s">
        <v>35</v>
      </c>
      <c r="BY262" s="1242" t="s">
        <v>35</v>
      </c>
      <c r="BZ262" s="1242" t="s">
        <v>35</v>
      </c>
      <c r="CA262" s="1900"/>
      <c r="CB262" s="1900"/>
      <c r="CC262" s="1900"/>
      <c r="CD262" s="1900"/>
      <c r="CE262" s="1900"/>
      <c r="CF262" s="1900"/>
      <c r="CG262" s="1900"/>
      <c r="CH262" s="1900"/>
      <c r="CI262" s="1900"/>
      <c r="CJ262" s="1900"/>
      <c r="CK262" s="1900"/>
      <c r="CL262" s="1900"/>
      <c r="CM262" s="1900"/>
      <c r="CN262" s="1900"/>
      <c r="CO262" s="1900"/>
      <c r="CP262" s="1900"/>
      <c r="CQ262" s="1900"/>
      <c r="CR262" s="1900"/>
      <c r="CS262" s="1900"/>
      <c r="CT262" s="1900"/>
      <c r="CU262" s="1900"/>
      <c r="CV262" s="1900"/>
      <c r="CW262" s="1900"/>
      <c r="CX262" s="1900"/>
      <c r="CY262" s="1900"/>
      <c r="CZ262" s="1900"/>
    </row>
    <row r="263" s="388" customFormat="true" ht="15" customHeight="true" x14ac:dyDescent="0.2">
      <c r="B263" s="387"/>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53"/>
      <c r="BB263" s="294" t="s">
        <v>112</v>
      </c>
      <c r="BC263" s="1161" t="s">
        <v>35</v>
      </c>
      <c r="BD263" s="1181" t="s">
        <v>35</v>
      </c>
      <c r="BE263" s="1181" t="s">
        <v>35</v>
      </c>
      <c r="BF263" s="1181" t="s">
        <v>35</v>
      </c>
      <c r="BG263" s="1202" t="s">
        <v>35</v>
      </c>
      <c r="BH263" s="1223" t="s">
        <v>35</v>
      </c>
      <c r="BI263" s="1181" t="s">
        <v>35</v>
      </c>
      <c r="BJ263" s="1181" t="s">
        <v>35</v>
      </c>
      <c r="BK263" s="1181" t="s">
        <v>35</v>
      </c>
      <c r="BL263" s="1202" t="s">
        <v>35</v>
      </c>
      <c r="BM263" s="1223" t="s">
        <v>35</v>
      </c>
      <c r="BN263" s="1181" t="s">
        <v>35</v>
      </c>
      <c r="BO263" s="1181" t="s">
        <v>35</v>
      </c>
      <c r="BP263" s="1181" t="s">
        <v>35</v>
      </c>
      <c r="BQ263" s="1202" t="s">
        <v>35</v>
      </c>
      <c r="BR263" s="1223" t="s">
        <v>35</v>
      </c>
      <c r="BS263" s="1181" t="s">
        <v>35</v>
      </c>
      <c r="BT263" s="1181" t="s">
        <v>35</v>
      </c>
      <c r="BU263" s="1181" t="s">
        <v>35</v>
      </c>
      <c r="BV263" s="1181" t="s">
        <v>35</v>
      </c>
      <c r="BW263" s="1181" t="s">
        <v>35</v>
      </c>
      <c r="BX263" s="1181" t="s">
        <v>35</v>
      </c>
      <c r="BY263" s="1242" t="s">
        <v>35</v>
      </c>
      <c r="BZ263" s="1242" t="s">
        <v>35</v>
      </c>
      <c r="CA263" s="1900"/>
      <c r="CB263" s="1900"/>
      <c r="CC263" s="1900"/>
      <c r="CD263" s="1900"/>
      <c r="CE263" s="1900"/>
      <c r="CF263" s="1900"/>
      <c r="CG263" s="1900"/>
      <c r="CH263" s="1900"/>
      <c r="CI263" s="1900"/>
      <c r="CJ263" s="1900"/>
      <c r="CK263" s="1900"/>
      <c r="CL263" s="1900"/>
      <c r="CM263" s="1900"/>
      <c r="CN263" s="1900"/>
      <c r="CO263" s="1900"/>
      <c r="CP263" s="1900"/>
      <c r="CQ263" s="1900"/>
      <c r="CR263" s="1900"/>
      <c r="CS263" s="1900"/>
      <c r="CT263" s="1900"/>
      <c r="CU263" s="1900"/>
      <c r="CV263" s="1900"/>
      <c r="CW263" s="1900"/>
      <c r="CX263" s="1900"/>
      <c r="CY263" s="1900"/>
      <c r="CZ263" s="1900"/>
    </row>
    <row r="264" s="388" customFormat="true" ht="15" customHeight="true" x14ac:dyDescent="0.2">
      <c r="B264" s="387"/>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53" t="s">
        <v>74</v>
      </c>
      <c r="BB264" s="294" t="s">
        <v>88</v>
      </c>
      <c r="BC264" s="1161" t="s">
        <v>35</v>
      </c>
      <c r="BD264" s="1181" t="s">
        <v>35</v>
      </c>
      <c r="BE264" s="1181" t="s">
        <v>35</v>
      </c>
      <c r="BF264" s="1181" t="s">
        <v>35</v>
      </c>
      <c r="BG264" s="1202" t="s">
        <v>35</v>
      </c>
      <c r="BH264" s="1223" t="s">
        <v>35</v>
      </c>
      <c r="BI264" s="1181" t="s">
        <v>35</v>
      </c>
      <c r="BJ264" s="1181" t="s">
        <v>35</v>
      </c>
      <c r="BK264" s="1181" t="s">
        <v>35</v>
      </c>
      <c r="BL264" s="1202" t="s">
        <v>35</v>
      </c>
      <c r="BM264" s="1223" t="s">
        <v>35</v>
      </c>
      <c r="BN264" s="1181" t="s">
        <v>35</v>
      </c>
      <c r="BO264" s="1181" t="s">
        <v>35</v>
      </c>
      <c r="BP264" s="1181" t="s">
        <v>35</v>
      </c>
      <c r="BQ264" s="1202" t="s">
        <v>35</v>
      </c>
      <c r="BR264" s="1223" t="s">
        <v>35</v>
      </c>
      <c r="BS264" s="1181" t="s">
        <v>35</v>
      </c>
      <c r="BT264" s="1181" t="s">
        <v>35</v>
      </c>
      <c r="BU264" s="1181" t="s">
        <v>35</v>
      </c>
      <c r="BV264" s="1181" t="s">
        <v>35</v>
      </c>
      <c r="BW264" s="1181" t="s">
        <v>35</v>
      </c>
      <c r="BX264" s="1181" t="s">
        <v>35</v>
      </c>
      <c r="BY264" s="1242" t="s">
        <v>35</v>
      </c>
      <c r="BZ264" s="1242" t="s">
        <v>35</v>
      </c>
      <c r="CA264" s="1900"/>
      <c r="CB264" s="1900"/>
      <c r="CC264" s="1900"/>
      <c r="CD264" s="1900"/>
      <c r="CE264" s="1900"/>
      <c r="CF264" s="1900"/>
      <c r="CG264" s="1900"/>
      <c r="CH264" s="1900"/>
      <c r="CI264" s="1900"/>
      <c r="CJ264" s="1900"/>
      <c r="CK264" s="1900"/>
      <c r="CL264" s="1900"/>
      <c r="CM264" s="1900"/>
      <c r="CN264" s="1900"/>
      <c r="CO264" s="1900"/>
      <c r="CP264" s="1900"/>
      <c r="CQ264" s="1900"/>
      <c r="CR264" s="1900"/>
      <c r="CS264" s="1900"/>
      <c r="CT264" s="1900"/>
      <c r="CU264" s="1900"/>
      <c r="CV264" s="1900"/>
      <c r="CW264" s="1900"/>
      <c r="CX264" s="1900"/>
      <c r="CY264" s="1900"/>
      <c r="CZ264" s="1900"/>
    </row>
    <row r="265" s="388" customFormat="true" ht="15" customHeight="true" x14ac:dyDescent="0.2">
      <c r="B265" s="387"/>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53"/>
      <c r="BB265" s="294" t="s">
        <v>89</v>
      </c>
      <c r="BC265" s="1161" t="s">
        <v>35</v>
      </c>
      <c r="BD265" s="1181" t="s">
        <v>35</v>
      </c>
      <c r="BE265" s="1181" t="s">
        <v>35</v>
      </c>
      <c r="BF265" s="1181" t="s">
        <v>35</v>
      </c>
      <c r="BG265" s="1202" t="s">
        <v>35</v>
      </c>
      <c r="BH265" s="1223" t="s">
        <v>35</v>
      </c>
      <c r="BI265" s="1181" t="s">
        <v>35</v>
      </c>
      <c r="BJ265" s="1181" t="s">
        <v>35</v>
      </c>
      <c r="BK265" s="1181" t="s">
        <v>35</v>
      </c>
      <c r="BL265" s="1202" t="s">
        <v>35</v>
      </c>
      <c r="BM265" s="1223" t="s">
        <v>35</v>
      </c>
      <c r="BN265" s="1181" t="s">
        <v>35</v>
      </c>
      <c r="BO265" s="1181" t="s">
        <v>35</v>
      </c>
      <c r="BP265" s="1181" t="s">
        <v>35</v>
      </c>
      <c r="BQ265" s="1202" t="s">
        <v>35</v>
      </c>
      <c r="BR265" s="1223" t="s">
        <v>35</v>
      </c>
      <c r="BS265" s="1181" t="s">
        <v>35</v>
      </c>
      <c r="BT265" s="1181" t="s">
        <v>35</v>
      </c>
      <c r="BU265" s="1181" t="s">
        <v>35</v>
      </c>
      <c r="BV265" s="1181" t="s">
        <v>35</v>
      </c>
      <c r="BW265" s="1181" t="s">
        <v>35</v>
      </c>
      <c r="BX265" s="1181" t="s">
        <v>35</v>
      </c>
      <c r="BY265" s="1242" t="s">
        <v>35</v>
      </c>
      <c r="BZ265" s="1242" t="s">
        <v>35</v>
      </c>
      <c r="CA265" s="1900"/>
      <c r="CB265" s="1900"/>
      <c r="CC265" s="1900"/>
      <c r="CD265" s="1900"/>
      <c r="CE265" s="1900"/>
      <c r="CF265" s="1900"/>
      <c r="CG265" s="1900"/>
      <c r="CH265" s="1900"/>
      <c r="CI265" s="1900"/>
      <c r="CJ265" s="1900"/>
      <c r="CK265" s="1900"/>
      <c r="CL265" s="1900"/>
      <c r="CM265" s="1900"/>
      <c r="CN265" s="1900"/>
      <c r="CO265" s="1900"/>
      <c r="CP265" s="1900"/>
      <c r="CQ265" s="1900"/>
      <c r="CR265" s="1900"/>
      <c r="CS265" s="1900"/>
      <c r="CT265" s="1900"/>
      <c r="CU265" s="1900"/>
      <c r="CV265" s="1900"/>
      <c r="CW265" s="1900"/>
      <c r="CX265" s="1900"/>
      <c r="CY265" s="1900"/>
      <c r="CZ265" s="1900"/>
    </row>
    <row r="266" s="388" customFormat="true" ht="15" customHeight="true" x14ac:dyDescent="0.2">
      <c r="B266" s="387"/>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53"/>
      <c r="BB266" s="294" t="s">
        <v>90</v>
      </c>
      <c r="BC266" s="1161" t="s">
        <v>35</v>
      </c>
      <c r="BD266" s="1181" t="s">
        <v>35</v>
      </c>
      <c r="BE266" s="1181" t="s">
        <v>35</v>
      </c>
      <c r="BF266" s="1181" t="s">
        <v>35</v>
      </c>
      <c r="BG266" s="1202" t="s">
        <v>35</v>
      </c>
      <c r="BH266" s="1223" t="s">
        <v>35</v>
      </c>
      <c r="BI266" s="1181" t="s">
        <v>35</v>
      </c>
      <c r="BJ266" s="1181" t="s">
        <v>35</v>
      </c>
      <c r="BK266" s="1181" t="s">
        <v>35</v>
      </c>
      <c r="BL266" s="1202" t="s">
        <v>35</v>
      </c>
      <c r="BM266" s="1223" t="s">
        <v>35</v>
      </c>
      <c r="BN266" s="1181" t="s">
        <v>35</v>
      </c>
      <c r="BO266" s="1181" t="s">
        <v>35</v>
      </c>
      <c r="BP266" s="1181" t="s">
        <v>35</v>
      </c>
      <c r="BQ266" s="1202" t="s">
        <v>35</v>
      </c>
      <c r="BR266" s="1223" t="s">
        <v>35</v>
      </c>
      <c r="BS266" s="1181" t="s">
        <v>35</v>
      </c>
      <c r="BT266" s="1181" t="s">
        <v>35</v>
      </c>
      <c r="BU266" s="1181" t="s">
        <v>35</v>
      </c>
      <c r="BV266" s="1181" t="s">
        <v>35</v>
      </c>
      <c r="BW266" s="1181" t="s">
        <v>35</v>
      </c>
      <c r="BX266" s="1181" t="s">
        <v>35</v>
      </c>
      <c r="BY266" s="1242" t="s">
        <v>35</v>
      </c>
      <c r="BZ266" s="1242" t="s">
        <v>35</v>
      </c>
      <c r="CA266" s="1900"/>
      <c r="CB266" s="1900"/>
      <c r="CC266" s="1900"/>
      <c r="CD266" s="1900"/>
      <c r="CE266" s="1900"/>
      <c r="CF266" s="1900"/>
      <c r="CG266" s="1900"/>
      <c r="CH266" s="1900"/>
      <c r="CI266" s="1900"/>
      <c r="CJ266" s="1900"/>
      <c r="CK266" s="1900"/>
      <c r="CL266" s="1900"/>
      <c r="CM266" s="1900"/>
      <c r="CN266" s="1900"/>
      <c r="CO266" s="1900"/>
      <c r="CP266" s="1900"/>
      <c r="CQ266" s="1900"/>
      <c r="CR266" s="1900"/>
      <c r="CS266" s="1900"/>
      <c r="CT266" s="1900"/>
      <c r="CU266" s="1900"/>
      <c r="CV266" s="1900"/>
      <c r="CW266" s="1900"/>
      <c r="CX266" s="1900"/>
      <c r="CY266" s="1900"/>
      <c r="CZ266" s="1900"/>
    </row>
    <row r="267" s="388" customFormat="true" ht="15" customHeight="true" x14ac:dyDescent="0.2">
      <c r="B267" s="387"/>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53"/>
      <c r="BB267" s="294" t="s">
        <v>112</v>
      </c>
      <c r="BC267" s="1161" t="s">
        <v>35</v>
      </c>
      <c r="BD267" s="1181" t="s">
        <v>35</v>
      </c>
      <c r="BE267" s="1181" t="s">
        <v>35</v>
      </c>
      <c r="BF267" s="1181" t="s">
        <v>35</v>
      </c>
      <c r="BG267" s="1202" t="s">
        <v>35</v>
      </c>
      <c r="BH267" s="1223" t="s">
        <v>35</v>
      </c>
      <c r="BI267" s="1181" t="s">
        <v>35</v>
      </c>
      <c r="BJ267" s="1181" t="s">
        <v>35</v>
      </c>
      <c r="BK267" s="1181" t="s">
        <v>35</v>
      </c>
      <c r="BL267" s="1202" t="s">
        <v>35</v>
      </c>
      <c r="BM267" s="1223" t="s">
        <v>35</v>
      </c>
      <c r="BN267" s="1181" t="s">
        <v>35</v>
      </c>
      <c r="BO267" s="1181" t="s">
        <v>35</v>
      </c>
      <c r="BP267" s="1181" t="s">
        <v>35</v>
      </c>
      <c r="BQ267" s="1202" t="s">
        <v>35</v>
      </c>
      <c r="BR267" s="1223" t="s">
        <v>35</v>
      </c>
      <c r="BS267" s="1181" t="s">
        <v>35</v>
      </c>
      <c r="BT267" s="1181" t="s">
        <v>35</v>
      </c>
      <c r="BU267" s="1181" t="s">
        <v>35</v>
      </c>
      <c r="BV267" s="1181" t="s">
        <v>35</v>
      </c>
      <c r="BW267" s="1181" t="s">
        <v>35</v>
      </c>
      <c r="BX267" s="1181" t="s">
        <v>35</v>
      </c>
      <c r="BY267" s="1242" t="s">
        <v>35</v>
      </c>
      <c r="BZ267" s="1242" t="s">
        <v>35</v>
      </c>
      <c r="CA267" s="1900"/>
      <c r="CB267" s="1900"/>
      <c r="CC267" s="1900"/>
      <c r="CD267" s="1900"/>
      <c r="CE267" s="1900"/>
      <c r="CF267" s="1900"/>
      <c r="CG267" s="1900"/>
      <c r="CH267" s="1900"/>
      <c r="CI267" s="1900"/>
      <c r="CJ267" s="1900"/>
      <c r="CK267" s="1900"/>
      <c r="CL267" s="1900"/>
      <c r="CM267" s="1900"/>
      <c r="CN267" s="1900"/>
      <c r="CO267" s="1900"/>
      <c r="CP267" s="1900"/>
      <c r="CQ267" s="1900"/>
      <c r="CR267" s="1900"/>
      <c r="CS267" s="1900"/>
      <c r="CT267" s="1900"/>
      <c r="CU267" s="1900"/>
      <c r="CV267" s="1900"/>
      <c r="CW267" s="1900"/>
      <c r="CX267" s="1900"/>
      <c r="CY267" s="1900"/>
      <c r="CZ267" s="1900"/>
    </row>
    <row r="268" s="388" customFormat="true" ht="15" customHeight="true" x14ac:dyDescent="0.2">
      <c r="B268" s="387"/>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53" t="s">
        <v>115</v>
      </c>
      <c r="BB268" s="294" t="s">
        <v>88</v>
      </c>
      <c r="BC268" s="1161" t="s">
        <v>35</v>
      </c>
      <c r="BD268" s="1181" t="s">
        <v>35</v>
      </c>
      <c r="BE268" s="1181" t="s">
        <v>35</v>
      </c>
      <c r="BF268" s="1181" t="s">
        <v>35</v>
      </c>
      <c r="BG268" s="1202" t="s">
        <v>35</v>
      </c>
      <c r="BH268" s="1223" t="s">
        <v>35</v>
      </c>
      <c r="BI268" s="1181" t="s">
        <v>35</v>
      </c>
      <c r="BJ268" s="1181" t="s">
        <v>35</v>
      </c>
      <c r="BK268" s="1181" t="s">
        <v>35</v>
      </c>
      <c r="BL268" s="1202" t="s">
        <v>35</v>
      </c>
      <c r="BM268" s="1223" t="s">
        <v>35</v>
      </c>
      <c r="BN268" s="1181" t="s">
        <v>35</v>
      </c>
      <c r="BO268" s="1181" t="s">
        <v>35</v>
      </c>
      <c r="BP268" s="1181" t="s">
        <v>35</v>
      </c>
      <c r="BQ268" s="1202" t="s">
        <v>35</v>
      </c>
      <c r="BR268" s="1223" t="s">
        <v>35</v>
      </c>
      <c r="BS268" s="1181" t="s">
        <v>35</v>
      </c>
      <c r="BT268" s="1181" t="s">
        <v>35</v>
      </c>
      <c r="BU268" s="1181" t="s">
        <v>35</v>
      </c>
      <c r="BV268" s="1181" t="s">
        <v>35</v>
      </c>
      <c r="BW268" s="1181" t="s">
        <v>35</v>
      </c>
      <c r="BX268" s="1181" t="s">
        <v>35</v>
      </c>
      <c r="BY268" s="1242" t="s">
        <v>35</v>
      </c>
      <c r="BZ268" s="1242" t="s">
        <v>35</v>
      </c>
      <c r="CA268" s="1900"/>
      <c r="CB268" s="1900"/>
      <c r="CC268" s="1900"/>
      <c r="CD268" s="1900"/>
      <c r="CE268" s="1900"/>
      <c r="CF268" s="1900"/>
      <c r="CG268" s="1900"/>
      <c r="CH268" s="1900"/>
      <c r="CI268" s="1900"/>
      <c r="CJ268" s="1900"/>
      <c r="CK268" s="1900"/>
      <c r="CL268" s="1900"/>
      <c r="CM268" s="1900"/>
      <c r="CN268" s="1900"/>
      <c r="CO268" s="1900"/>
      <c r="CP268" s="1900"/>
      <c r="CQ268" s="1900"/>
      <c r="CR268" s="1900"/>
      <c r="CS268" s="1900"/>
      <c r="CT268" s="1900"/>
      <c r="CU268" s="1900"/>
      <c r="CV268" s="1900"/>
      <c r="CW268" s="1900"/>
      <c r="CX268" s="1900"/>
      <c r="CY268" s="1900"/>
      <c r="CZ268" s="1900"/>
    </row>
    <row r="269" s="388" customFormat="true" ht="15" customHeight="true" x14ac:dyDescent="0.2">
      <c r="B269" s="387"/>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53"/>
      <c r="BB269" s="294" t="s">
        <v>89</v>
      </c>
      <c r="BC269" s="1161" t="s">
        <v>35</v>
      </c>
      <c r="BD269" s="1181" t="s">
        <v>35</v>
      </c>
      <c r="BE269" s="1181" t="s">
        <v>35</v>
      </c>
      <c r="BF269" s="1181" t="s">
        <v>35</v>
      </c>
      <c r="BG269" s="1202" t="s">
        <v>35</v>
      </c>
      <c r="BH269" s="1223" t="s">
        <v>35</v>
      </c>
      <c r="BI269" s="1181" t="s">
        <v>35</v>
      </c>
      <c r="BJ269" s="1181" t="s">
        <v>35</v>
      </c>
      <c r="BK269" s="1181" t="s">
        <v>35</v>
      </c>
      <c r="BL269" s="1202" t="s">
        <v>35</v>
      </c>
      <c r="BM269" s="1223" t="s">
        <v>35</v>
      </c>
      <c r="BN269" s="1181" t="s">
        <v>35</v>
      </c>
      <c r="BO269" s="1181" t="s">
        <v>35</v>
      </c>
      <c r="BP269" s="1181" t="s">
        <v>35</v>
      </c>
      <c r="BQ269" s="1202" t="s">
        <v>35</v>
      </c>
      <c r="BR269" s="1223" t="s">
        <v>35</v>
      </c>
      <c r="BS269" s="1181" t="s">
        <v>35</v>
      </c>
      <c r="BT269" s="1181" t="s">
        <v>35</v>
      </c>
      <c r="BU269" s="1181" t="s">
        <v>35</v>
      </c>
      <c r="BV269" s="1181" t="s">
        <v>35</v>
      </c>
      <c r="BW269" s="1181" t="s">
        <v>35</v>
      </c>
      <c r="BX269" s="1181" t="s">
        <v>35</v>
      </c>
      <c r="BY269" s="1242" t="s">
        <v>35</v>
      </c>
      <c r="BZ269" s="1242" t="s">
        <v>35</v>
      </c>
      <c r="CA269" s="1900"/>
      <c r="CB269" s="1900"/>
      <c r="CC269" s="1900"/>
      <c r="CD269" s="1900"/>
      <c r="CE269" s="1900"/>
      <c r="CF269" s="1900"/>
      <c r="CG269" s="1900"/>
      <c r="CH269" s="1900"/>
      <c r="CI269" s="1900"/>
      <c r="CJ269" s="1900"/>
      <c r="CK269" s="1900"/>
      <c r="CL269" s="1900"/>
      <c r="CM269" s="1900"/>
      <c r="CN269" s="1900"/>
      <c r="CO269" s="1900"/>
      <c r="CP269" s="1900"/>
      <c r="CQ269" s="1900"/>
      <c r="CR269" s="1900"/>
      <c r="CS269" s="1900"/>
      <c r="CT269" s="1900"/>
      <c r="CU269" s="1900"/>
      <c r="CV269" s="1900"/>
      <c r="CW269" s="1900"/>
      <c r="CX269" s="1900"/>
      <c r="CY269" s="1900"/>
      <c r="CZ269" s="1900"/>
    </row>
    <row r="270" s="388" customFormat="true" ht="15" customHeight="true" x14ac:dyDescent="0.2">
      <c r="B270" s="387"/>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53"/>
      <c r="BB270" s="294" t="s">
        <v>90</v>
      </c>
      <c r="BC270" s="1161" t="s">
        <v>35</v>
      </c>
      <c r="BD270" s="1181" t="s">
        <v>35</v>
      </c>
      <c r="BE270" s="1181" t="s">
        <v>35</v>
      </c>
      <c r="BF270" s="1181" t="s">
        <v>35</v>
      </c>
      <c r="BG270" s="1202" t="s">
        <v>35</v>
      </c>
      <c r="BH270" s="1223" t="s">
        <v>35</v>
      </c>
      <c r="BI270" s="1181" t="s">
        <v>35</v>
      </c>
      <c r="BJ270" s="1181" t="s">
        <v>35</v>
      </c>
      <c r="BK270" s="1181" t="s">
        <v>35</v>
      </c>
      <c r="BL270" s="1202" t="s">
        <v>35</v>
      </c>
      <c r="BM270" s="1223" t="s">
        <v>35</v>
      </c>
      <c r="BN270" s="1181" t="s">
        <v>35</v>
      </c>
      <c r="BO270" s="1181" t="s">
        <v>35</v>
      </c>
      <c r="BP270" s="1181" t="s">
        <v>35</v>
      </c>
      <c r="BQ270" s="1202" t="s">
        <v>35</v>
      </c>
      <c r="BR270" s="1223" t="s">
        <v>35</v>
      </c>
      <c r="BS270" s="1181" t="s">
        <v>35</v>
      </c>
      <c r="BT270" s="1181" t="s">
        <v>35</v>
      </c>
      <c r="BU270" s="1181" t="s">
        <v>35</v>
      </c>
      <c r="BV270" s="1181" t="s">
        <v>35</v>
      </c>
      <c r="BW270" s="1181" t="s">
        <v>35</v>
      </c>
      <c r="BX270" s="1181" t="s">
        <v>35</v>
      </c>
      <c r="BY270" s="1242" t="s">
        <v>35</v>
      </c>
      <c r="BZ270" s="1242" t="s">
        <v>35</v>
      </c>
      <c r="CA270" s="1900"/>
      <c r="CB270" s="1900"/>
      <c r="CC270" s="1900"/>
      <c r="CD270" s="1900"/>
      <c r="CE270" s="1900"/>
      <c r="CF270" s="1900"/>
      <c r="CG270" s="1900"/>
      <c r="CH270" s="1900"/>
      <c r="CI270" s="1900"/>
      <c r="CJ270" s="1900"/>
      <c r="CK270" s="1900"/>
      <c r="CL270" s="1900"/>
      <c r="CM270" s="1900"/>
      <c r="CN270" s="1900"/>
      <c r="CO270" s="1900"/>
      <c r="CP270" s="1900"/>
      <c r="CQ270" s="1900"/>
      <c r="CR270" s="1900"/>
      <c r="CS270" s="1900"/>
      <c r="CT270" s="1900"/>
      <c r="CU270" s="1900"/>
      <c r="CV270" s="1900"/>
      <c r="CW270" s="1900"/>
      <c r="CX270" s="1900"/>
      <c r="CY270" s="1900"/>
      <c r="CZ270" s="1900"/>
    </row>
    <row r="271" s="388" customFormat="true" ht="15" customHeight="true" x14ac:dyDescent="0.2">
      <c r="B271" s="387"/>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53" t="s">
        <v>75</v>
      </c>
      <c r="BB271" s="294" t="s">
        <v>49</v>
      </c>
      <c r="BC271" s="1161" t="s">
        <v>35</v>
      </c>
      <c r="BD271" s="1182" t="s">
        <v>35</v>
      </c>
      <c r="BE271" s="1182" t="s">
        <v>35</v>
      </c>
      <c r="BF271" s="1182" t="s">
        <v>35</v>
      </c>
      <c r="BG271" s="1203" t="s">
        <v>35</v>
      </c>
      <c r="BH271" s="1161" t="s">
        <v>35</v>
      </c>
      <c r="BI271" s="1182" t="s">
        <v>35</v>
      </c>
      <c r="BJ271" s="1182" t="s">
        <v>35</v>
      </c>
      <c r="BK271" s="1182" t="s">
        <v>35</v>
      </c>
      <c r="BL271" s="1203" t="s">
        <v>35</v>
      </c>
      <c r="BM271" s="1161" t="s">
        <v>35</v>
      </c>
      <c r="BN271" s="1182" t="s">
        <v>35</v>
      </c>
      <c r="BO271" s="1182" t="s">
        <v>35</v>
      </c>
      <c r="BP271" s="1182" t="s">
        <v>35</v>
      </c>
      <c r="BQ271" s="1203" t="s">
        <v>35</v>
      </c>
      <c r="BR271" s="1161" t="s">
        <v>35</v>
      </c>
      <c r="BS271" s="1182" t="s">
        <v>35</v>
      </c>
      <c r="BT271" s="1182" t="s">
        <v>35</v>
      </c>
      <c r="BU271" s="1182" t="s">
        <v>35</v>
      </c>
      <c r="BV271" s="1182" t="s">
        <v>35</v>
      </c>
      <c r="BW271" s="1182" t="s">
        <v>35</v>
      </c>
      <c r="BX271" s="1182" t="s">
        <v>35</v>
      </c>
      <c r="BY271" s="1243" t="s">
        <v>35</v>
      </c>
      <c r="BZ271" s="1243" t="s">
        <v>35</v>
      </c>
      <c r="CA271" s="1901"/>
      <c r="CB271" s="1901"/>
      <c r="CC271" s="1901"/>
      <c r="CD271" s="1901"/>
      <c r="CE271" s="1901"/>
      <c r="CF271" s="1901"/>
      <c r="CG271" s="1901"/>
      <c r="CH271" s="1901"/>
      <c r="CI271" s="1901"/>
      <c r="CJ271" s="1901"/>
      <c r="CK271" s="1901"/>
      <c r="CL271" s="1901"/>
      <c r="CM271" s="1901"/>
      <c r="CN271" s="1901"/>
      <c r="CO271" s="1901"/>
      <c r="CP271" s="1901"/>
      <c r="CQ271" s="1901"/>
      <c r="CR271" s="1901"/>
      <c r="CS271" s="1901"/>
      <c r="CT271" s="1901"/>
      <c r="CU271" s="1901"/>
      <c r="CV271" s="1901"/>
      <c r="CW271" s="1901"/>
      <c r="CX271" s="1901"/>
      <c r="CY271" s="1901"/>
      <c r="CZ271" s="1901"/>
    </row>
    <row r="272" s="388" customFormat="true" ht="15" customHeight="true" x14ac:dyDescent="0.2">
      <c r="B272" s="387"/>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53"/>
      <c r="BB272" s="294" t="s">
        <v>48</v>
      </c>
      <c r="BC272" s="1161" t="s">
        <v>35</v>
      </c>
      <c r="BD272" s="1182" t="s">
        <v>35</v>
      </c>
      <c r="BE272" s="1182" t="s">
        <v>35</v>
      </c>
      <c r="BF272" s="1182" t="s">
        <v>35</v>
      </c>
      <c r="BG272" s="1203" t="s">
        <v>35</v>
      </c>
      <c r="BH272" s="1161" t="s">
        <v>35</v>
      </c>
      <c r="BI272" s="1182" t="s">
        <v>35</v>
      </c>
      <c r="BJ272" s="1182" t="s">
        <v>35</v>
      </c>
      <c r="BK272" s="1182" t="s">
        <v>35</v>
      </c>
      <c r="BL272" s="1203" t="s">
        <v>35</v>
      </c>
      <c r="BM272" s="1161" t="s">
        <v>35</v>
      </c>
      <c r="BN272" s="1182" t="s">
        <v>35</v>
      </c>
      <c r="BO272" s="1182" t="s">
        <v>35</v>
      </c>
      <c r="BP272" s="1182" t="s">
        <v>35</v>
      </c>
      <c r="BQ272" s="1203" t="s">
        <v>35</v>
      </c>
      <c r="BR272" s="1161" t="s">
        <v>35</v>
      </c>
      <c r="BS272" s="1182" t="s">
        <v>35</v>
      </c>
      <c r="BT272" s="1182" t="s">
        <v>35</v>
      </c>
      <c r="BU272" s="1182" t="s">
        <v>35</v>
      </c>
      <c r="BV272" s="1182" t="s">
        <v>35</v>
      </c>
      <c r="BW272" s="1182" t="s">
        <v>35</v>
      </c>
      <c r="BX272" s="1182" t="s">
        <v>35</v>
      </c>
      <c r="BY272" s="1243" t="s">
        <v>35</v>
      </c>
      <c r="BZ272" s="1243" t="s">
        <v>35</v>
      </c>
      <c r="CA272" s="1901"/>
      <c r="CB272" s="1901"/>
      <c r="CC272" s="1901"/>
      <c r="CD272" s="1901"/>
      <c r="CE272" s="1901"/>
      <c r="CF272" s="1901"/>
      <c r="CG272" s="1901"/>
      <c r="CH272" s="1901"/>
      <c r="CI272" s="1901"/>
      <c r="CJ272" s="1901"/>
      <c r="CK272" s="1901"/>
      <c r="CL272" s="1901"/>
      <c r="CM272" s="1901"/>
      <c r="CN272" s="1901"/>
      <c r="CO272" s="1901"/>
      <c r="CP272" s="1901"/>
      <c r="CQ272" s="1901"/>
      <c r="CR272" s="1901"/>
      <c r="CS272" s="1901"/>
      <c r="CT272" s="1901"/>
      <c r="CU272" s="1901"/>
      <c r="CV272" s="1901"/>
      <c r="CW272" s="1901"/>
      <c r="CX272" s="1901"/>
      <c r="CY272" s="1901"/>
      <c r="CZ272" s="1901"/>
    </row>
    <row r="273" s="388" customFormat="true" ht="15" customHeight="true" x14ac:dyDescent="0.2">
      <c r="B273" s="387"/>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53"/>
      <c r="BB273" s="294" t="s">
        <v>112</v>
      </c>
      <c r="BC273" s="1161" t="s">
        <v>35</v>
      </c>
      <c r="BD273" s="1182" t="s">
        <v>35</v>
      </c>
      <c r="BE273" s="1182" t="s">
        <v>35</v>
      </c>
      <c r="BF273" s="1182" t="s">
        <v>35</v>
      </c>
      <c r="BG273" s="1203" t="s">
        <v>35</v>
      </c>
      <c r="BH273" s="1161" t="s">
        <v>35</v>
      </c>
      <c r="BI273" s="1182" t="s">
        <v>35</v>
      </c>
      <c r="BJ273" s="1182" t="s">
        <v>35</v>
      </c>
      <c r="BK273" s="1182" t="s">
        <v>35</v>
      </c>
      <c r="BL273" s="1203" t="s">
        <v>35</v>
      </c>
      <c r="BM273" s="1161" t="s">
        <v>35</v>
      </c>
      <c r="BN273" s="1182" t="s">
        <v>35</v>
      </c>
      <c r="BO273" s="1182" t="s">
        <v>35</v>
      </c>
      <c r="BP273" s="1182" t="s">
        <v>35</v>
      </c>
      <c r="BQ273" s="1203" t="s">
        <v>35</v>
      </c>
      <c r="BR273" s="1161" t="s">
        <v>35</v>
      </c>
      <c r="BS273" s="1182" t="s">
        <v>35</v>
      </c>
      <c r="BT273" s="1182" t="s">
        <v>35</v>
      </c>
      <c r="BU273" s="1182" t="s">
        <v>35</v>
      </c>
      <c r="BV273" s="1182" t="s">
        <v>35</v>
      </c>
      <c r="BW273" s="1182" t="s">
        <v>35</v>
      </c>
      <c r="BX273" s="1182" t="s">
        <v>35</v>
      </c>
      <c r="BY273" s="1243" t="s">
        <v>35</v>
      </c>
      <c r="BZ273" s="1243" t="s">
        <v>35</v>
      </c>
      <c r="CA273" s="1901"/>
      <c r="CB273" s="1901"/>
      <c r="CC273" s="1901"/>
      <c r="CD273" s="1901"/>
      <c r="CE273" s="1901"/>
      <c r="CF273" s="1901"/>
      <c r="CG273" s="1901"/>
      <c r="CH273" s="1901"/>
      <c r="CI273" s="1901"/>
      <c r="CJ273" s="1901"/>
      <c r="CK273" s="1901"/>
      <c r="CL273" s="1901"/>
      <c r="CM273" s="1901"/>
      <c r="CN273" s="1901"/>
      <c r="CO273" s="1901"/>
      <c r="CP273" s="1901"/>
      <c r="CQ273" s="1901"/>
      <c r="CR273" s="1901"/>
      <c r="CS273" s="1901"/>
      <c r="CT273" s="1901"/>
      <c r="CU273" s="1901"/>
      <c r="CV273" s="1901"/>
      <c r="CW273" s="1901"/>
      <c r="CX273" s="1901"/>
      <c r="CY273" s="1901"/>
      <c r="CZ273" s="1901"/>
    </row>
    <row r="274" s="388" customFormat="true" ht="15" customHeight="true" x14ac:dyDescent="0.2">
      <c r="B274" s="387"/>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53" t="s">
        <v>76</v>
      </c>
      <c r="BB274" s="294" t="s">
        <v>49</v>
      </c>
      <c r="BC274" s="1161" t="s">
        <v>35</v>
      </c>
      <c r="BD274" s="1181" t="s">
        <v>35</v>
      </c>
      <c r="BE274" s="1181" t="s">
        <v>35</v>
      </c>
      <c r="BF274" s="1181" t="s">
        <v>35</v>
      </c>
      <c r="BG274" s="1202" t="s">
        <v>35</v>
      </c>
      <c r="BH274" s="1223" t="s">
        <v>35</v>
      </c>
      <c r="BI274" s="1181" t="s">
        <v>35</v>
      </c>
      <c r="BJ274" s="1181" t="s">
        <v>35</v>
      </c>
      <c r="BK274" s="1181" t="s">
        <v>35</v>
      </c>
      <c r="BL274" s="1202" t="s">
        <v>35</v>
      </c>
      <c r="BM274" s="1223" t="s">
        <v>35</v>
      </c>
      <c r="BN274" s="1181" t="s">
        <v>35</v>
      </c>
      <c r="BO274" s="1181" t="s">
        <v>35</v>
      </c>
      <c r="BP274" s="1181" t="s">
        <v>35</v>
      </c>
      <c r="BQ274" s="1202" t="s">
        <v>35</v>
      </c>
      <c r="BR274" s="1223" t="s">
        <v>35</v>
      </c>
      <c r="BS274" s="1181" t="s">
        <v>35</v>
      </c>
      <c r="BT274" s="1181" t="s">
        <v>35</v>
      </c>
      <c r="BU274" s="1181" t="s">
        <v>35</v>
      </c>
      <c r="BV274" s="1181" t="s">
        <v>35</v>
      </c>
      <c r="BW274" s="1181" t="s">
        <v>35</v>
      </c>
      <c r="BX274" s="1181" t="s">
        <v>35</v>
      </c>
      <c r="BY274" s="1242" t="s">
        <v>35</v>
      </c>
      <c r="BZ274" s="1242" t="s">
        <v>35</v>
      </c>
      <c r="CA274" s="1900"/>
      <c r="CB274" s="1900"/>
      <c r="CC274" s="1900"/>
      <c r="CD274" s="1900"/>
      <c r="CE274" s="1900"/>
      <c r="CF274" s="1900"/>
      <c r="CG274" s="1900"/>
      <c r="CH274" s="1900"/>
      <c r="CI274" s="1900"/>
      <c r="CJ274" s="1900"/>
      <c r="CK274" s="1900"/>
      <c r="CL274" s="1900"/>
      <c r="CM274" s="1900"/>
      <c r="CN274" s="1900"/>
      <c r="CO274" s="1900"/>
      <c r="CP274" s="1900"/>
      <c r="CQ274" s="1900"/>
      <c r="CR274" s="1900"/>
      <c r="CS274" s="1900"/>
      <c r="CT274" s="1900"/>
      <c r="CU274" s="1900"/>
      <c r="CV274" s="1900"/>
      <c r="CW274" s="1900"/>
      <c r="CX274" s="1900"/>
      <c r="CY274" s="1900"/>
      <c r="CZ274" s="1900"/>
    </row>
    <row r="275" s="388" customFormat="true" ht="15" customHeight="true" x14ac:dyDescent="0.2">
      <c r="B275" s="387"/>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53"/>
      <c r="BB275" s="294" t="s">
        <v>48</v>
      </c>
      <c r="BC275" s="1161" t="s">
        <v>35</v>
      </c>
      <c r="BD275" s="1181" t="s">
        <v>35</v>
      </c>
      <c r="BE275" s="1181" t="s">
        <v>35</v>
      </c>
      <c r="BF275" s="1181" t="s">
        <v>35</v>
      </c>
      <c r="BG275" s="1202" t="s">
        <v>35</v>
      </c>
      <c r="BH275" s="1223" t="s">
        <v>35</v>
      </c>
      <c r="BI275" s="1181" t="s">
        <v>35</v>
      </c>
      <c r="BJ275" s="1181" t="s">
        <v>35</v>
      </c>
      <c r="BK275" s="1181" t="s">
        <v>35</v>
      </c>
      <c r="BL275" s="1202" t="s">
        <v>35</v>
      </c>
      <c r="BM275" s="1223" t="s">
        <v>35</v>
      </c>
      <c r="BN275" s="1181" t="s">
        <v>35</v>
      </c>
      <c r="BO275" s="1181" t="s">
        <v>35</v>
      </c>
      <c r="BP275" s="1181" t="s">
        <v>35</v>
      </c>
      <c r="BQ275" s="1202" t="s">
        <v>35</v>
      </c>
      <c r="BR275" s="1223" t="s">
        <v>35</v>
      </c>
      <c r="BS275" s="1181" t="s">
        <v>35</v>
      </c>
      <c r="BT275" s="1181" t="s">
        <v>35</v>
      </c>
      <c r="BU275" s="1181" t="s">
        <v>35</v>
      </c>
      <c r="BV275" s="1181" t="s">
        <v>35</v>
      </c>
      <c r="BW275" s="1181" t="s">
        <v>35</v>
      </c>
      <c r="BX275" s="1181" t="s">
        <v>35</v>
      </c>
      <c r="BY275" s="1242" t="s">
        <v>35</v>
      </c>
      <c r="BZ275" s="1242" t="s">
        <v>35</v>
      </c>
      <c r="CA275" s="1900"/>
      <c r="CB275" s="1900"/>
      <c r="CC275" s="1900"/>
      <c r="CD275" s="1900"/>
      <c r="CE275" s="1900"/>
      <c r="CF275" s="1900"/>
      <c r="CG275" s="1900"/>
      <c r="CH275" s="1900"/>
      <c r="CI275" s="1900"/>
      <c r="CJ275" s="1900"/>
      <c r="CK275" s="1900"/>
      <c r="CL275" s="1900"/>
      <c r="CM275" s="1900"/>
      <c r="CN275" s="1900"/>
      <c r="CO275" s="1900"/>
      <c r="CP275" s="1900"/>
      <c r="CQ275" s="1900"/>
      <c r="CR275" s="1900"/>
      <c r="CS275" s="1900"/>
      <c r="CT275" s="1900"/>
      <c r="CU275" s="1900"/>
      <c r="CV275" s="1900"/>
      <c r="CW275" s="1900"/>
      <c r="CX275" s="1900"/>
      <c r="CY275" s="1900"/>
      <c r="CZ275" s="1900"/>
    </row>
    <row r="276" s="388" customFormat="true" ht="15" customHeight="true" x14ac:dyDescent="0.2">
      <c r="B276" s="387"/>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53"/>
      <c r="BB276" s="294" t="s">
        <v>113</v>
      </c>
      <c r="BC276" s="1161" t="s">
        <v>35</v>
      </c>
      <c r="BD276" s="1181" t="s">
        <v>35</v>
      </c>
      <c r="BE276" s="1181" t="s">
        <v>35</v>
      </c>
      <c r="BF276" s="1181" t="s">
        <v>35</v>
      </c>
      <c r="BG276" s="1202" t="s">
        <v>35</v>
      </c>
      <c r="BH276" s="1223" t="s">
        <v>35</v>
      </c>
      <c r="BI276" s="1181" t="s">
        <v>35</v>
      </c>
      <c r="BJ276" s="1181" t="s">
        <v>35</v>
      </c>
      <c r="BK276" s="1181" t="s">
        <v>35</v>
      </c>
      <c r="BL276" s="1202" t="s">
        <v>35</v>
      </c>
      <c r="BM276" s="1223" t="s">
        <v>35</v>
      </c>
      <c r="BN276" s="1181" t="s">
        <v>35</v>
      </c>
      <c r="BO276" s="1181" t="s">
        <v>35</v>
      </c>
      <c r="BP276" s="1181" t="s">
        <v>35</v>
      </c>
      <c r="BQ276" s="1202" t="s">
        <v>35</v>
      </c>
      <c r="BR276" s="1223" t="s">
        <v>35</v>
      </c>
      <c r="BS276" s="1181" t="s">
        <v>35</v>
      </c>
      <c r="BT276" s="1181" t="s">
        <v>35</v>
      </c>
      <c r="BU276" s="1181" t="s">
        <v>35</v>
      </c>
      <c r="BV276" s="1181" t="s">
        <v>35</v>
      </c>
      <c r="BW276" s="1181" t="s">
        <v>35</v>
      </c>
      <c r="BX276" s="1181" t="s">
        <v>35</v>
      </c>
      <c r="BY276" s="1242" t="s">
        <v>35</v>
      </c>
      <c r="BZ276" s="1242" t="s">
        <v>35</v>
      </c>
      <c r="CA276" s="1900"/>
      <c r="CB276" s="1900"/>
      <c r="CC276" s="1900"/>
      <c r="CD276" s="1900"/>
      <c r="CE276" s="1900"/>
      <c r="CF276" s="1900"/>
      <c r="CG276" s="1900"/>
      <c r="CH276" s="1900"/>
      <c r="CI276" s="1900"/>
      <c r="CJ276" s="1900"/>
      <c r="CK276" s="1900"/>
      <c r="CL276" s="1900"/>
      <c r="CM276" s="1900"/>
      <c r="CN276" s="1900"/>
      <c r="CO276" s="1900"/>
      <c r="CP276" s="1900"/>
      <c r="CQ276" s="1900"/>
      <c r="CR276" s="1900"/>
      <c r="CS276" s="1900"/>
      <c r="CT276" s="1900"/>
      <c r="CU276" s="1900"/>
      <c r="CV276" s="1900"/>
      <c r="CW276" s="1900"/>
      <c r="CX276" s="1900"/>
      <c r="CY276" s="1900"/>
      <c r="CZ276" s="1900"/>
    </row>
    <row r="277" s="388" customFormat="true" ht="15" customHeight="true" x14ac:dyDescent="0.2">
      <c r="B277" s="387"/>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53" t="s">
        <v>77</v>
      </c>
      <c r="BB277" s="294" t="s">
        <v>78</v>
      </c>
      <c r="BC277" s="1161" t="s">
        <v>35</v>
      </c>
      <c r="BD277" s="1181" t="s">
        <v>35</v>
      </c>
      <c r="BE277" s="1181" t="s">
        <v>35</v>
      </c>
      <c r="BF277" s="1181" t="s">
        <v>35</v>
      </c>
      <c r="BG277" s="1202" t="s">
        <v>35</v>
      </c>
      <c r="BH277" s="1223" t="s">
        <v>35</v>
      </c>
      <c r="BI277" s="1181" t="s">
        <v>35</v>
      </c>
      <c r="BJ277" s="1181" t="s">
        <v>35</v>
      </c>
      <c r="BK277" s="1181" t="s">
        <v>35</v>
      </c>
      <c r="BL277" s="1202" t="s">
        <v>35</v>
      </c>
      <c r="BM277" s="1223" t="s">
        <v>35</v>
      </c>
      <c r="BN277" s="1181" t="s">
        <v>35</v>
      </c>
      <c r="BO277" s="1181" t="s">
        <v>35</v>
      </c>
      <c r="BP277" s="1181" t="s">
        <v>35</v>
      </c>
      <c r="BQ277" s="1202" t="s">
        <v>35</v>
      </c>
      <c r="BR277" s="1223" t="s">
        <v>35</v>
      </c>
      <c r="BS277" s="1181" t="s">
        <v>35</v>
      </c>
      <c r="BT277" s="1181" t="s">
        <v>35</v>
      </c>
      <c r="BU277" s="1181" t="s">
        <v>35</v>
      </c>
      <c r="BV277" s="1181" t="s">
        <v>35</v>
      </c>
      <c r="BW277" s="1181" t="s">
        <v>35</v>
      </c>
      <c r="BX277" s="1181" t="s">
        <v>35</v>
      </c>
      <c r="BY277" s="1242" t="s">
        <v>35</v>
      </c>
      <c r="BZ277" s="1242" t="s">
        <v>35</v>
      </c>
      <c r="CA277" s="1900"/>
      <c r="CB277" s="1900"/>
      <c r="CC277" s="1900"/>
      <c r="CD277" s="1900"/>
      <c r="CE277" s="1900"/>
      <c r="CF277" s="1900"/>
      <c r="CG277" s="1900"/>
      <c r="CH277" s="1900"/>
      <c r="CI277" s="1900"/>
      <c r="CJ277" s="1900"/>
      <c r="CK277" s="1900"/>
      <c r="CL277" s="1900"/>
      <c r="CM277" s="1900"/>
      <c r="CN277" s="1900"/>
      <c r="CO277" s="1900"/>
      <c r="CP277" s="1900"/>
      <c r="CQ277" s="1900"/>
      <c r="CR277" s="1900"/>
      <c r="CS277" s="1900"/>
      <c r="CT277" s="1900"/>
      <c r="CU277" s="1900"/>
      <c r="CV277" s="1900"/>
      <c r="CW277" s="1900"/>
      <c r="CX277" s="1900"/>
      <c r="CY277" s="1900"/>
      <c r="CZ277" s="1900"/>
    </row>
    <row r="278" s="388" customFormat="true" ht="15" customHeight="true" x14ac:dyDescent="0.2">
      <c r="B278" s="387"/>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53"/>
      <c r="BB278" s="294" t="s">
        <v>79</v>
      </c>
      <c r="BC278" s="1161" t="s">
        <v>35</v>
      </c>
      <c r="BD278" s="1181" t="s">
        <v>35</v>
      </c>
      <c r="BE278" s="1181" t="s">
        <v>35</v>
      </c>
      <c r="BF278" s="1181" t="s">
        <v>35</v>
      </c>
      <c r="BG278" s="1202" t="s">
        <v>35</v>
      </c>
      <c r="BH278" s="1223" t="s">
        <v>35</v>
      </c>
      <c r="BI278" s="1181" t="s">
        <v>35</v>
      </c>
      <c r="BJ278" s="1181" t="s">
        <v>35</v>
      </c>
      <c r="BK278" s="1181" t="s">
        <v>35</v>
      </c>
      <c r="BL278" s="1202" t="s">
        <v>35</v>
      </c>
      <c r="BM278" s="1223" t="s">
        <v>35</v>
      </c>
      <c r="BN278" s="1181" t="s">
        <v>35</v>
      </c>
      <c r="BO278" s="1181" t="s">
        <v>35</v>
      </c>
      <c r="BP278" s="1181" t="s">
        <v>35</v>
      </c>
      <c r="BQ278" s="1202" t="s">
        <v>35</v>
      </c>
      <c r="BR278" s="1223" t="s">
        <v>35</v>
      </c>
      <c r="BS278" s="1181" t="s">
        <v>35</v>
      </c>
      <c r="BT278" s="1181" t="s">
        <v>35</v>
      </c>
      <c r="BU278" s="1181" t="s">
        <v>35</v>
      </c>
      <c r="BV278" s="1181" t="s">
        <v>35</v>
      </c>
      <c r="BW278" s="1181" t="s">
        <v>35</v>
      </c>
      <c r="BX278" s="1181" t="s">
        <v>35</v>
      </c>
      <c r="BY278" s="1242" t="s">
        <v>35</v>
      </c>
      <c r="BZ278" s="1242" t="s">
        <v>35</v>
      </c>
      <c r="CA278" s="1900"/>
      <c r="CB278" s="1900"/>
      <c r="CC278" s="1900"/>
      <c r="CD278" s="1900"/>
      <c r="CE278" s="1900"/>
      <c r="CF278" s="1900"/>
      <c r="CG278" s="1900"/>
      <c r="CH278" s="1900"/>
      <c r="CI278" s="1900"/>
      <c r="CJ278" s="1900"/>
      <c r="CK278" s="1900"/>
      <c r="CL278" s="1900"/>
      <c r="CM278" s="1900"/>
      <c r="CN278" s="1900"/>
      <c r="CO278" s="1900"/>
      <c r="CP278" s="1900"/>
      <c r="CQ278" s="1900"/>
      <c r="CR278" s="1900"/>
      <c r="CS278" s="1900"/>
      <c r="CT278" s="1900"/>
      <c r="CU278" s="1900"/>
      <c r="CV278" s="1900"/>
      <c r="CW278" s="1900"/>
      <c r="CX278" s="1900"/>
      <c r="CY278" s="1900"/>
      <c r="CZ278" s="1900"/>
    </row>
    <row r="279" s="388" customFormat="true" ht="15" customHeight="true" x14ac:dyDescent="0.2">
      <c r="B279" s="387"/>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53"/>
      <c r="BB279" s="294" t="s">
        <v>80</v>
      </c>
      <c r="BC279" s="1161" t="s">
        <v>35</v>
      </c>
      <c r="BD279" s="1182" t="s">
        <v>35</v>
      </c>
      <c r="BE279" s="1182" t="s">
        <v>35</v>
      </c>
      <c r="BF279" s="1182" t="s">
        <v>35</v>
      </c>
      <c r="BG279" s="1203" t="s">
        <v>35</v>
      </c>
      <c r="BH279" s="1161" t="s">
        <v>35</v>
      </c>
      <c r="BI279" s="1182" t="s">
        <v>35</v>
      </c>
      <c r="BJ279" s="1182" t="s">
        <v>35</v>
      </c>
      <c r="BK279" s="1182" t="s">
        <v>35</v>
      </c>
      <c r="BL279" s="1203" t="s">
        <v>35</v>
      </c>
      <c r="BM279" s="1161" t="s">
        <v>35</v>
      </c>
      <c r="BN279" s="1182" t="s">
        <v>35</v>
      </c>
      <c r="BO279" s="1182" t="s">
        <v>35</v>
      </c>
      <c r="BP279" s="1182" t="s">
        <v>35</v>
      </c>
      <c r="BQ279" s="1203" t="s">
        <v>35</v>
      </c>
      <c r="BR279" s="1161" t="s">
        <v>35</v>
      </c>
      <c r="BS279" s="1182" t="s">
        <v>35</v>
      </c>
      <c r="BT279" s="1182" t="s">
        <v>35</v>
      </c>
      <c r="BU279" s="1182" t="s">
        <v>35</v>
      </c>
      <c r="BV279" s="1182" t="s">
        <v>35</v>
      </c>
      <c r="BW279" s="1182" t="s">
        <v>35</v>
      </c>
      <c r="BX279" s="1182" t="s">
        <v>35</v>
      </c>
      <c r="BY279" s="1243" t="s">
        <v>35</v>
      </c>
      <c r="BZ279" s="1243" t="s">
        <v>35</v>
      </c>
      <c r="CA279" s="1901"/>
      <c r="CB279" s="1901"/>
      <c r="CC279" s="1901"/>
      <c r="CD279" s="1901"/>
      <c r="CE279" s="1901"/>
      <c r="CF279" s="1901"/>
      <c r="CG279" s="1901"/>
      <c r="CH279" s="1901"/>
      <c r="CI279" s="1901"/>
      <c r="CJ279" s="1901"/>
      <c r="CK279" s="1901"/>
      <c r="CL279" s="1901"/>
      <c r="CM279" s="1901"/>
      <c r="CN279" s="1901"/>
      <c r="CO279" s="1901"/>
      <c r="CP279" s="1901"/>
      <c r="CQ279" s="1901"/>
      <c r="CR279" s="1901"/>
      <c r="CS279" s="1901"/>
      <c r="CT279" s="1901"/>
      <c r="CU279" s="1901"/>
      <c r="CV279" s="1901"/>
      <c r="CW279" s="1901"/>
      <c r="CX279" s="1901"/>
      <c r="CY279" s="1901"/>
      <c r="CZ279" s="1901"/>
    </row>
    <row r="280" s="388" customFormat="true" ht="15" customHeight="true" x14ac:dyDescent="0.2">
      <c r="B280" s="387"/>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53"/>
      <c r="BB280" s="294" t="s">
        <v>81</v>
      </c>
      <c r="BC280" s="1161" t="s">
        <v>35</v>
      </c>
      <c r="BD280" s="1182" t="s">
        <v>35</v>
      </c>
      <c r="BE280" s="1182" t="s">
        <v>35</v>
      </c>
      <c r="BF280" s="1182" t="s">
        <v>35</v>
      </c>
      <c r="BG280" s="1203" t="s">
        <v>35</v>
      </c>
      <c r="BH280" s="1161" t="s">
        <v>35</v>
      </c>
      <c r="BI280" s="1182" t="s">
        <v>35</v>
      </c>
      <c r="BJ280" s="1182" t="s">
        <v>35</v>
      </c>
      <c r="BK280" s="1182" t="s">
        <v>35</v>
      </c>
      <c r="BL280" s="1203" t="s">
        <v>35</v>
      </c>
      <c r="BM280" s="1161" t="s">
        <v>35</v>
      </c>
      <c r="BN280" s="1182" t="s">
        <v>35</v>
      </c>
      <c r="BO280" s="1182" t="s">
        <v>35</v>
      </c>
      <c r="BP280" s="1182" t="s">
        <v>35</v>
      </c>
      <c r="BQ280" s="1203" t="s">
        <v>35</v>
      </c>
      <c r="BR280" s="1161" t="s">
        <v>35</v>
      </c>
      <c r="BS280" s="1182" t="s">
        <v>35</v>
      </c>
      <c r="BT280" s="1182" t="s">
        <v>35</v>
      </c>
      <c r="BU280" s="1182" t="s">
        <v>35</v>
      </c>
      <c r="BV280" s="1182" t="s">
        <v>35</v>
      </c>
      <c r="BW280" s="1182" t="s">
        <v>35</v>
      </c>
      <c r="BX280" s="1182" t="s">
        <v>35</v>
      </c>
      <c r="BY280" s="1243" t="s">
        <v>35</v>
      </c>
      <c r="BZ280" s="1243" t="s">
        <v>35</v>
      </c>
      <c r="CA280" s="1901"/>
      <c r="CB280" s="1901"/>
      <c r="CC280" s="1901"/>
      <c r="CD280" s="1901"/>
      <c r="CE280" s="1901"/>
      <c r="CF280" s="1901"/>
      <c r="CG280" s="1901"/>
      <c r="CH280" s="1901"/>
      <c r="CI280" s="1901"/>
      <c r="CJ280" s="1901"/>
      <c r="CK280" s="1901"/>
      <c r="CL280" s="1901"/>
      <c r="CM280" s="1901"/>
      <c r="CN280" s="1901"/>
      <c r="CO280" s="1901"/>
      <c r="CP280" s="1901"/>
      <c r="CQ280" s="1901"/>
      <c r="CR280" s="1901"/>
      <c r="CS280" s="1901"/>
      <c r="CT280" s="1901"/>
      <c r="CU280" s="1901"/>
      <c r="CV280" s="1901"/>
      <c r="CW280" s="1901"/>
      <c r="CX280" s="1901"/>
      <c r="CY280" s="1901"/>
      <c r="CZ280" s="1901"/>
    </row>
    <row r="281" s="388" customFormat="true" ht="15" customHeight="true" x14ac:dyDescent="0.2">
      <c r="B281" s="387"/>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53"/>
      <c r="BB281" s="294" t="s">
        <v>82</v>
      </c>
      <c r="BC281" s="1161" t="s">
        <v>35</v>
      </c>
      <c r="BD281" s="1182" t="s">
        <v>35</v>
      </c>
      <c r="BE281" s="1182" t="s">
        <v>35</v>
      </c>
      <c r="BF281" s="1182" t="s">
        <v>35</v>
      </c>
      <c r="BG281" s="1203" t="s">
        <v>35</v>
      </c>
      <c r="BH281" s="1161" t="s">
        <v>35</v>
      </c>
      <c r="BI281" s="1182" t="s">
        <v>35</v>
      </c>
      <c r="BJ281" s="1182" t="s">
        <v>35</v>
      </c>
      <c r="BK281" s="1182" t="s">
        <v>35</v>
      </c>
      <c r="BL281" s="1203" t="s">
        <v>35</v>
      </c>
      <c r="BM281" s="1161" t="s">
        <v>35</v>
      </c>
      <c r="BN281" s="1182" t="s">
        <v>35</v>
      </c>
      <c r="BO281" s="1182" t="s">
        <v>35</v>
      </c>
      <c r="BP281" s="1182" t="s">
        <v>35</v>
      </c>
      <c r="BQ281" s="1203" t="s">
        <v>35</v>
      </c>
      <c r="BR281" s="1161" t="s">
        <v>35</v>
      </c>
      <c r="BS281" s="1182" t="s">
        <v>35</v>
      </c>
      <c r="BT281" s="1182" t="s">
        <v>35</v>
      </c>
      <c r="BU281" s="1182" t="s">
        <v>35</v>
      </c>
      <c r="BV281" s="1182" t="s">
        <v>35</v>
      </c>
      <c r="BW281" s="1182" t="s">
        <v>35</v>
      </c>
      <c r="BX281" s="1182" t="s">
        <v>35</v>
      </c>
      <c r="BY281" s="1243" t="s">
        <v>35</v>
      </c>
      <c r="BZ281" s="1243" t="s">
        <v>35</v>
      </c>
      <c r="CA281" s="1901"/>
      <c r="CB281" s="1901"/>
      <c r="CC281" s="1901"/>
      <c r="CD281" s="1901"/>
      <c r="CE281" s="1901"/>
      <c r="CF281" s="1901"/>
      <c r="CG281" s="1901"/>
      <c r="CH281" s="1901"/>
      <c r="CI281" s="1901"/>
      <c r="CJ281" s="1901"/>
      <c r="CK281" s="1901"/>
      <c r="CL281" s="1901"/>
      <c r="CM281" s="1901"/>
      <c r="CN281" s="1901"/>
      <c r="CO281" s="1901"/>
      <c r="CP281" s="1901"/>
      <c r="CQ281" s="1901"/>
      <c r="CR281" s="1901"/>
      <c r="CS281" s="1901"/>
      <c r="CT281" s="1901"/>
      <c r="CU281" s="1901"/>
      <c r="CV281" s="1901"/>
      <c r="CW281" s="1901"/>
      <c r="CX281" s="1901"/>
      <c r="CY281" s="1901"/>
      <c r="CZ281" s="1901"/>
    </row>
    <row r="282" s="388" customFormat="true" ht="15" customHeight="true" x14ac:dyDescent="0.2">
      <c r="B282" s="387"/>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53"/>
      <c r="BB282" s="294" t="s">
        <v>83</v>
      </c>
      <c r="BC282" s="1161" t="s">
        <v>35</v>
      </c>
      <c r="BD282" s="1182" t="s">
        <v>35</v>
      </c>
      <c r="BE282" s="1182" t="s">
        <v>35</v>
      </c>
      <c r="BF282" s="1182" t="s">
        <v>35</v>
      </c>
      <c r="BG282" s="1203" t="s">
        <v>35</v>
      </c>
      <c r="BH282" s="1161" t="s">
        <v>35</v>
      </c>
      <c r="BI282" s="1182" t="s">
        <v>35</v>
      </c>
      <c r="BJ282" s="1182" t="s">
        <v>35</v>
      </c>
      <c r="BK282" s="1182" t="s">
        <v>35</v>
      </c>
      <c r="BL282" s="1203" t="s">
        <v>35</v>
      </c>
      <c r="BM282" s="1161" t="s">
        <v>35</v>
      </c>
      <c r="BN282" s="1182" t="s">
        <v>35</v>
      </c>
      <c r="BO282" s="1182" t="s">
        <v>35</v>
      </c>
      <c r="BP282" s="1182" t="s">
        <v>35</v>
      </c>
      <c r="BQ282" s="1203" t="s">
        <v>35</v>
      </c>
      <c r="BR282" s="1161" t="s">
        <v>35</v>
      </c>
      <c r="BS282" s="1182" t="s">
        <v>35</v>
      </c>
      <c r="BT282" s="1182" t="s">
        <v>35</v>
      </c>
      <c r="BU282" s="1182" t="s">
        <v>35</v>
      </c>
      <c r="BV282" s="1182" t="s">
        <v>35</v>
      </c>
      <c r="BW282" s="1182" t="s">
        <v>35</v>
      </c>
      <c r="BX282" s="1182" t="s">
        <v>35</v>
      </c>
      <c r="BY282" s="1243" t="s">
        <v>35</v>
      </c>
      <c r="BZ282" s="1243" t="s">
        <v>35</v>
      </c>
      <c r="CA282" s="1901"/>
      <c r="CB282" s="1901"/>
      <c r="CC282" s="1901"/>
      <c r="CD282" s="1901"/>
      <c r="CE282" s="1901"/>
      <c r="CF282" s="1901"/>
      <c r="CG282" s="1901"/>
      <c r="CH282" s="1901"/>
      <c r="CI282" s="1901"/>
      <c r="CJ282" s="1901"/>
      <c r="CK282" s="1901"/>
      <c r="CL282" s="1901"/>
      <c r="CM282" s="1901"/>
      <c r="CN282" s="1901"/>
      <c r="CO282" s="1901"/>
      <c r="CP282" s="1901"/>
      <c r="CQ282" s="1901"/>
      <c r="CR282" s="1901"/>
      <c r="CS282" s="1901"/>
      <c r="CT282" s="1901"/>
      <c r="CU282" s="1901"/>
      <c r="CV282" s="1901"/>
      <c r="CW282" s="1901"/>
      <c r="CX282" s="1901"/>
      <c r="CY282" s="1901"/>
      <c r="CZ282" s="1901"/>
    </row>
    <row r="283" s="388" customFormat="true" ht="15" customHeight="true" x14ac:dyDescent="0.2">
      <c r="B283" s="387"/>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53"/>
      <c r="BB283" s="294" t="s">
        <v>84</v>
      </c>
      <c r="BC283" s="1161" t="s">
        <v>35</v>
      </c>
      <c r="BD283" s="1182" t="s">
        <v>35</v>
      </c>
      <c r="BE283" s="1182" t="s">
        <v>35</v>
      </c>
      <c r="BF283" s="1182" t="s">
        <v>35</v>
      </c>
      <c r="BG283" s="1203" t="s">
        <v>35</v>
      </c>
      <c r="BH283" s="1161" t="s">
        <v>35</v>
      </c>
      <c r="BI283" s="1182" t="s">
        <v>35</v>
      </c>
      <c r="BJ283" s="1182" t="s">
        <v>35</v>
      </c>
      <c r="BK283" s="1182" t="s">
        <v>35</v>
      </c>
      <c r="BL283" s="1203" t="s">
        <v>35</v>
      </c>
      <c r="BM283" s="1161" t="s">
        <v>35</v>
      </c>
      <c r="BN283" s="1182" t="s">
        <v>35</v>
      </c>
      <c r="BO283" s="1182" t="s">
        <v>35</v>
      </c>
      <c r="BP283" s="1182" t="s">
        <v>35</v>
      </c>
      <c r="BQ283" s="1203" t="s">
        <v>35</v>
      </c>
      <c r="BR283" s="1161" t="s">
        <v>35</v>
      </c>
      <c r="BS283" s="1182" t="s">
        <v>35</v>
      </c>
      <c r="BT283" s="1182" t="s">
        <v>35</v>
      </c>
      <c r="BU283" s="1182" t="s">
        <v>35</v>
      </c>
      <c r="BV283" s="1182" t="s">
        <v>35</v>
      </c>
      <c r="BW283" s="1182" t="s">
        <v>35</v>
      </c>
      <c r="BX283" s="1182" t="s">
        <v>35</v>
      </c>
      <c r="BY283" s="1243" t="s">
        <v>35</v>
      </c>
      <c r="BZ283" s="1243" t="s">
        <v>35</v>
      </c>
      <c r="CA283" s="1901"/>
      <c r="CB283" s="1901"/>
      <c r="CC283" s="1901"/>
      <c r="CD283" s="1901"/>
      <c r="CE283" s="1901"/>
      <c r="CF283" s="1901"/>
      <c r="CG283" s="1901"/>
      <c r="CH283" s="1901"/>
      <c r="CI283" s="1901"/>
      <c r="CJ283" s="1901"/>
      <c r="CK283" s="1901"/>
      <c r="CL283" s="1901"/>
      <c r="CM283" s="1901"/>
      <c r="CN283" s="1901"/>
      <c r="CO283" s="1901"/>
      <c r="CP283" s="1901"/>
      <c r="CQ283" s="1901"/>
      <c r="CR283" s="1901"/>
      <c r="CS283" s="1901"/>
      <c r="CT283" s="1901"/>
      <c r="CU283" s="1901"/>
      <c r="CV283" s="1901"/>
      <c r="CW283" s="1901"/>
      <c r="CX283" s="1901"/>
      <c r="CY283" s="1901"/>
      <c r="CZ283" s="1901"/>
    </row>
    <row r="284" s="388" customFormat="true" ht="15" customHeight="true" x14ac:dyDescent="0.2">
      <c r="B284" s="387"/>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58"/>
      <c r="BB284" s="295" t="s">
        <v>113</v>
      </c>
      <c r="BC284" s="1162" t="s">
        <v>35</v>
      </c>
      <c r="BD284" s="1183" t="s">
        <v>35</v>
      </c>
      <c r="BE284" s="1183" t="s">
        <v>35</v>
      </c>
      <c r="BF284" s="1183" t="s">
        <v>35</v>
      </c>
      <c r="BG284" s="1204" t="s">
        <v>35</v>
      </c>
      <c r="BH284" s="1224" t="s">
        <v>35</v>
      </c>
      <c r="BI284" s="1183" t="s">
        <v>35</v>
      </c>
      <c r="BJ284" s="1183" t="s">
        <v>35</v>
      </c>
      <c r="BK284" s="1183" t="s">
        <v>35</v>
      </c>
      <c r="BL284" s="1204" t="s">
        <v>35</v>
      </c>
      <c r="BM284" s="1224" t="s">
        <v>35</v>
      </c>
      <c r="BN284" s="1183" t="s">
        <v>35</v>
      </c>
      <c r="BO284" s="1183" t="s">
        <v>35</v>
      </c>
      <c r="BP284" s="1183" t="s">
        <v>35</v>
      </c>
      <c r="BQ284" s="1204" t="s">
        <v>35</v>
      </c>
      <c r="BR284" s="1224" t="s">
        <v>35</v>
      </c>
      <c r="BS284" s="1183" t="s">
        <v>35</v>
      </c>
      <c r="BT284" s="1183" t="s">
        <v>35</v>
      </c>
      <c r="BU284" s="1183" t="s">
        <v>35</v>
      </c>
      <c r="BV284" s="1183" t="s">
        <v>35</v>
      </c>
      <c r="BW284" s="1183" t="s">
        <v>35</v>
      </c>
      <c r="BX284" s="1183" t="s">
        <v>35</v>
      </c>
      <c r="BY284" s="1244" t="s">
        <v>35</v>
      </c>
      <c r="BZ284" s="1244" t="s">
        <v>35</v>
      </c>
      <c r="CA284" s="1902"/>
      <c r="CB284" s="1902"/>
      <c r="CC284" s="1902"/>
      <c r="CD284" s="1902"/>
      <c r="CE284" s="1902"/>
      <c r="CF284" s="1902"/>
      <c r="CG284" s="1902"/>
      <c r="CH284" s="1902"/>
      <c r="CI284" s="1902"/>
      <c r="CJ284" s="1902"/>
      <c r="CK284" s="1902"/>
      <c r="CL284" s="1902"/>
      <c r="CM284" s="1902"/>
      <c r="CN284" s="1902"/>
      <c r="CO284" s="1902"/>
      <c r="CP284" s="1902"/>
      <c r="CQ284" s="1902"/>
      <c r="CR284" s="1902"/>
      <c r="CS284" s="1902"/>
      <c r="CT284" s="1902"/>
      <c r="CU284" s="1902"/>
      <c r="CV284" s="1902"/>
      <c r="CW284" s="1902"/>
      <c r="CX284" s="1902"/>
      <c r="CY284" s="1902"/>
      <c r="CZ284" s="1902"/>
    </row>
    <row r="285" s="388" customFormat="true" ht="15" customHeight="true" x14ac:dyDescent="0.2">
      <c r="B285" s="387"/>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88" customFormat="true" ht="15" customHeight="true" x14ac:dyDescent="0.2">
      <c r="B286" s="387"/>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88" customFormat="true" ht="15" customHeight="true" x14ac:dyDescent="0.2">
      <c r="B287" s="387"/>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88" customFormat="true" ht="15" customHeight="true" x14ac:dyDescent="0.2">
      <c r="B288" s="387"/>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88" customFormat="true" ht="15" customHeight="true" x14ac:dyDescent="0.2">
      <c r="A289" s="400"/>
      <c r="B289" s="401"/>
      <c r="C289" s="402"/>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88" customFormat="true" ht="15" customHeight="true" x14ac:dyDescent="0.2">
      <c r="A290" s="647"/>
      <c r="B290" s="648"/>
      <c r="C290" s="649"/>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88" customFormat="true" ht="15" customHeight="true" x14ac:dyDescent="0.2">
      <c r="A291" s="650"/>
      <c r="B291" s="651"/>
      <c r="C291" s="652"/>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88" customFormat="true" ht="15" customHeight="true" x14ac:dyDescent="0.2">
      <c r="A292" s="653"/>
      <c r="B292" s="654"/>
      <c r="C292" s="655"/>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88" customFormat="true" ht="15" customHeight="true" x14ac:dyDescent="0.2">
      <c r="A293" s="656"/>
      <c r="B293" s="657"/>
      <c r="C293" s="658"/>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88" customFormat="true" ht="15" customHeight="true" x14ac:dyDescent="0.2">
      <c r="A294" s="659"/>
      <c r="B294" s="660"/>
      <c r="C294" s="661"/>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88" customFormat="true" ht="15" customHeight="true" x14ac:dyDescent="0.2">
      <c r="A295" s="659"/>
      <c r="B295" s="660"/>
      <c r="C295" s="661"/>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88" customFormat="true" ht="15" customHeight="true" x14ac:dyDescent="0.2">
      <c r="A296" s="659"/>
      <c r="B296" s="662"/>
      <c r="C296" s="661"/>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88" customFormat="true" ht="15" customHeight="true" x14ac:dyDescent="0.2">
      <c r="A297" s="663"/>
      <c r="B297" s="664"/>
      <c r="C297" s="665"/>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88" customFormat="true" ht="15" customHeight="true" x14ac:dyDescent="0.2">
      <c r="B298" s="387"/>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88" customFormat="true" ht="15" customHeight="true" x14ac:dyDescent="0.2">
      <c r="A299" s="403"/>
      <c r="B299" s="404"/>
      <c r="C299" s="405"/>
      <c r="D299" s="40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88" customFormat="true" ht="15" customHeight="true" x14ac:dyDescent="0.2">
      <c r="A300" s="666"/>
      <c r="B300" s="667"/>
      <c r="C300" s="668"/>
      <c r="D300" s="669"/>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88" customFormat="true" ht="15" customHeight="true" x14ac:dyDescent="0.2">
      <c r="A301" s="670"/>
      <c r="B301" s="671"/>
      <c r="C301" s="672"/>
      <c r="D301" s="673"/>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88" customFormat="true" ht="15" customHeight="true" x14ac:dyDescent="0.2">
      <c r="A302" s="674"/>
      <c r="B302" s="675"/>
      <c r="C302" s="676"/>
      <c r="D302" s="677"/>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88" customFormat="true" ht="15" customHeight="true" x14ac:dyDescent="0.2">
      <c r="A303" s="678"/>
      <c r="B303" s="679"/>
      <c r="C303" s="680"/>
      <c r="D303" s="681"/>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88" customFormat="true" ht="15" customHeight="true" x14ac:dyDescent="0.2">
      <c r="A304" s="682"/>
      <c r="B304" s="683"/>
      <c r="C304" s="684"/>
      <c r="D304" s="685"/>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88" customFormat="true" ht="15" customHeight="true" x14ac:dyDescent="0.2">
      <c r="A305" s="686"/>
      <c r="B305" s="687"/>
      <c r="C305" s="688"/>
      <c r="D305" s="689"/>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88" customFormat="true" ht="15" customHeight="true" x14ac:dyDescent="0.2">
      <c r="B306" s="387"/>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88" customFormat="true" ht="15" customHeight="true" x14ac:dyDescent="0.2">
      <c r="B307" s="387"/>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88" customFormat="true" ht="15" customHeight="true" x14ac:dyDescent="0.2">
      <c r="B308" s="387"/>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88" customFormat="true" ht="15" customHeight="true" x14ac:dyDescent="0.2">
      <c r="B309" s="387"/>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88" customFormat="true" ht="15" customHeight="true" x14ac:dyDescent="0.2">
      <c r="B310" s="387"/>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88" customFormat="true" ht="15" customHeight="true" x14ac:dyDescent="0.2">
      <c r="B311" s="387"/>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88" customFormat="true" ht="15" customHeight="true" x14ac:dyDescent="0.2">
      <c r="B312" s="387"/>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88" customFormat="true" ht="15" customHeight="true" x14ac:dyDescent="0.2">
      <c r="B313" s="387"/>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88" customFormat="true" ht="15" customHeight="true" x14ac:dyDescent="0.2">
      <c r="B314" s="387"/>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88" customFormat="true" ht="15" customHeight="true" x14ac:dyDescent="0.2">
      <c r="B315" s="387"/>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88" customFormat="true" ht="15" customHeight="true" x14ac:dyDescent="0.2">
      <c r="B316" s="387"/>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88" customFormat="true" ht="15" customHeight="true" x14ac:dyDescent="0.2">
      <c r="B317" s="387"/>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88" customFormat="true" ht="15" customHeight="true" x14ac:dyDescent="0.2">
      <c r="B318" s="387"/>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88" customFormat="true" ht="15" customHeight="true" x14ac:dyDescent="0.2">
      <c r="B319" s="387"/>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88" customFormat="true" ht="15" customHeight="true" x14ac:dyDescent="0.2">
      <c r="B320" s="387"/>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88" customFormat="true" ht="15" customHeight="true" x14ac:dyDescent="0.2">
      <c r="B321" s="387"/>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88" customFormat="true" ht="15" customHeight="true" x14ac:dyDescent="0.2">
      <c r="B322" s="387"/>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88" customFormat="true" ht="15" customHeight="true" x14ac:dyDescent="0.2">
      <c r="B323" s="387"/>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88" customFormat="true" ht="15" customHeight="true" x14ac:dyDescent="0.2">
      <c r="B324" s="387"/>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88" customFormat="true" ht="15" customHeight="true" x14ac:dyDescent="0.2">
      <c r="B325" s="387"/>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88" customFormat="true" ht="15" customHeight="true" x14ac:dyDescent="0.2">
      <c r="B326" s="387"/>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88" customFormat="true" ht="15" customHeight="true" x14ac:dyDescent="0.2">
      <c r="B327" s="387"/>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88" customFormat="true" ht="15" customHeight="true" x14ac:dyDescent="0.2">
      <c r="B328" s="387"/>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88" customFormat="true" ht="250.15" customHeight="true" x14ac:dyDescent="0.2">
      <c r="B329" s="387"/>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6"/>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1"/>
      <c r="BD330" s="381"/>
      <c r="BE330" s="381"/>
      <c r="BF330" s="381"/>
      <c r="BG330" s="381"/>
      <c r="BH330" s="381"/>
      <c r="BI330" s="381"/>
      <c r="BJ330" s="381"/>
      <c r="BK330" s="381"/>
      <c r="BL330" s="381"/>
      <c r="BM330" s="381"/>
      <c r="BN330" s="381"/>
      <c r="BO330" s="381"/>
      <c r="BP330" s="381"/>
      <c r="BQ330" s="381"/>
      <c r="BR330" s="381"/>
      <c r="BS330" s="381"/>
      <c r="BT330" s="381"/>
      <c r="BU330" s="381"/>
      <c r="BV330" s="381"/>
      <c r="BW330" s="381"/>
      <c r="BX330" s="381"/>
      <c r="BY330" s="38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6"/>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1"/>
      <c r="BD331" s="381"/>
      <c r="BE331" s="381"/>
      <c r="BF331" s="381"/>
      <c r="BG331" s="381"/>
      <c r="BH331" s="381"/>
      <c r="BI331" s="381"/>
      <c r="BJ331" s="381"/>
      <c r="BK331" s="381"/>
      <c r="BL331" s="381"/>
      <c r="BM331" s="381"/>
      <c r="BN331" s="381"/>
      <c r="BO331" s="381"/>
      <c r="BP331" s="381"/>
      <c r="BQ331" s="381"/>
      <c r="BR331" s="381"/>
      <c r="BS331" s="381"/>
      <c r="BT331" s="381"/>
      <c r="BU331" s="381"/>
      <c r="BV331" s="381"/>
      <c r="BW331" s="381"/>
      <c r="BX331" s="381"/>
      <c r="BY331" s="38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6"/>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1"/>
      <c r="BD332" s="381"/>
      <c r="BE332" s="381"/>
      <c r="BF332" s="381"/>
      <c r="BG332" s="381"/>
      <c r="BH332" s="381"/>
      <c r="BI332" s="381"/>
      <c r="BJ332" s="381"/>
      <c r="BK332" s="381"/>
      <c r="BL332" s="381"/>
      <c r="BM332" s="381"/>
      <c r="BN332" s="381"/>
      <c r="BO332" s="381"/>
      <c r="BP332" s="381"/>
      <c r="BQ332" s="381"/>
      <c r="BR332" s="381"/>
      <c r="BS332" s="381"/>
      <c r="BT332" s="381"/>
      <c r="BU332" s="381"/>
      <c r="BV332" s="381"/>
      <c r="BW332" s="381"/>
      <c r="BX332" s="381"/>
      <c r="BY332" s="38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6"/>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1"/>
      <c r="BD333" s="381"/>
      <c r="BE333" s="381"/>
      <c r="BF333" s="381"/>
      <c r="BG333" s="381"/>
      <c r="BH333" s="381"/>
      <c r="BI333" s="381"/>
      <c r="BJ333" s="381"/>
      <c r="BK333" s="381"/>
      <c r="BL333" s="381"/>
      <c r="BM333" s="381"/>
      <c r="BN333" s="381"/>
      <c r="BO333" s="381"/>
      <c r="BP333" s="381"/>
      <c r="BQ333" s="381"/>
      <c r="BR333" s="381"/>
      <c r="BS333" s="381"/>
      <c r="BT333" s="381"/>
      <c r="BU333" s="381"/>
      <c r="BV333" s="381"/>
      <c r="BW333" s="381"/>
      <c r="BX333" s="381"/>
      <c r="BY333" s="38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6"/>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1"/>
      <c r="BD334" s="381"/>
      <c r="BE334" s="381"/>
      <c r="BF334" s="381"/>
      <c r="BG334" s="381"/>
      <c r="BH334" s="381"/>
      <c r="BI334" s="381"/>
      <c r="BJ334" s="381"/>
      <c r="BK334" s="381"/>
      <c r="BL334" s="381"/>
      <c r="BM334" s="381"/>
      <c r="BN334" s="381"/>
      <c r="BO334" s="381"/>
      <c r="BP334" s="381"/>
      <c r="BQ334" s="381"/>
      <c r="BR334" s="381"/>
      <c r="BS334" s="381"/>
      <c r="BT334" s="381"/>
      <c r="BU334" s="381"/>
      <c r="BV334" s="381"/>
      <c r="BW334" s="381"/>
      <c r="BX334" s="381"/>
      <c r="BY334" s="38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6"/>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1"/>
      <c r="BD335" s="381"/>
      <c r="BE335" s="381"/>
      <c r="BF335" s="381"/>
      <c r="BG335" s="381"/>
      <c r="BH335" s="381"/>
      <c r="BI335" s="381"/>
      <c r="BJ335" s="381"/>
      <c r="BK335" s="381"/>
      <c r="BL335" s="381"/>
      <c r="BM335" s="381"/>
      <c r="BN335" s="381"/>
      <c r="BO335" s="381"/>
      <c r="BP335" s="381"/>
      <c r="BQ335" s="381"/>
      <c r="BR335" s="381"/>
      <c r="BS335" s="381"/>
      <c r="BT335" s="381"/>
      <c r="BU335" s="381"/>
      <c r="BV335" s="381"/>
      <c r="BW335" s="381"/>
      <c r="BX335" s="381"/>
      <c r="BY335" s="38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6"/>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1"/>
      <c r="BD336" s="381"/>
      <c r="BE336" s="381"/>
      <c r="BF336" s="381"/>
      <c r="BG336" s="381"/>
      <c r="BH336" s="381"/>
      <c r="BI336" s="381"/>
      <c r="BJ336" s="381"/>
      <c r="BK336" s="381"/>
      <c r="BL336" s="381"/>
      <c r="BM336" s="381"/>
      <c r="BN336" s="381"/>
      <c r="BO336" s="381"/>
      <c r="BP336" s="381"/>
      <c r="BQ336" s="381"/>
      <c r="BR336" s="381"/>
      <c r="BS336" s="381"/>
      <c r="BT336" s="381"/>
      <c r="BU336" s="381"/>
      <c r="BV336" s="381"/>
      <c r="BW336" s="381"/>
      <c r="BX336" s="381"/>
      <c r="BY336" s="38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6"/>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1"/>
      <c r="BD337" s="381"/>
      <c r="BE337" s="381"/>
      <c r="BF337" s="381"/>
      <c r="BG337" s="381"/>
      <c r="BH337" s="381"/>
      <c r="BI337" s="381"/>
      <c r="BJ337" s="381"/>
      <c r="BK337" s="381"/>
      <c r="BL337" s="381"/>
      <c r="BM337" s="381"/>
      <c r="BN337" s="381"/>
      <c r="BO337" s="381"/>
      <c r="BP337" s="381"/>
      <c r="BQ337" s="381"/>
      <c r="BR337" s="381"/>
      <c r="BS337" s="381"/>
      <c r="BT337" s="381"/>
      <c r="BU337" s="381"/>
      <c r="BV337" s="381"/>
      <c r="BW337" s="381"/>
      <c r="BX337" s="381"/>
      <c r="BY337" s="38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6"/>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1"/>
      <c r="BD338" s="381"/>
      <c r="BE338" s="381"/>
      <c r="BF338" s="381"/>
      <c r="BG338" s="381"/>
      <c r="BH338" s="381"/>
      <c r="BI338" s="381"/>
      <c r="BJ338" s="381"/>
      <c r="BK338" s="381"/>
      <c r="BL338" s="381"/>
      <c r="BM338" s="381"/>
      <c r="BN338" s="381"/>
      <c r="BO338" s="381"/>
      <c r="BP338" s="381"/>
      <c r="BQ338" s="381"/>
      <c r="BR338" s="381"/>
      <c r="BS338" s="381"/>
      <c r="BT338" s="381"/>
      <c r="BU338" s="381"/>
      <c r="BV338" s="381"/>
      <c r="BW338" s="381"/>
      <c r="BX338" s="381"/>
      <c r="BY338" s="38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88" customFormat="true" ht="15" customHeight="true" x14ac:dyDescent="0.2">
      <c r="B339" s="387"/>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59" t="s">
        <v>114</v>
      </c>
      <c r="BD339" s="2239"/>
      <c r="BE339" s="2239"/>
      <c r="BF339" s="2239"/>
      <c r="BG339" s="2240"/>
      <c r="BH339" s="2238" t="s">
        <v>38</v>
      </c>
      <c r="BI339" s="2239"/>
      <c r="BJ339" s="2239"/>
      <c r="BK339" s="2239"/>
      <c r="BL339" s="2240"/>
      <c r="BM339" s="2238" t="s">
        <v>37</v>
      </c>
      <c r="BN339" s="2239"/>
      <c r="BO339" s="2239"/>
      <c r="BP339" s="2239"/>
      <c r="BQ339" s="2241"/>
      <c r="BR339" s="1817" t="s">
        <v>137</v>
      </c>
      <c r="BS339" s="1818"/>
      <c r="BT339" s="1818"/>
      <c r="BU339" s="1818"/>
      <c r="BV339" s="1818"/>
      <c r="BW339" s="1818"/>
      <c r="BX339" s="1818"/>
      <c r="BY339" s="1819"/>
      <c r="BZ339" s="312"/>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88" customFormat="true" ht="12.75" x14ac:dyDescent="0.2">
      <c r="B340" s="387"/>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149</v>
      </c>
      <c r="BS340" s="180" t="s">
        <v>150</v>
      </c>
      <c r="BT340" s="180" t="s">
        <v>151</v>
      </c>
      <c r="BU340" s="180" t="s">
        <v>152</v>
      </c>
      <c r="BV340" s="180" t="s">
        <v>153</v>
      </c>
      <c r="BW340" s="180" t="s">
        <v>154</v>
      </c>
      <c r="BX340" s="180" t="s">
        <v>251</v>
      </c>
      <c r="BY340" s="181" t="s">
        <v>156</v>
      </c>
      <c r="BZ340" s="181" t="s">
        <v>157</v>
      </c>
      <c r="CA340" s="1903"/>
      <c r="CB340" s="1903"/>
      <c r="CC340" s="1903"/>
      <c r="CD340" s="1903"/>
      <c r="CE340" s="1903"/>
      <c r="CF340" s="1903"/>
      <c r="CG340" s="1903"/>
      <c r="CH340" s="1903"/>
      <c r="CI340" s="1903"/>
      <c r="CJ340" s="1903"/>
      <c r="CK340" s="1903"/>
      <c r="CL340" s="1903"/>
      <c r="CM340" s="1903"/>
      <c r="CN340" s="1903"/>
      <c r="CO340" s="1903"/>
      <c r="CP340" s="1903"/>
      <c r="CQ340" s="1903"/>
      <c r="CR340" s="1903"/>
      <c r="CS340" s="1903"/>
      <c r="CT340" s="1903"/>
      <c r="CU340" s="1903"/>
      <c r="CV340" s="1903"/>
      <c r="CW340" s="1903"/>
      <c r="CX340" s="1903"/>
      <c r="CY340" s="1903"/>
      <c r="CZ340" s="1903"/>
    </row>
    <row r="341" s="388" customFormat="true" ht="15" customHeight="true" x14ac:dyDescent="0.2">
      <c r="B341" s="387"/>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2" t="s">
        <v>144</v>
      </c>
      <c r="BB341" s="162" t="s">
        <v>49</v>
      </c>
      <c r="BC341" s="1163" t="s">
        <v>35</v>
      </c>
      <c r="BD341" s="1184" t="s">
        <v>35</v>
      </c>
      <c r="BE341" s="1184" t="s">
        <v>35</v>
      </c>
      <c r="BF341" s="1184" t="s">
        <v>35</v>
      </c>
      <c r="BG341" s="1205" t="s">
        <v>35</v>
      </c>
      <c r="BH341" s="1225" t="s">
        <v>35</v>
      </c>
      <c r="BI341" s="1184" t="s">
        <v>35</v>
      </c>
      <c r="BJ341" s="1184" t="s">
        <v>35</v>
      </c>
      <c r="BK341" s="1184" t="s">
        <v>35</v>
      </c>
      <c r="BL341" s="1205" t="s">
        <v>35</v>
      </c>
      <c r="BM341" s="1225" t="s">
        <v>35</v>
      </c>
      <c r="BN341" s="1184" t="s">
        <v>35</v>
      </c>
      <c r="BO341" s="1184" t="s">
        <v>35</v>
      </c>
      <c r="BP341" s="1184" t="s">
        <v>35</v>
      </c>
      <c r="BQ341" s="1205" t="s">
        <v>35</v>
      </c>
      <c r="BR341" s="1225" t="s">
        <v>35</v>
      </c>
      <c r="BS341" s="1184" t="s">
        <v>35</v>
      </c>
      <c r="BT341" s="1184" t="s">
        <v>35</v>
      </c>
      <c r="BU341" s="1184" t="s">
        <v>35</v>
      </c>
      <c r="BV341" s="1184" t="s">
        <v>35</v>
      </c>
      <c r="BW341" s="1184" t="s">
        <v>35</v>
      </c>
      <c r="BX341" s="1184" t="s">
        <v>35</v>
      </c>
      <c r="BY341" s="1245" t="s">
        <v>35</v>
      </c>
      <c r="BZ341" s="1245" t="s">
        <v>35</v>
      </c>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88" customFormat="true" ht="15" customHeight="true" x14ac:dyDescent="0.2">
      <c r="B342" s="387"/>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43"/>
      <c r="BB342" s="163" t="s">
        <v>48</v>
      </c>
      <c r="BC342" s="1164" t="s">
        <v>35</v>
      </c>
      <c r="BD342" s="1185" t="s">
        <v>35</v>
      </c>
      <c r="BE342" s="1185" t="s">
        <v>35</v>
      </c>
      <c r="BF342" s="1185" t="s">
        <v>35</v>
      </c>
      <c r="BG342" s="1206" t="s">
        <v>35</v>
      </c>
      <c r="BH342" s="1226" t="s">
        <v>35</v>
      </c>
      <c r="BI342" s="1185" t="s">
        <v>35</v>
      </c>
      <c r="BJ342" s="1185" t="s">
        <v>35</v>
      </c>
      <c r="BK342" s="1185" t="s">
        <v>35</v>
      </c>
      <c r="BL342" s="1206" t="s">
        <v>35</v>
      </c>
      <c r="BM342" s="1226" t="s">
        <v>35</v>
      </c>
      <c r="BN342" s="1185" t="s">
        <v>35</v>
      </c>
      <c r="BO342" s="1185" t="s">
        <v>35</v>
      </c>
      <c r="BP342" s="1185" t="s">
        <v>35</v>
      </c>
      <c r="BQ342" s="1206" t="s">
        <v>35</v>
      </c>
      <c r="BR342" s="1226" t="s">
        <v>35</v>
      </c>
      <c r="BS342" s="1185" t="s">
        <v>35</v>
      </c>
      <c r="BT342" s="1185" t="s">
        <v>35</v>
      </c>
      <c r="BU342" s="1185" t="s">
        <v>35</v>
      </c>
      <c r="BV342" s="1185" t="s">
        <v>35</v>
      </c>
      <c r="BW342" s="1185" t="s">
        <v>35</v>
      </c>
      <c r="BX342" s="1185" t="s">
        <v>35</v>
      </c>
      <c r="BY342" s="1246" t="s">
        <v>35</v>
      </c>
      <c r="BZ342" s="1246" t="s">
        <v>35</v>
      </c>
      <c r="CA342" s="1905"/>
      <c r="CB342" s="1905"/>
      <c r="CC342" s="1905"/>
      <c r="CD342" s="1905"/>
      <c r="CE342" s="1905"/>
      <c r="CF342" s="1905"/>
      <c r="CG342" s="1905"/>
      <c r="CH342" s="1905"/>
      <c r="CI342" s="1905"/>
      <c r="CJ342" s="1905"/>
      <c r="CK342" s="1905"/>
      <c r="CL342" s="1905"/>
      <c r="CM342" s="1905"/>
      <c r="CN342" s="1905"/>
      <c r="CO342" s="1905"/>
      <c r="CP342" s="1905"/>
      <c r="CQ342" s="1905"/>
      <c r="CR342" s="1905"/>
      <c r="CS342" s="1905"/>
      <c r="CT342" s="1905"/>
      <c r="CU342" s="1905"/>
      <c r="CV342" s="1905"/>
      <c r="CW342" s="1905"/>
      <c r="CX342" s="1905"/>
      <c r="CY342" s="1905"/>
      <c r="CZ342" s="1905"/>
    </row>
    <row r="343" s="388" customFormat="true" ht="15" customHeight="true" x14ac:dyDescent="0.2">
      <c r="B343" s="387"/>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44" t="s">
        <v>139</v>
      </c>
      <c r="BB343" s="163" t="s">
        <v>49</v>
      </c>
      <c r="BC343" s="1164" t="s">
        <v>35</v>
      </c>
      <c r="BD343" s="1185" t="s">
        <v>35</v>
      </c>
      <c r="BE343" s="1185" t="s">
        <v>35</v>
      </c>
      <c r="BF343" s="1185" t="s">
        <v>35</v>
      </c>
      <c r="BG343" s="1206" t="s">
        <v>35</v>
      </c>
      <c r="BH343" s="1226" t="s">
        <v>35</v>
      </c>
      <c r="BI343" s="1185" t="s">
        <v>35</v>
      </c>
      <c r="BJ343" s="1185" t="s">
        <v>35</v>
      </c>
      <c r="BK343" s="1185" t="s">
        <v>35</v>
      </c>
      <c r="BL343" s="1206" t="s">
        <v>35</v>
      </c>
      <c r="BM343" s="1226" t="s">
        <v>35</v>
      </c>
      <c r="BN343" s="1185" t="s">
        <v>35</v>
      </c>
      <c r="BO343" s="1185" t="s">
        <v>35</v>
      </c>
      <c r="BP343" s="1185" t="s">
        <v>35</v>
      </c>
      <c r="BQ343" s="1206" t="s">
        <v>35</v>
      </c>
      <c r="BR343" s="1226" t="s">
        <v>35</v>
      </c>
      <c r="BS343" s="1185" t="s">
        <v>35</v>
      </c>
      <c r="BT343" s="1185" t="s">
        <v>35</v>
      </c>
      <c r="BU343" s="1185" t="s">
        <v>35</v>
      </c>
      <c r="BV343" s="1185" t="s">
        <v>35</v>
      </c>
      <c r="BW343" s="1185" t="s">
        <v>35</v>
      </c>
      <c r="BX343" s="1185" t="s">
        <v>35</v>
      </c>
      <c r="BY343" s="1246" t="s">
        <v>35</v>
      </c>
      <c r="BZ343" s="1246" t="s">
        <v>35</v>
      </c>
      <c r="CA343" s="1905"/>
      <c r="CB343" s="1905"/>
      <c r="CC343" s="1905"/>
      <c r="CD343" s="1905"/>
      <c r="CE343" s="1905"/>
      <c r="CF343" s="1905"/>
      <c r="CG343" s="1905"/>
      <c r="CH343" s="1905"/>
      <c r="CI343" s="1905"/>
      <c r="CJ343" s="1905"/>
      <c r="CK343" s="1905"/>
      <c r="CL343" s="1905"/>
      <c r="CM343" s="1905"/>
      <c r="CN343" s="1905"/>
      <c r="CO343" s="1905"/>
      <c r="CP343" s="1905"/>
      <c r="CQ343" s="1905"/>
      <c r="CR343" s="1905"/>
      <c r="CS343" s="1905"/>
      <c r="CT343" s="1905"/>
      <c r="CU343" s="1905"/>
      <c r="CV343" s="1905"/>
      <c r="CW343" s="1905"/>
      <c r="CX343" s="1905"/>
      <c r="CY343" s="1905"/>
      <c r="CZ343" s="1905"/>
    </row>
    <row r="344" s="388" customFormat="true" ht="15" customHeight="true" x14ac:dyDescent="0.2">
      <c r="B344" s="387"/>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43"/>
      <c r="BB344" s="163" t="s">
        <v>48</v>
      </c>
      <c r="BC344" s="1164" t="s">
        <v>35</v>
      </c>
      <c r="BD344" s="1185" t="s">
        <v>35</v>
      </c>
      <c r="BE344" s="1185" t="s">
        <v>35</v>
      </c>
      <c r="BF344" s="1185" t="s">
        <v>35</v>
      </c>
      <c r="BG344" s="1206" t="s">
        <v>35</v>
      </c>
      <c r="BH344" s="1226" t="s">
        <v>35</v>
      </c>
      <c r="BI344" s="1185" t="s">
        <v>35</v>
      </c>
      <c r="BJ344" s="1185" t="s">
        <v>35</v>
      </c>
      <c r="BK344" s="1185" t="s">
        <v>35</v>
      </c>
      <c r="BL344" s="1206" t="s">
        <v>35</v>
      </c>
      <c r="BM344" s="1226" t="s">
        <v>35</v>
      </c>
      <c r="BN344" s="1185" t="s">
        <v>35</v>
      </c>
      <c r="BO344" s="1185" t="s">
        <v>35</v>
      </c>
      <c r="BP344" s="1185" t="s">
        <v>35</v>
      </c>
      <c r="BQ344" s="1206" t="s">
        <v>35</v>
      </c>
      <c r="BR344" s="1226" t="s">
        <v>35</v>
      </c>
      <c r="BS344" s="1185" t="s">
        <v>35</v>
      </c>
      <c r="BT344" s="1185" t="s">
        <v>35</v>
      </c>
      <c r="BU344" s="1185" t="s">
        <v>35</v>
      </c>
      <c r="BV344" s="1185" t="s">
        <v>35</v>
      </c>
      <c r="BW344" s="1185" t="s">
        <v>35</v>
      </c>
      <c r="BX344" s="1185" t="s">
        <v>35</v>
      </c>
      <c r="BY344" s="1246" t="s">
        <v>35</v>
      </c>
      <c r="BZ344" s="1246" t="s">
        <v>35</v>
      </c>
      <c r="CA344" s="1905"/>
      <c r="CB344" s="1905"/>
      <c r="CC344" s="1905"/>
      <c r="CD344" s="1905"/>
      <c r="CE344" s="1905"/>
      <c r="CF344" s="1905"/>
      <c r="CG344" s="1905"/>
      <c r="CH344" s="1905"/>
      <c r="CI344" s="1905"/>
      <c r="CJ344" s="1905"/>
      <c r="CK344" s="1905"/>
      <c r="CL344" s="1905"/>
      <c r="CM344" s="1905"/>
      <c r="CN344" s="1905"/>
      <c r="CO344" s="1905"/>
      <c r="CP344" s="1905"/>
      <c r="CQ344" s="1905"/>
      <c r="CR344" s="1905"/>
      <c r="CS344" s="1905"/>
      <c r="CT344" s="1905"/>
      <c r="CU344" s="1905"/>
      <c r="CV344" s="1905"/>
      <c r="CW344" s="1905"/>
      <c r="CX344" s="1905"/>
      <c r="CY344" s="1905"/>
      <c r="CZ344" s="1905"/>
    </row>
    <row r="345" s="388" customFormat="true" ht="15" customHeight="true" x14ac:dyDescent="0.2">
      <c r="B345" s="387"/>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44" t="s">
        <v>140</v>
      </c>
      <c r="BB345" s="163" t="s">
        <v>49</v>
      </c>
      <c r="BC345" s="1164" t="s">
        <v>35</v>
      </c>
      <c r="BD345" s="1185" t="s">
        <v>35</v>
      </c>
      <c r="BE345" s="1185" t="s">
        <v>35</v>
      </c>
      <c r="BF345" s="1185" t="s">
        <v>35</v>
      </c>
      <c r="BG345" s="1206" t="s">
        <v>35</v>
      </c>
      <c r="BH345" s="1226" t="s">
        <v>35</v>
      </c>
      <c r="BI345" s="1185" t="s">
        <v>35</v>
      </c>
      <c r="BJ345" s="1185" t="s">
        <v>35</v>
      </c>
      <c r="BK345" s="1185" t="s">
        <v>35</v>
      </c>
      <c r="BL345" s="1206" t="s">
        <v>35</v>
      </c>
      <c r="BM345" s="1226" t="s">
        <v>35</v>
      </c>
      <c r="BN345" s="1185" t="s">
        <v>35</v>
      </c>
      <c r="BO345" s="1185" t="s">
        <v>35</v>
      </c>
      <c r="BP345" s="1185" t="s">
        <v>35</v>
      </c>
      <c r="BQ345" s="1206" t="s">
        <v>35</v>
      </c>
      <c r="BR345" s="1226" t="s">
        <v>35</v>
      </c>
      <c r="BS345" s="1185" t="s">
        <v>35</v>
      </c>
      <c r="BT345" s="1185" t="s">
        <v>35</v>
      </c>
      <c r="BU345" s="1185" t="s">
        <v>35</v>
      </c>
      <c r="BV345" s="1185" t="s">
        <v>35</v>
      </c>
      <c r="BW345" s="1185" t="s">
        <v>35</v>
      </c>
      <c r="BX345" s="1185" t="s">
        <v>35</v>
      </c>
      <c r="BY345" s="1246" t="s">
        <v>35</v>
      </c>
      <c r="BZ345" s="1246" t="s">
        <v>35</v>
      </c>
      <c r="CA345" s="1905"/>
      <c r="CB345" s="1905"/>
      <c r="CC345" s="1905"/>
      <c r="CD345" s="1905"/>
      <c r="CE345" s="1905"/>
      <c r="CF345" s="1905"/>
      <c r="CG345" s="1905"/>
      <c r="CH345" s="1905"/>
      <c r="CI345" s="1905"/>
      <c r="CJ345" s="1905"/>
      <c r="CK345" s="1905"/>
      <c r="CL345" s="1905"/>
      <c r="CM345" s="1905"/>
      <c r="CN345" s="1905"/>
      <c r="CO345" s="1905"/>
      <c r="CP345" s="1905"/>
      <c r="CQ345" s="1905"/>
      <c r="CR345" s="1905"/>
      <c r="CS345" s="1905"/>
      <c r="CT345" s="1905"/>
      <c r="CU345" s="1905"/>
      <c r="CV345" s="1905"/>
      <c r="CW345" s="1905"/>
      <c r="CX345" s="1905"/>
      <c r="CY345" s="1905"/>
      <c r="CZ345" s="1905"/>
    </row>
    <row r="346" s="388" customFormat="true" ht="15" customHeight="true" x14ac:dyDescent="0.2">
      <c r="B346" s="387"/>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43"/>
      <c r="BB346" s="163" t="s">
        <v>48</v>
      </c>
      <c r="BC346" s="1164" t="s">
        <v>35</v>
      </c>
      <c r="BD346" s="1185" t="s">
        <v>35</v>
      </c>
      <c r="BE346" s="1185" t="s">
        <v>35</v>
      </c>
      <c r="BF346" s="1185" t="s">
        <v>35</v>
      </c>
      <c r="BG346" s="1206" t="s">
        <v>35</v>
      </c>
      <c r="BH346" s="1226" t="s">
        <v>35</v>
      </c>
      <c r="BI346" s="1185" t="s">
        <v>35</v>
      </c>
      <c r="BJ346" s="1185" t="s">
        <v>35</v>
      </c>
      <c r="BK346" s="1185" t="s">
        <v>35</v>
      </c>
      <c r="BL346" s="1206" t="s">
        <v>35</v>
      </c>
      <c r="BM346" s="1226" t="s">
        <v>35</v>
      </c>
      <c r="BN346" s="1185" t="s">
        <v>35</v>
      </c>
      <c r="BO346" s="1185" t="s">
        <v>35</v>
      </c>
      <c r="BP346" s="1185" t="s">
        <v>35</v>
      </c>
      <c r="BQ346" s="1206" t="s">
        <v>35</v>
      </c>
      <c r="BR346" s="1226" t="s">
        <v>35</v>
      </c>
      <c r="BS346" s="1185" t="s">
        <v>35</v>
      </c>
      <c r="BT346" s="1185" t="s">
        <v>35</v>
      </c>
      <c r="BU346" s="1185" t="s">
        <v>35</v>
      </c>
      <c r="BV346" s="1185" t="s">
        <v>35</v>
      </c>
      <c r="BW346" s="1185" t="s">
        <v>35</v>
      </c>
      <c r="BX346" s="1185" t="s">
        <v>35</v>
      </c>
      <c r="BY346" s="1246" t="s">
        <v>35</v>
      </c>
      <c r="BZ346" s="1246" t="s">
        <v>35</v>
      </c>
      <c r="CA346" s="1905"/>
      <c r="CB346" s="1905"/>
      <c r="CC346" s="1905"/>
      <c r="CD346" s="1905"/>
      <c r="CE346" s="1905"/>
      <c r="CF346" s="1905"/>
      <c r="CG346" s="1905"/>
      <c r="CH346" s="1905"/>
      <c r="CI346" s="1905"/>
      <c r="CJ346" s="1905"/>
      <c r="CK346" s="1905"/>
      <c r="CL346" s="1905"/>
      <c r="CM346" s="1905"/>
      <c r="CN346" s="1905"/>
      <c r="CO346" s="1905"/>
      <c r="CP346" s="1905"/>
      <c r="CQ346" s="1905"/>
      <c r="CR346" s="1905"/>
      <c r="CS346" s="1905"/>
      <c r="CT346" s="1905"/>
      <c r="CU346" s="1905"/>
      <c r="CV346" s="1905"/>
      <c r="CW346" s="1905"/>
      <c r="CX346" s="1905"/>
      <c r="CY346" s="1905"/>
      <c r="CZ346" s="1905"/>
    </row>
    <row r="347" s="388" customFormat="true" ht="15" customHeight="true" x14ac:dyDescent="0.2">
      <c r="B347" s="387"/>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44" t="s">
        <v>141</v>
      </c>
      <c r="BB347" s="163" t="s">
        <v>49</v>
      </c>
      <c r="BC347" s="1164" t="s">
        <v>35</v>
      </c>
      <c r="BD347" s="1185" t="s">
        <v>35</v>
      </c>
      <c r="BE347" s="1185" t="s">
        <v>35</v>
      </c>
      <c r="BF347" s="1185" t="s">
        <v>35</v>
      </c>
      <c r="BG347" s="1206" t="s">
        <v>35</v>
      </c>
      <c r="BH347" s="1226" t="s">
        <v>35</v>
      </c>
      <c r="BI347" s="1185" t="s">
        <v>35</v>
      </c>
      <c r="BJ347" s="1185" t="s">
        <v>35</v>
      </c>
      <c r="BK347" s="1185" t="s">
        <v>35</v>
      </c>
      <c r="BL347" s="1206" t="s">
        <v>35</v>
      </c>
      <c r="BM347" s="1226" t="s">
        <v>35</v>
      </c>
      <c r="BN347" s="1185" t="s">
        <v>35</v>
      </c>
      <c r="BO347" s="1185" t="s">
        <v>35</v>
      </c>
      <c r="BP347" s="1185" t="s">
        <v>35</v>
      </c>
      <c r="BQ347" s="1206" t="s">
        <v>35</v>
      </c>
      <c r="BR347" s="1226" t="s">
        <v>35</v>
      </c>
      <c r="BS347" s="1185" t="s">
        <v>35</v>
      </c>
      <c r="BT347" s="1185" t="s">
        <v>35</v>
      </c>
      <c r="BU347" s="1185" t="s">
        <v>35</v>
      </c>
      <c r="BV347" s="1185" t="s">
        <v>35</v>
      </c>
      <c r="BW347" s="1185" t="s">
        <v>35</v>
      </c>
      <c r="BX347" s="1185" t="s">
        <v>35</v>
      </c>
      <c r="BY347" s="1246" t="s">
        <v>35</v>
      </c>
      <c r="BZ347" s="1246" t="s">
        <v>35</v>
      </c>
      <c r="CA347" s="1905"/>
      <c r="CB347" s="1905"/>
      <c r="CC347" s="1905"/>
      <c r="CD347" s="1905"/>
      <c r="CE347" s="1905"/>
      <c r="CF347" s="1905"/>
      <c r="CG347" s="1905"/>
      <c r="CH347" s="1905"/>
      <c r="CI347" s="1905"/>
      <c r="CJ347" s="1905"/>
      <c r="CK347" s="1905"/>
      <c r="CL347" s="1905"/>
      <c r="CM347" s="1905"/>
      <c r="CN347" s="1905"/>
      <c r="CO347" s="1905"/>
      <c r="CP347" s="1905"/>
      <c r="CQ347" s="1905"/>
      <c r="CR347" s="1905"/>
      <c r="CS347" s="1905"/>
      <c r="CT347" s="1905"/>
      <c r="CU347" s="1905"/>
      <c r="CV347" s="1905"/>
      <c r="CW347" s="1905"/>
      <c r="CX347" s="1905"/>
      <c r="CY347" s="1905"/>
      <c r="CZ347" s="1905"/>
    </row>
    <row r="348" s="388" customFormat="true" ht="15" customHeight="true" x14ac:dyDescent="0.2">
      <c r="B348" s="387"/>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43"/>
      <c r="BB348" s="163" t="s">
        <v>48</v>
      </c>
      <c r="BC348" s="1164" t="s">
        <v>35</v>
      </c>
      <c r="BD348" s="1185" t="s">
        <v>35</v>
      </c>
      <c r="BE348" s="1185" t="s">
        <v>35</v>
      </c>
      <c r="BF348" s="1185" t="s">
        <v>35</v>
      </c>
      <c r="BG348" s="1206" t="s">
        <v>35</v>
      </c>
      <c r="BH348" s="1226" t="s">
        <v>35</v>
      </c>
      <c r="BI348" s="1185" t="s">
        <v>35</v>
      </c>
      <c r="BJ348" s="1185" t="s">
        <v>35</v>
      </c>
      <c r="BK348" s="1185" t="s">
        <v>35</v>
      </c>
      <c r="BL348" s="1206" t="s">
        <v>35</v>
      </c>
      <c r="BM348" s="1226" t="s">
        <v>35</v>
      </c>
      <c r="BN348" s="1185" t="s">
        <v>35</v>
      </c>
      <c r="BO348" s="1185" t="s">
        <v>35</v>
      </c>
      <c r="BP348" s="1185" t="s">
        <v>35</v>
      </c>
      <c r="BQ348" s="1206" t="s">
        <v>35</v>
      </c>
      <c r="BR348" s="1226" t="s">
        <v>35</v>
      </c>
      <c r="BS348" s="1185" t="s">
        <v>35</v>
      </c>
      <c r="BT348" s="1185" t="s">
        <v>35</v>
      </c>
      <c r="BU348" s="1185" t="s">
        <v>35</v>
      </c>
      <c r="BV348" s="1185" t="s">
        <v>35</v>
      </c>
      <c r="BW348" s="1185" t="s">
        <v>35</v>
      </c>
      <c r="BX348" s="1185" t="s">
        <v>35</v>
      </c>
      <c r="BY348" s="1246" t="s">
        <v>35</v>
      </c>
      <c r="BZ348" s="1246" t="s">
        <v>35</v>
      </c>
      <c r="CA348" s="1905"/>
      <c r="CB348" s="1905"/>
      <c r="CC348" s="1905"/>
      <c r="CD348" s="1905"/>
      <c r="CE348" s="1905"/>
      <c r="CF348" s="1905"/>
      <c r="CG348" s="1905"/>
      <c r="CH348" s="1905"/>
      <c r="CI348" s="1905"/>
      <c r="CJ348" s="1905"/>
      <c r="CK348" s="1905"/>
      <c r="CL348" s="1905"/>
      <c r="CM348" s="1905"/>
      <c r="CN348" s="1905"/>
      <c r="CO348" s="1905"/>
      <c r="CP348" s="1905"/>
      <c r="CQ348" s="1905"/>
      <c r="CR348" s="1905"/>
      <c r="CS348" s="1905"/>
      <c r="CT348" s="1905"/>
      <c r="CU348" s="1905"/>
      <c r="CV348" s="1905"/>
      <c r="CW348" s="1905"/>
      <c r="CX348" s="1905"/>
      <c r="CY348" s="1905"/>
      <c r="CZ348" s="1905"/>
    </row>
    <row r="349" s="388" customFormat="true" ht="15" customHeight="true" x14ac:dyDescent="0.2">
      <c r="B349" s="387"/>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44" t="s">
        <v>142</v>
      </c>
      <c r="BB349" s="163" t="s">
        <v>49</v>
      </c>
      <c r="BC349" s="1164" t="s">
        <v>35</v>
      </c>
      <c r="BD349" s="1185" t="s">
        <v>35</v>
      </c>
      <c r="BE349" s="1185" t="s">
        <v>35</v>
      </c>
      <c r="BF349" s="1185" t="s">
        <v>35</v>
      </c>
      <c r="BG349" s="1206" t="s">
        <v>35</v>
      </c>
      <c r="BH349" s="1226" t="s">
        <v>35</v>
      </c>
      <c r="BI349" s="1185" t="s">
        <v>35</v>
      </c>
      <c r="BJ349" s="1185" t="s">
        <v>35</v>
      </c>
      <c r="BK349" s="1185" t="s">
        <v>35</v>
      </c>
      <c r="BL349" s="1206" t="s">
        <v>35</v>
      </c>
      <c r="BM349" s="1226" t="s">
        <v>35</v>
      </c>
      <c r="BN349" s="1185" t="s">
        <v>35</v>
      </c>
      <c r="BO349" s="1185" t="s">
        <v>35</v>
      </c>
      <c r="BP349" s="1185" t="s">
        <v>35</v>
      </c>
      <c r="BQ349" s="1206" t="s">
        <v>35</v>
      </c>
      <c r="BR349" s="1226" t="s">
        <v>35</v>
      </c>
      <c r="BS349" s="1185" t="s">
        <v>35</v>
      </c>
      <c r="BT349" s="1185" t="s">
        <v>35</v>
      </c>
      <c r="BU349" s="1185" t="s">
        <v>35</v>
      </c>
      <c r="BV349" s="1185" t="s">
        <v>35</v>
      </c>
      <c r="BW349" s="1185" t="s">
        <v>35</v>
      </c>
      <c r="BX349" s="1185" t="s">
        <v>35</v>
      </c>
      <c r="BY349" s="1246" t="s">
        <v>35</v>
      </c>
      <c r="BZ349" s="1246" t="s">
        <v>35</v>
      </c>
      <c r="CA349" s="1905"/>
      <c r="CB349" s="1905"/>
      <c r="CC349" s="1905"/>
      <c r="CD349" s="1905"/>
      <c r="CE349" s="1905"/>
      <c r="CF349" s="1905"/>
      <c r="CG349" s="1905"/>
      <c r="CH349" s="1905"/>
      <c r="CI349" s="1905"/>
      <c r="CJ349" s="1905"/>
      <c r="CK349" s="1905"/>
      <c r="CL349" s="1905"/>
      <c r="CM349" s="1905"/>
      <c r="CN349" s="1905"/>
      <c r="CO349" s="1905"/>
      <c r="CP349" s="1905"/>
      <c r="CQ349" s="1905"/>
      <c r="CR349" s="1905"/>
      <c r="CS349" s="1905"/>
      <c r="CT349" s="1905"/>
      <c r="CU349" s="1905"/>
      <c r="CV349" s="1905"/>
      <c r="CW349" s="1905"/>
      <c r="CX349" s="1905"/>
      <c r="CY349" s="1905"/>
      <c r="CZ349" s="1905"/>
    </row>
    <row r="350" s="388" customFormat="true" ht="15" customHeight="true" x14ac:dyDescent="0.2">
      <c r="B350" s="387"/>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43"/>
      <c r="BB350" s="163" t="s">
        <v>48</v>
      </c>
      <c r="BC350" s="1164" t="s">
        <v>35</v>
      </c>
      <c r="BD350" s="1185" t="s">
        <v>35</v>
      </c>
      <c r="BE350" s="1185" t="s">
        <v>35</v>
      </c>
      <c r="BF350" s="1185" t="s">
        <v>35</v>
      </c>
      <c r="BG350" s="1206" t="s">
        <v>35</v>
      </c>
      <c r="BH350" s="1226" t="s">
        <v>35</v>
      </c>
      <c r="BI350" s="1185" t="s">
        <v>35</v>
      </c>
      <c r="BJ350" s="1185" t="s">
        <v>35</v>
      </c>
      <c r="BK350" s="1185" t="s">
        <v>35</v>
      </c>
      <c r="BL350" s="1206" t="s">
        <v>35</v>
      </c>
      <c r="BM350" s="1226" t="s">
        <v>35</v>
      </c>
      <c r="BN350" s="1185" t="s">
        <v>35</v>
      </c>
      <c r="BO350" s="1185" t="s">
        <v>35</v>
      </c>
      <c r="BP350" s="1185" t="s">
        <v>35</v>
      </c>
      <c r="BQ350" s="1206" t="s">
        <v>35</v>
      </c>
      <c r="BR350" s="1226" t="s">
        <v>35</v>
      </c>
      <c r="BS350" s="1185" t="s">
        <v>35</v>
      </c>
      <c r="BT350" s="1185" t="s">
        <v>35</v>
      </c>
      <c r="BU350" s="1185" t="s">
        <v>35</v>
      </c>
      <c r="BV350" s="1185" t="s">
        <v>35</v>
      </c>
      <c r="BW350" s="1185" t="s">
        <v>35</v>
      </c>
      <c r="BX350" s="1185" t="s">
        <v>35</v>
      </c>
      <c r="BY350" s="1246" t="s">
        <v>35</v>
      </c>
      <c r="BZ350" s="1246" t="s">
        <v>35</v>
      </c>
      <c r="CA350" s="1905"/>
      <c r="CB350" s="1905"/>
      <c r="CC350" s="1905"/>
      <c r="CD350" s="1905"/>
      <c r="CE350" s="1905"/>
      <c r="CF350" s="1905"/>
      <c r="CG350" s="1905"/>
      <c r="CH350" s="1905"/>
      <c r="CI350" s="1905"/>
      <c r="CJ350" s="1905"/>
      <c r="CK350" s="1905"/>
      <c r="CL350" s="1905"/>
      <c r="CM350" s="1905"/>
      <c r="CN350" s="1905"/>
      <c r="CO350" s="1905"/>
      <c r="CP350" s="1905"/>
      <c r="CQ350" s="1905"/>
      <c r="CR350" s="1905"/>
      <c r="CS350" s="1905"/>
      <c r="CT350" s="1905"/>
      <c r="CU350" s="1905"/>
      <c r="CV350" s="1905"/>
      <c r="CW350" s="1905"/>
      <c r="CX350" s="1905"/>
      <c r="CY350" s="1905"/>
      <c r="CZ350" s="1905"/>
    </row>
    <row r="351" s="388" customFormat="true" ht="15" customHeight="true" x14ac:dyDescent="0.2">
      <c r="B351" s="387"/>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44" t="s">
        <v>143</v>
      </c>
      <c r="BB351" s="163" t="s">
        <v>49</v>
      </c>
      <c r="BC351" s="1164" t="s">
        <v>35</v>
      </c>
      <c r="BD351" s="1185" t="s">
        <v>35</v>
      </c>
      <c r="BE351" s="1185" t="s">
        <v>35</v>
      </c>
      <c r="BF351" s="1185" t="s">
        <v>35</v>
      </c>
      <c r="BG351" s="1206" t="s">
        <v>35</v>
      </c>
      <c r="BH351" s="1226" t="s">
        <v>35</v>
      </c>
      <c r="BI351" s="1185" t="s">
        <v>35</v>
      </c>
      <c r="BJ351" s="1185" t="s">
        <v>35</v>
      </c>
      <c r="BK351" s="1185" t="s">
        <v>35</v>
      </c>
      <c r="BL351" s="1206" t="s">
        <v>35</v>
      </c>
      <c r="BM351" s="1226" t="s">
        <v>35</v>
      </c>
      <c r="BN351" s="1185" t="s">
        <v>35</v>
      </c>
      <c r="BO351" s="1185" t="s">
        <v>35</v>
      </c>
      <c r="BP351" s="1185" t="s">
        <v>35</v>
      </c>
      <c r="BQ351" s="1206" t="s">
        <v>35</v>
      </c>
      <c r="BR351" s="1226" t="s">
        <v>35</v>
      </c>
      <c r="BS351" s="1185" t="s">
        <v>35</v>
      </c>
      <c r="BT351" s="1185" t="s">
        <v>35</v>
      </c>
      <c r="BU351" s="1185" t="s">
        <v>35</v>
      </c>
      <c r="BV351" s="1185" t="s">
        <v>35</v>
      </c>
      <c r="BW351" s="1185" t="s">
        <v>35</v>
      </c>
      <c r="BX351" s="1185" t="s">
        <v>35</v>
      </c>
      <c r="BY351" s="1246" t="s">
        <v>35</v>
      </c>
      <c r="BZ351" s="1246" t="s">
        <v>35</v>
      </c>
      <c r="CA351" s="1905"/>
      <c r="CB351" s="1905"/>
      <c r="CC351" s="1905"/>
      <c r="CD351" s="1905"/>
      <c r="CE351" s="1905"/>
      <c r="CF351" s="1905"/>
      <c r="CG351" s="1905"/>
      <c r="CH351" s="1905"/>
      <c r="CI351" s="1905"/>
      <c r="CJ351" s="1905"/>
      <c r="CK351" s="1905"/>
      <c r="CL351" s="1905"/>
      <c r="CM351" s="1905"/>
      <c r="CN351" s="1905"/>
      <c r="CO351" s="1905"/>
      <c r="CP351" s="1905"/>
      <c r="CQ351" s="1905"/>
      <c r="CR351" s="1905"/>
      <c r="CS351" s="1905"/>
      <c r="CT351" s="1905"/>
      <c r="CU351" s="1905"/>
      <c r="CV351" s="1905"/>
      <c r="CW351" s="1905"/>
      <c r="CX351" s="1905"/>
      <c r="CY351" s="1905"/>
      <c r="CZ351" s="1905"/>
    </row>
    <row r="352" s="388" customFormat="true" ht="15" customHeight="true" x14ac:dyDescent="0.2">
      <c r="B352" s="387"/>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43"/>
      <c r="BB352" s="163" t="s">
        <v>48</v>
      </c>
      <c r="BC352" s="1164" t="s">
        <v>35</v>
      </c>
      <c r="BD352" s="1185" t="s">
        <v>35</v>
      </c>
      <c r="BE352" s="1185" t="s">
        <v>35</v>
      </c>
      <c r="BF352" s="1185" t="s">
        <v>35</v>
      </c>
      <c r="BG352" s="1206" t="s">
        <v>35</v>
      </c>
      <c r="BH352" s="1226" t="s">
        <v>35</v>
      </c>
      <c r="BI352" s="1185" t="s">
        <v>35</v>
      </c>
      <c r="BJ352" s="1185" t="s">
        <v>35</v>
      </c>
      <c r="BK352" s="1185" t="s">
        <v>35</v>
      </c>
      <c r="BL352" s="1206" t="s">
        <v>35</v>
      </c>
      <c r="BM352" s="1226" t="s">
        <v>35</v>
      </c>
      <c r="BN352" s="1185" t="s">
        <v>35</v>
      </c>
      <c r="BO352" s="1185" t="s">
        <v>35</v>
      </c>
      <c r="BP352" s="1185" t="s">
        <v>35</v>
      </c>
      <c r="BQ352" s="1206" t="s">
        <v>35</v>
      </c>
      <c r="BR352" s="1226" t="s">
        <v>35</v>
      </c>
      <c r="BS352" s="1185" t="s">
        <v>35</v>
      </c>
      <c r="BT352" s="1185" t="s">
        <v>35</v>
      </c>
      <c r="BU352" s="1185" t="s">
        <v>35</v>
      </c>
      <c r="BV352" s="1185" t="s">
        <v>35</v>
      </c>
      <c r="BW352" s="1185" t="s">
        <v>35</v>
      </c>
      <c r="BX352" s="1185" t="s">
        <v>35</v>
      </c>
      <c r="BY352" s="1246" t="s">
        <v>35</v>
      </c>
      <c r="BZ352" s="1246" t="s">
        <v>35</v>
      </c>
      <c r="CA352" s="1905"/>
      <c r="CB352" s="1905"/>
      <c r="CC352" s="1905"/>
      <c r="CD352" s="1905"/>
      <c r="CE352" s="1905"/>
      <c r="CF352" s="1905"/>
      <c r="CG352" s="1905"/>
      <c r="CH352" s="1905"/>
      <c r="CI352" s="1905"/>
      <c r="CJ352" s="1905"/>
      <c r="CK352" s="1905"/>
      <c r="CL352" s="1905"/>
      <c r="CM352" s="1905"/>
      <c r="CN352" s="1905"/>
      <c r="CO352" s="1905"/>
      <c r="CP352" s="1905"/>
      <c r="CQ352" s="1905"/>
      <c r="CR352" s="1905"/>
      <c r="CS352" s="1905"/>
      <c r="CT352" s="1905"/>
      <c r="CU352" s="1905"/>
      <c r="CV352" s="1905"/>
      <c r="CW352" s="1905"/>
      <c r="CX352" s="1905"/>
      <c r="CY352" s="1905"/>
      <c r="CZ352" s="1905"/>
    </row>
    <row r="353" s="388" customFormat="true" ht="15" customHeight="true" x14ac:dyDescent="0.2">
      <c r="B353" s="387"/>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44" t="s">
        <v>138</v>
      </c>
      <c r="BB353" s="163" t="s">
        <v>49</v>
      </c>
      <c r="BC353" s="1164" t="s">
        <v>35</v>
      </c>
      <c r="BD353" s="1185" t="s">
        <v>35</v>
      </c>
      <c r="BE353" s="1185" t="s">
        <v>35</v>
      </c>
      <c r="BF353" s="1185" t="s">
        <v>35</v>
      </c>
      <c r="BG353" s="1206" t="s">
        <v>35</v>
      </c>
      <c r="BH353" s="1226" t="s">
        <v>35</v>
      </c>
      <c r="BI353" s="1185" t="s">
        <v>35</v>
      </c>
      <c r="BJ353" s="1185" t="s">
        <v>35</v>
      </c>
      <c r="BK353" s="1185" t="s">
        <v>35</v>
      </c>
      <c r="BL353" s="1206" t="s">
        <v>35</v>
      </c>
      <c r="BM353" s="1226" t="s">
        <v>35</v>
      </c>
      <c r="BN353" s="1185" t="s">
        <v>35</v>
      </c>
      <c r="BO353" s="1185" t="s">
        <v>35</v>
      </c>
      <c r="BP353" s="1185" t="s">
        <v>35</v>
      </c>
      <c r="BQ353" s="1206" t="s">
        <v>35</v>
      </c>
      <c r="BR353" s="1226" t="s">
        <v>35</v>
      </c>
      <c r="BS353" s="1185" t="s">
        <v>35</v>
      </c>
      <c r="BT353" s="1185" t="s">
        <v>35</v>
      </c>
      <c r="BU353" s="1185" t="s">
        <v>35</v>
      </c>
      <c r="BV353" s="1185" t="s">
        <v>35</v>
      </c>
      <c r="BW353" s="1185" t="s">
        <v>35</v>
      </c>
      <c r="BX353" s="1185" t="s">
        <v>35</v>
      </c>
      <c r="BY353" s="1246" t="s">
        <v>35</v>
      </c>
      <c r="BZ353" s="1246" t="s">
        <v>35</v>
      </c>
      <c r="CA353" s="1905"/>
      <c r="CB353" s="1905"/>
      <c r="CC353" s="1905"/>
      <c r="CD353" s="1905"/>
      <c r="CE353" s="1905"/>
      <c r="CF353" s="1905"/>
      <c r="CG353" s="1905"/>
      <c r="CH353" s="1905"/>
      <c r="CI353" s="1905"/>
      <c r="CJ353" s="1905"/>
      <c r="CK353" s="1905"/>
      <c r="CL353" s="1905"/>
      <c r="CM353" s="1905"/>
      <c r="CN353" s="1905"/>
      <c r="CO353" s="1905"/>
      <c r="CP353" s="1905"/>
      <c r="CQ353" s="1905"/>
      <c r="CR353" s="1905"/>
      <c r="CS353" s="1905"/>
      <c r="CT353" s="1905"/>
      <c r="CU353" s="1905"/>
      <c r="CV353" s="1905"/>
      <c r="CW353" s="1905"/>
      <c r="CX353" s="1905"/>
      <c r="CY353" s="1905"/>
      <c r="CZ353" s="1905"/>
    </row>
    <row r="354" s="388" customFormat="true" ht="15" customHeight="true" x14ac:dyDescent="0.2">
      <c r="B354" s="387"/>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54"/>
      <c r="BB354" s="164" t="s">
        <v>48</v>
      </c>
      <c r="BC354" s="1165" t="s">
        <v>35</v>
      </c>
      <c r="BD354" s="1186" t="s">
        <v>35</v>
      </c>
      <c r="BE354" s="1186" t="s">
        <v>35</v>
      </c>
      <c r="BF354" s="1186" t="s">
        <v>35</v>
      </c>
      <c r="BG354" s="1207" t="s">
        <v>35</v>
      </c>
      <c r="BH354" s="1227" t="s">
        <v>35</v>
      </c>
      <c r="BI354" s="1186" t="s">
        <v>35</v>
      </c>
      <c r="BJ354" s="1186" t="s">
        <v>35</v>
      </c>
      <c r="BK354" s="1186" t="s">
        <v>35</v>
      </c>
      <c r="BL354" s="1207" t="s">
        <v>35</v>
      </c>
      <c r="BM354" s="1227" t="s">
        <v>35</v>
      </c>
      <c r="BN354" s="1186" t="s">
        <v>35</v>
      </c>
      <c r="BO354" s="1186" t="s">
        <v>35</v>
      </c>
      <c r="BP354" s="1186" t="s">
        <v>35</v>
      </c>
      <c r="BQ354" s="1207" t="s">
        <v>35</v>
      </c>
      <c r="BR354" s="1227" t="s">
        <v>35</v>
      </c>
      <c r="BS354" s="1186" t="s">
        <v>35</v>
      </c>
      <c r="BT354" s="1186" t="s">
        <v>35</v>
      </c>
      <c r="BU354" s="1186" t="s">
        <v>35</v>
      </c>
      <c r="BV354" s="1186" t="s">
        <v>35</v>
      </c>
      <c r="BW354" s="1186" t="s">
        <v>35</v>
      </c>
      <c r="BX354" s="1186" t="s">
        <v>35</v>
      </c>
      <c r="BY354" s="1247" t="s">
        <v>35</v>
      </c>
      <c r="BZ354" s="1247" t="s">
        <v>35</v>
      </c>
      <c r="CA354" s="1906"/>
      <c r="CB354" s="1906"/>
      <c r="CC354" s="1906"/>
      <c r="CD354" s="1906"/>
      <c r="CE354" s="1906"/>
      <c r="CF354" s="1906"/>
      <c r="CG354" s="1906"/>
      <c r="CH354" s="1906"/>
      <c r="CI354" s="1906"/>
      <c r="CJ354" s="1906"/>
      <c r="CK354" s="1906"/>
      <c r="CL354" s="1906"/>
      <c r="CM354" s="1906"/>
      <c r="CN354" s="1906"/>
      <c r="CO354" s="1906"/>
      <c r="CP354" s="1906"/>
      <c r="CQ354" s="1906"/>
      <c r="CR354" s="1906"/>
      <c r="CS354" s="1906"/>
      <c r="CT354" s="1906"/>
      <c r="CU354" s="1906"/>
      <c r="CV354" s="1906"/>
      <c r="CW354" s="1906"/>
      <c r="CX354" s="1906"/>
      <c r="CY354" s="1906"/>
      <c r="CZ354" s="1906"/>
    </row>
    <row r="355" s="388" customFormat="true" ht="15" customHeight="true" x14ac:dyDescent="0.2">
      <c r="B355" s="387"/>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388" customFormat="true" ht="15" customHeight="true" x14ac:dyDescent="0.2">
      <c r="B356" s="387"/>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88" customFormat="true" ht="15" customHeight="true" x14ac:dyDescent="0.2">
      <c r="B390" s="387"/>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88" customFormat="true" ht="15" customHeight="true" x14ac:dyDescent="0.2">
      <c r="B391" s="387"/>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88" customFormat="true" ht="15" customHeight="true" x14ac:dyDescent="0.2">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88" customFormat="true" ht="15" customHeight="true" x14ac:dyDescent="0.2">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88" customFormat="true" ht="15" customHeight="true" x14ac:dyDescent="0.2">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88" customFormat="true" ht="15" customHeight="true" x14ac:dyDescent="0.2">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88" customFormat="true" ht="15" customHeight="true" x14ac:dyDescent="0.2">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88" customFormat="true" ht="15" customHeight="true" x14ac:dyDescent="0.2">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88" customFormat="true" ht="15" customHeight="true" x14ac:dyDescent="0.2">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7" customFormat="true" ht="15" customHeight="true" x14ac:dyDescent="0.25">
      <c r="A399" s="136"/>
      <c r="B399" s="136"/>
      <c r="C399" s="2137" t="s">
        <v>129</v>
      </c>
      <c r="D399" s="2138"/>
      <c r="E399" s="2138"/>
      <c r="F399" s="2138"/>
      <c r="G399" s="136"/>
      <c r="H399" s="2108" t="s">
        <v>130</v>
      </c>
      <c r="I399" s="2109"/>
      <c r="J399" s="2109"/>
      <c r="K399" s="2109"/>
      <c r="M399" s="2108" t="s">
        <v>131</v>
      </c>
      <c r="N399" s="2109"/>
      <c r="O399" s="2109"/>
      <c r="P399" s="210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309" t="s">
        <v>192</v>
      </c>
      <c r="D400" s="2111"/>
      <c r="E400" s="2111"/>
      <c r="H400" s="2310" t="s">
        <v>192</v>
      </c>
      <c r="I400" s="2111"/>
      <c r="J400" s="2111"/>
      <c r="M400" s="2311" t="s">
        <v>192</v>
      </c>
      <c r="N400" s="2111"/>
      <c r="O400" s="21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7"/>
      <c r="BB400" s="136"/>
      <c r="BC400" s="407"/>
      <c r="BD400" s="407"/>
      <c r="BE400" s="407"/>
      <c r="BF400" s="407"/>
      <c r="BG400" s="407"/>
      <c r="BH400" s="407"/>
      <c r="BI400" s="407"/>
      <c r="BJ400" s="407"/>
      <c r="BK400" s="407"/>
      <c r="BL400" s="407"/>
      <c r="BM400" s="407"/>
      <c r="BN400" s="407"/>
      <c r="BO400" s="407"/>
      <c r="BP400" s="407"/>
      <c r="BQ400" s="407"/>
      <c r="BR400" s="407"/>
      <c r="BS400" s="407"/>
      <c r="BT400" s="407"/>
      <c r="BU400" s="407"/>
      <c r="BV400" s="407"/>
      <c r="BW400" s="407"/>
      <c r="BX400" s="407"/>
      <c r="BY400" s="407"/>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14"/>
      <c r="D401" s="2111"/>
      <c r="E401" s="423" t="s">
        <v>193</v>
      </c>
      <c r="H401" s="2114"/>
      <c r="I401" s="2111"/>
      <c r="J401" s="424" t="s">
        <v>193</v>
      </c>
      <c r="M401" s="2114"/>
      <c r="N401" s="2111"/>
      <c r="O401" s="425" t="s">
        <v>193</v>
      </c>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7"/>
      <c r="BB401" s="136"/>
      <c r="BC401" s="407"/>
      <c r="BD401" s="407"/>
      <c r="BE401" s="407"/>
      <c r="BF401" s="407"/>
      <c r="BG401" s="407"/>
      <c r="BH401" s="407"/>
      <c r="BI401" s="407"/>
      <c r="BJ401" s="407"/>
      <c r="BK401" s="407"/>
      <c r="BL401" s="407"/>
      <c r="BM401" s="407"/>
      <c r="BN401" s="407"/>
      <c r="BO401" s="407"/>
      <c r="BP401" s="407"/>
      <c r="BQ401" s="407"/>
      <c r="BR401" s="407"/>
      <c r="BS401" s="407"/>
      <c r="BT401" s="407"/>
      <c r="BU401" s="407"/>
      <c r="BV401" s="407"/>
      <c r="BW401" s="407"/>
      <c r="BX401" s="407"/>
      <c r="BY401" s="407"/>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15" t="s">
        <v>135</v>
      </c>
      <c r="C402" s="2111"/>
      <c r="D402" s="2111"/>
      <c r="E402" s="426" t="s">
        <v>194</v>
      </c>
      <c r="H402" s="2111"/>
      <c r="I402" s="2111"/>
      <c r="J402" s="427" t="s">
        <v>194</v>
      </c>
      <c r="M402" s="2111"/>
      <c r="N402" s="2111"/>
      <c r="O402" s="428" t="s">
        <v>194</v>
      </c>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7"/>
      <c r="BB402" s="136"/>
      <c r="BC402" s="407"/>
      <c r="BD402" s="407"/>
      <c r="BE402" s="407"/>
      <c r="BF402" s="407"/>
      <c r="BG402" s="407"/>
      <c r="BH402" s="407"/>
      <c r="BI402" s="407"/>
      <c r="BJ402" s="407"/>
      <c r="BK402" s="407"/>
      <c r="BL402" s="407"/>
      <c r="BM402" s="407"/>
      <c r="BN402" s="407"/>
      <c r="BO402" s="407"/>
      <c r="BP402" s="407"/>
      <c r="BQ402" s="407"/>
      <c r="BR402" s="407"/>
      <c r="BS402" s="407"/>
      <c r="BT402" s="407"/>
      <c r="BU402" s="407"/>
      <c r="BV402" s="407"/>
      <c r="BW402" s="407"/>
      <c r="BX402" s="407"/>
      <c r="BY402" s="407"/>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11"/>
      <c r="C403" s="2275" t="s">
        <v>264</v>
      </c>
      <c r="D403" s="2071"/>
      <c r="E403" s="512">
        <v>0.78232481108812035</v>
      </c>
      <c r="F403" s="450"/>
      <c r="G403" s="450"/>
      <c r="H403" s="2276" t="s">
        <v>196</v>
      </c>
      <c r="I403" s="2071"/>
      <c r="J403" s="513">
        <v>0.62975437812099988</v>
      </c>
      <c r="K403" s="450"/>
      <c r="L403" s="450"/>
      <c r="M403" s="2277" t="s">
        <v>197</v>
      </c>
      <c r="N403" s="2071"/>
      <c r="O403" s="514">
        <v>-0.72755363869702894</v>
      </c>
      <c r="P403" s="450"/>
      <c r="Q403" s="450"/>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11"/>
      <c r="C404" s="2271" t="s">
        <v>265</v>
      </c>
      <c r="D404" s="2071"/>
      <c r="E404" s="515">
        <v>-0.77864905717683819</v>
      </c>
      <c r="F404" s="450"/>
      <c r="G404" s="450"/>
      <c r="H404" s="2272" t="s">
        <v>199</v>
      </c>
      <c r="I404" s="2071"/>
      <c r="J404" s="516">
        <v>0.60095525623521107</v>
      </c>
      <c r="K404" s="450"/>
      <c r="L404" s="450"/>
      <c r="M404" s="2273" t="s">
        <v>264</v>
      </c>
      <c r="N404" s="2071"/>
      <c r="O404" s="517">
        <v>0.72353315159665466</v>
      </c>
      <c r="P404" s="450"/>
      <c r="Q404" s="450"/>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11"/>
      <c r="C405" s="2271" t="s">
        <v>197</v>
      </c>
      <c r="D405" s="2071"/>
      <c r="E405" s="515">
        <v>-0.74748284547874067</v>
      </c>
      <c r="F405" s="450"/>
      <c r="G405" s="450"/>
      <c r="H405" s="2272" t="s">
        <v>266</v>
      </c>
      <c r="I405" s="2071"/>
      <c r="J405" s="516">
        <v>0.56825198330063453</v>
      </c>
      <c r="K405" s="450"/>
      <c r="L405" s="450"/>
      <c r="M405" s="2273" t="s">
        <v>198</v>
      </c>
      <c r="N405" s="2071"/>
      <c r="O405" s="517">
        <v>0.66964000732404316</v>
      </c>
      <c r="P405" s="450"/>
      <c r="Q405" s="450"/>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11"/>
      <c r="C406" s="2271" t="s">
        <v>198</v>
      </c>
      <c r="D406" s="2071"/>
      <c r="E406" s="515">
        <v>0.74531937949257732</v>
      </c>
      <c r="F406" s="450"/>
      <c r="G406" s="450"/>
      <c r="H406" s="2272" t="s">
        <v>267</v>
      </c>
      <c r="I406" s="2071"/>
      <c r="J406" s="516">
        <v>0.53289624354811949</v>
      </c>
      <c r="K406" s="450"/>
      <c r="L406" s="450"/>
      <c r="M406" s="2273" t="s">
        <v>265</v>
      </c>
      <c r="N406" s="2071"/>
      <c r="O406" s="517">
        <v>-0.66369275104320058</v>
      </c>
      <c r="P406" s="450"/>
      <c r="Q406" s="450"/>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11"/>
      <c r="C407" s="2271" t="s">
        <v>202</v>
      </c>
      <c r="D407" s="2071"/>
      <c r="E407" s="515">
        <v>0.69388763922385377</v>
      </c>
      <c r="F407" s="450"/>
      <c r="G407" s="450"/>
      <c r="H407" s="2272" t="s">
        <v>197</v>
      </c>
      <c r="I407" s="2071"/>
      <c r="J407" s="516">
        <v>-0.51959529017643291</v>
      </c>
      <c r="K407" s="450"/>
      <c r="L407" s="450"/>
      <c r="M407" s="2273" t="s">
        <v>202</v>
      </c>
      <c r="N407" s="2071"/>
      <c r="O407" s="517">
        <v>0.62042165490952372</v>
      </c>
      <c r="P407" s="450"/>
      <c r="Q407" s="450"/>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11"/>
      <c r="C408" s="2271" t="s">
        <v>268</v>
      </c>
      <c r="D408" s="2071"/>
      <c r="E408" s="515">
        <v>0.66966086867902175</v>
      </c>
      <c r="F408" s="450"/>
      <c r="G408" s="450"/>
      <c r="H408" s="2272" t="s">
        <v>212</v>
      </c>
      <c r="I408" s="2071"/>
      <c r="J408" s="516">
        <v>0.49515545276022355</v>
      </c>
      <c r="K408" s="450"/>
      <c r="L408" s="450"/>
      <c r="M408" s="2273" t="s">
        <v>267</v>
      </c>
      <c r="N408" s="2071"/>
      <c r="O408" s="517">
        <v>0.59494324842931978</v>
      </c>
      <c r="P408" s="450"/>
      <c r="Q408" s="450"/>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11"/>
      <c r="C409" s="2271" t="s">
        <v>267</v>
      </c>
      <c r="D409" s="2071"/>
      <c r="E409" s="515">
        <v>0.65553199333082468</v>
      </c>
      <c r="F409" s="450"/>
      <c r="G409" s="450"/>
      <c r="H409" s="2272" t="s">
        <v>269</v>
      </c>
      <c r="I409" s="2071"/>
      <c r="J409" s="516">
        <v>0.46779520721076762</v>
      </c>
      <c r="K409" s="450"/>
      <c r="L409" s="450"/>
      <c r="M409" s="2273" t="s">
        <v>196</v>
      </c>
      <c r="N409" s="2071"/>
      <c r="O409" s="517">
        <v>0.59154338125393591</v>
      </c>
      <c r="P409" s="450"/>
      <c r="Q409" s="450"/>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11"/>
      <c r="C410" s="2271" t="s">
        <v>196</v>
      </c>
      <c r="D410" s="2071"/>
      <c r="E410" s="515">
        <v>0.65186854635667246</v>
      </c>
      <c r="F410" s="450"/>
      <c r="G410" s="450"/>
      <c r="H410" s="2272" t="s">
        <v>270</v>
      </c>
      <c r="I410" s="2071"/>
      <c r="J410" s="516">
        <v>0.4577544810025595</v>
      </c>
      <c r="K410" s="450"/>
      <c r="L410" s="450"/>
      <c r="M410" s="2273" t="s">
        <v>268</v>
      </c>
      <c r="N410" s="2071"/>
      <c r="O410" s="517">
        <v>0.55647434190664213</v>
      </c>
      <c r="P410" s="450"/>
      <c r="Q410" s="450"/>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11"/>
      <c r="C411" s="2271" t="s">
        <v>270</v>
      </c>
      <c r="D411" s="2071"/>
      <c r="E411" s="515">
        <v>0.59785317091853774</v>
      </c>
      <c r="F411" s="450"/>
      <c r="G411" s="450"/>
      <c r="H411" s="2272" t="s">
        <v>208</v>
      </c>
      <c r="I411" s="2071"/>
      <c r="J411" s="516">
        <v>0.4535400010718561</v>
      </c>
      <c r="K411" s="450"/>
      <c r="L411" s="450"/>
      <c r="M411" s="2273" t="s">
        <v>271</v>
      </c>
      <c r="N411" s="2071"/>
      <c r="O411" s="517">
        <v>-0.53725305282398383</v>
      </c>
      <c r="P411" s="450"/>
      <c r="Q411" s="450"/>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11"/>
      <c r="C412" s="2271" t="s">
        <v>271</v>
      </c>
      <c r="D412" s="2071"/>
      <c r="E412" s="515">
        <v>-0.5690095659791532</v>
      </c>
      <c r="F412" s="450"/>
      <c r="G412" s="450"/>
      <c r="H412" s="2272" t="s">
        <v>265</v>
      </c>
      <c r="I412" s="2071"/>
      <c r="J412" s="516">
        <v>-0.43867138053341265</v>
      </c>
      <c r="K412" s="450"/>
      <c r="L412" s="450"/>
      <c r="M412" s="2273" t="s">
        <v>206</v>
      </c>
      <c r="N412" s="2071"/>
      <c r="O412" s="517">
        <v>0.52635754828235082</v>
      </c>
      <c r="P412" s="450"/>
      <c r="Q412" s="450"/>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11"/>
      <c r="C413" s="2271" t="s">
        <v>199</v>
      </c>
      <c r="D413" s="2071"/>
      <c r="E413" s="515">
        <v>0.56816997648796974</v>
      </c>
      <c r="F413" s="450"/>
      <c r="G413" s="450"/>
      <c r="H413" s="2272" t="s">
        <v>198</v>
      </c>
      <c r="I413" s="2071"/>
      <c r="J413" s="516">
        <v>0.43124227341207461</v>
      </c>
      <c r="K413" s="450"/>
      <c r="L413" s="450"/>
      <c r="M413" s="2273" t="s">
        <v>269</v>
      </c>
      <c r="N413" s="2071"/>
      <c r="O413" s="517">
        <v>0.38340012084141356</v>
      </c>
      <c r="P413" s="450"/>
      <c r="Q413" s="450"/>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11"/>
      <c r="C414" s="2271" t="s">
        <v>266</v>
      </c>
      <c r="D414" s="2071"/>
      <c r="E414" s="515">
        <v>0.512276939403846</v>
      </c>
      <c r="F414" s="450"/>
      <c r="G414" s="450"/>
      <c r="H414" s="2272" t="s">
        <v>272</v>
      </c>
      <c r="I414" s="2071"/>
      <c r="J414" s="516">
        <v>0.40493066644633408</v>
      </c>
      <c r="K414" s="450"/>
      <c r="L414" s="450"/>
      <c r="M414" s="2273" t="s">
        <v>208</v>
      </c>
      <c r="N414" s="2071"/>
      <c r="O414" s="517">
        <v>0.36890508508797126</v>
      </c>
      <c r="P414" s="450"/>
      <c r="Q414" s="450"/>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11"/>
      <c r="C415" s="2271" t="s">
        <v>273</v>
      </c>
      <c r="D415" s="2071"/>
      <c r="E415" s="515">
        <v>-0.49607532559791473</v>
      </c>
      <c r="F415" s="450"/>
      <c r="G415" s="450"/>
      <c r="H415" s="2272" t="s">
        <v>268</v>
      </c>
      <c r="I415" s="2071"/>
      <c r="J415" s="516">
        <v>0.40274332460778478</v>
      </c>
      <c r="K415" s="450"/>
      <c r="L415" s="450"/>
      <c r="M415" s="2273" t="s">
        <v>212</v>
      </c>
      <c r="N415" s="2071"/>
      <c r="O415" s="517">
        <v>0.31956928425774617</v>
      </c>
      <c r="P415" s="450"/>
      <c r="Q415" s="450"/>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11"/>
      <c r="C416" s="2271" t="s">
        <v>269</v>
      </c>
      <c r="D416" s="2071"/>
      <c r="E416" s="515">
        <v>0.46460527236085514</v>
      </c>
      <c r="F416" s="450"/>
      <c r="G416" s="450"/>
      <c r="H416" s="2272" t="s">
        <v>274</v>
      </c>
      <c r="I416" s="2071"/>
      <c r="J416" s="516">
        <v>-0.39717621932283242</v>
      </c>
      <c r="K416" s="450"/>
      <c r="L416" s="450"/>
      <c r="M416" s="2273" t="s">
        <v>275</v>
      </c>
      <c r="N416" s="2071"/>
      <c r="O416" s="517">
        <v>0.29046959603705319</v>
      </c>
      <c r="P416" s="450"/>
      <c r="Q416" s="450"/>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11"/>
      <c r="C417" s="2271" t="s">
        <v>276</v>
      </c>
      <c r="D417" s="2071"/>
      <c r="E417" s="515">
        <v>-0.45620464826668605</v>
      </c>
      <c r="F417" s="450"/>
      <c r="G417" s="450"/>
      <c r="H417" s="2272" t="s">
        <v>264</v>
      </c>
      <c r="I417" s="2071"/>
      <c r="J417" s="516">
        <v>0.3856805405475085</v>
      </c>
      <c r="K417" s="450"/>
      <c r="L417" s="450"/>
      <c r="M417" s="2273" t="s">
        <v>276</v>
      </c>
      <c r="N417" s="2071"/>
      <c r="O417" s="517">
        <v>-0.28939459142717733</v>
      </c>
      <c r="P417" s="450"/>
      <c r="Q417" s="450"/>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11"/>
      <c r="C418" s="2271" t="s">
        <v>212</v>
      </c>
      <c r="D418" s="2071"/>
      <c r="E418" s="515">
        <v>0.43653611870165138</v>
      </c>
      <c r="F418" s="450"/>
      <c r="G418" s="450"/>
      <c r="H418" s="2272" t="s">
        <v>276</v>
      </c>
      <c r="I418" s="2071"/>
      <c r="J418" s="516">
        <v>-0.35604070639603952</v>
      </c>
      <c r="K418" s="450"/>
      <c r="L418" s="450"/>
      <c r="M418" s="2273" t="s">
        <v>199</v>
      </c>
      <c r="N418" s="2071"/>
      <c r="O418" s="517">
        <v>0.28084326543564098</v>
      </c>
      <c r="P418" s="450"/>
      <c r="Q418" s="450"/>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11"/>
      <c r="C419" s="2271" t="s">
        <v>277</v>
      </c>
      <c r="D419" s="2071"/>
      <c r="E419" s="515">
        <v>0.43198165629989616</v>
      </c>
      <c r="F419" s="450"/>
      <c r="G419" s="450"/>
      <c r="H419" s="2272" t="s">
        <v>202</v>
      </c>
      <c r="I419" s="2071"/>
      <c r="J419" s="516">
        <v>0.33641609076222223</v>
      </c>
      <c r="K419" s="450"/>
      <c r="L419" s="450"/>
      <c r="M419" s="2273" t="s">
        <v>273</v>
      </c>
      <c r="N419" s="2071"/>
      <c r="O419" s="517">
        <v>-0.25451021284266617</v>
      </c>
      <c r="P419" s="450"/>
      <c r="Q419" s="450"/>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11"/>
      <c r="C420" s="2271" t="s">
        <v>278</v>
      </c>
      <c r="D420" s="2071"/>
      <c r="E420" s="515">
        <v>0.43032547708754754</v>
      </c>
      <c r="F420" s="450"/>
      <c r="G420" s="450"/>
      <c r="H420" s="2272" t="s">
        <v>279</v>
      </c>
      <c r="I420" s="2071"/>
      <c r="J420" s="516">
        <v>-0.32147625378726735</v>
      </c>
      <c r="K420" s="450"/>
      <c r="L420" s="450"/>
      <c r="M420" s="2273" t="s">
        <v>277</v>
      </c>
      <c r="N420" s="2071"/>
      <c r="O420" s="517">
        <v>0.25221016693264736</v>
      </c>
      <c r="P420" s="450"/>
      <c r="Q420" s="450"/>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11"/>
      <c r="C421" s="2271" t="s">
        <v>208</v>
      </c>
      <c r="D421" s="2071"/>
      <c r="E421" s="515">
        <v>0.39538756387466184</v>
      </c>
      <c r="F421" s="450"/>
      <c r="G421" s="450"/>
      <c r="H421" s="2272" t="s">
        <v>280</v>
      </c>
      <c r="I421" s="2071"/>
      <c r="J421" s="516">
        <v>0.31183892997978785</v>
      </c>
      <c r="K421" s="450"/>
      <c r="L421" s="450"/>
      <c r="M421" s="2273" t="s">
        <v>266</v>
      </c>
      <c r="N421" s="2071"/>
      <c r="O421" s="517">
        <v>0.24655343707953326</v>
      </c>
      <c r="P421" s="450"/>
      <c r="Q421" s="450"/>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11"/>
      <c r="C422" s="2271" t="s">
        <v>281</v>
      </c>
      <c r="D422" s="2071"/>
      <c r="E422" s="515">
        <v>-0.34923111590041406</v>
      </c>
      <c r="F422" s="450"/>
      <c r="G422" s="450"/>
      <c r="H422" s="2272" t="s">
        <v>218</v>
      </c>
      <c r="I422" s="2071"/>
      <c r="J422" s="516">
        <v>0.28349580686626957</v>
      </c>
      <c r="K422" s="450"/>
      <c r="L422" s="450"/>
      <c r="M422" s="2273" t="s">
        <v>219</v>
      </c>
      <c r="N422" s="2071"/>
      <c r="O422" s="517">
        <v>0.23114380578204374</v>
      </c>
      <c r="P422" s="450"/>
      <c r="Q422" s="450"/>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11"/>
      <c r="C423" s="2271" t="s">
        <v>274</v>
      </c>
      <c r="D423" s="2071"/>
      <c r="E423" s="515">
        <v>-0.3364208477254661</v>
      </c>
      <c r="F423" s="450"/>
      <c r="G423" s="450"/>
      <c r="H423" s="2272" t="s">
        <v>281</v>
      </c>
      <c r="I423" s="2071"/>
      <c r="J423" s="516">
        <v>-0.26423877998158102</v>
      </c>
      <c r="K423" s="450"/>
      <c r="L423" s="450"/>
      <c r="M423" s="2273" t="s">
        <v>270</v>
      </c>
      <c r="N423" s="2071"/>
      <c r="O423" s="517">
        <v>0.22454290469982613</v>
      </c>
      <c r="P423" s="450"/>
      <c r="Q423" s="450"/>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11"/>
      <c r="C424" s="2271" t="s">
        <v>272</v>
      </c>
      <c r="D424" s="2071"/>
      <c r="E424" s="515">
        <v>0.30298125145225419</v>
      </c>
      <c r="F424" s="450"/>
      <c r="G424" s="450"/>
      <c r="H424" s="2272" t="s">
        <v>219</v>
      </c>
      <c r="I424" s="2071"/>
      <c r="J424" s="516">
        <v>-0.25152532456001958</v>
      </c>
      <c r="K424" s="450"/>
      <c r="L424" s="450"/>
      <c r="M424" s="2273" t="s">
        <v>227</v>
      </c>
      <c r="N424" s="2071"/>
      <c r="O424" s="517">
        <v>0.20013499503224724</v>
      </c>
      <c r="P424" s="450"/>
      <c r="Q424" s="450"/>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11"/>
      <c r="C425" s="2271" t="s">
        <v>222</v>
      </c>
      <c r="D425" s="2071"/>
      <c r="E425" s="515">
        <v>0.29656022260054421</v>
      </c>
      <c r="F425" s="450"/>
      <c r="G425" s="450"/>
      <c r="H425" s="2272" t="s">
        <v>273</v>
      </c>
      <c r="I425" s="2071"/>
      <c r="J425" s="516">
        <v>-0.24867358333718245</v>
      </c>
      <c r="K425" s="450"/>
      <c r="L425" s="450"/>
      <c r="M425" s="2273" t="s">
        <v>274</v>
      </c>
      <c r="N425" s="2071"/>
      <c r="O425" s="517">
        <v>-0.19756563020592427</v>
      </c>
      <c r="P425" s="450"/>
      <c r="Q425" s="450"/>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11"/>
      <c r="C426" s="2271" t="s">
        <v>280</v>
      </c>
      <c r="D426" s="2071"/>
      <c r="E426" s="515">
        <v>0.24986362875256793</v>
      </c>
      <c r="F426" s="450"/>
      <c r="G426" s="450"/>
      <c r="H426" s="2272" t="s">
        <v>271</v>
      </c>
      <c r="I426" s="2071"/>
      <c r="J426" s="516">
        <v>-0.2426563358733537</v>
      </c>
      <c r="K426" s="450"/>
      <c r="L426" s="450"/>
      <c r="M426" s="2273" t="s">
        <v>278</v>
      </c>
      <c r="N426" s="2071"/>
      <c r="O426" s="517">
        <v>0.18950775701344047</v>
      </c>
      <c r="P426" s="450"/>
      <c r="Q426" s="450"/>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11"/>
      <c r="C427" s="2271" t="s">
        <v>282</v>
      </c>
      <c r="D427" s="2071"/>
      <c r="E427" s="515">
        <v>0.23182824465016802</v>
      </c>
      <c r="F427" s="450"/>
      <c r="G427" s="450"/>
      <c r="H427" s="2272" t="s">
        <v>275</v>
      </c>
      <c r="I427" s="2071"/>
      <c r="J427" s="516">
        <v>0.23262918775131566</v>
      </c>
      <c r="K427" s="450"/>
      <c r="L427" s="450"/>
      <c r="M427" s="2273" t="s">
        <v>283</v>
      </c>
      <c r="N427" s="2071"/>
      <c r="O427" s="517">
        <v>0.18765384986995887</v>
      </c>
      <c r="P427" s="450"/>
      <c r="Q427" s="450"/>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11"/>
      <c r="C428" s="2271" t="s">
        <v>218</v>
      </c>
      <c r="D428" s="2071"/>
      <c r="E428" s="515">
        <v>0.22918544403640401</v>
      </c>
      <c r="F428" s="450"/>
      <c r="G428" s="450"/>
      <c r="H428" s="2272" t="s">
        <v>222</v>
      </c>
      <c r="I428" s="2071"/>
      <c r="J428" s="516">
        <v>0.22568422111765396</v>
      </c>
      <c r="K428" s="450"/>
      <c r="L428" s="450"/>
      <c r="M428" s="2273" t="s">
        <v>280</v>
      </c>
      <c r="N428" s="2071"/>
      <c r="O428" s="517">
        <v>0.17600023373725338</v>
      </c>
      <c r="P428" s="450"/>
      <c r="Q428" s="450"/>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11"/>
      <c r="C429" s="2271" t="s">
        <v>206</v>
      </c>
      <c r="D429" s="2071"/>
      <c r="E429" s="515">
        <v>0.21475628978254152</v>
      </c>
      <c r="F429" s="450"/>
      <c r="G429" s="450"/>
      <c r="H429" s="2272" t="s">
        <v>282</v>
      </c>
      <c r="I429" s="2071"/>
      <c r="J429" s="516">
        <v>0.19880208117649614</v>
      </c>
      <c r="K429" s="450"/>
      <c r="L429" s="450"/>
      <c r="M429" s="2273" t="s">
        <v>221</v>
      </c>
      <c r="N429" s="2071"/>
      <c r="O429" s="517">
        <v>0.16955400252454295</v>
      </c>
      <c r="P429" s="450"/>
      <c r="Q429" s="450"/>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11"/>
      <c r="C430" s="2271" t="s">
        <v>284</v>
      </c>
      <c r="D430" s="2071"/>
      <c r="E430" s="515">
        <v>-0.18640698299687433</v>
      </c>
      <c r="F430" s="450"/>
      <c r="G430" s="450"/>
      <c r="H430" s="2272" t="s">
        <v>206</v>
      </c>
      <c r="I430" s="2071"/>
      <c r="J430" s="516">
        <v>-0.17695006625646387</v>
      </c>
      <c r="K430" s="450"/>
      <c r="L430" s="450"/>
      <c r="M430" s="2273" t="s">
        <v>218</v>
      </c>
      <c r="N430" s="2071"/>
      <c r="O430" s="517">
        <v>0.16351514956610011</v>
      </c>
      <c r="P430" s="450"/>
      <c r="Q430" s="450"/>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11"/>
      <c r="C431" s="2271" t="s">
        <v>279</v>
      </c>
      <c r="D431" s="2071"/>
      <c r="E431" s="515">
        <v>-0.1717525744809745</v>
      </c>
      <c r="F431" s="450"/>
      <c r="G431" s="450"/>
      <c r="H431" s="2272" t="s">
        <v>221</v>
      </c>
      <c r="I431" s="2071"/>
      <c r="J431" s="516">
        <v>0.16965404817193186</v>
      </c>
      <c r="K431" s="450"/>
      <c r="L431" s="450"/>
      <c r="M431" s="2273" t="s">
        <v>281</v>
      </c>
      <c r="N431" s="2071"/>
      <c r="O431" s="517">
        <v>0.162271042919512</v>
      </c>
      <c r="P431" s="450"/>
      <c r="Q431" s="450"/>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11"/>
      <c r="C432" s="2271" t="s">
        <v>285</v>
      </c>
      <c r="D432" s="2071"/>
      <c r="E432" s="515">
        <v>-0.16740381388899936</v>
      </c>
      <c r="F432" s="450"/>
      <c r="G432" s="450"/>
      <c r="H432" s="2272" t="s">
        <v>286</v>
      </c>
      <c r="I432" s="2071"/>
      <c r="J432" s="516">
        <v>-0.14336609652665891</v>
      </c>
      <c r="K432" s="450"/>
      <c r="L432" s="450"/>
      <c r="M432" s="2273" t="s">
        <v>282</v>
      </c>
      <c r="N432" s="2071"/>
      <c r="O432" s="517">
        <v>0.15909514548154255</v>
      </c>
      <c r="P432" s="450"/>
      <c r="Q432" s="450"/>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11"/>
      <c r="C433" s="2271" t="s">
        <v>219</v>
      </c>
      <c r="D433" s="2071"/>
      <c r="E433" s="515">
        <v>0.16322582444731881</v>
      </c>
      <c r="F433" s="450"/>
      <c r="G433" s="450"/>
      <c r="H433" s="2272" t="s">
        <v>236</v>
      </c>
      <c r="I433" s="2071"/>
      <c r="J433" s="516">
        <v>-0.13752088333747517</v>
      </c>
      <c r="K433" s="450"/>
      <c r="L433" s="450"/>
      <c r="M433" s="2273" t="s">
        <v>222</v>
      </c>
      <c r="N433" s="2071"/>
      <c r="O433" s="517">
        <v>0.14561612951830491</v>
      </c>
      <c r="P433" s="450"/>
      <c r="Q433" s="450"/>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11"/>
      <c r="C434" s="2271" t="s">
        <v>275</v>
      </c>
      <c r="D434" s="2071"/>
      <c r="E434" s="515">
        <v>0.15652383480496601</v>
      </c>
      <c r="F434" s="450"/>
      <c r="G434" s="450"/>
      <c r="H434" s="2272" t="s">
        <v>278</v>
      </c>
      <c r="I434" s="2071"/>
      <c r="J434" s="516">
        <v>0.13126705182459231</v>
      </c>
      <c r="K434" s="450"/>
      <c r="L434" s="450"/>
      <c r="M434" s="2273" t="s">
        <v>287</v>
      </c>
      <c r="N434" s="2071"/>
      <c r="O434" s="517">
        <v>-0.13233284375871132</v>
      </c>
      <c r="P434" s="450"/>
      <c r="Q434" s="450"/>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11"/>
      <c r="C435" s="2271" t="s">
        <v>227</v>
      </c>
      <c r="D435" s="2071"/>
      <c r="E435" s="515">
        <v>0.15294808047006531</v>
      </c>
      <c r="F435" s="450"/>
      <c r="G435" s="450"/>
      <c r="H435" s="2272" t="s">
        <v>283</v>
      </c>
      <c r="I435" s="2071"/>
      <c r="J435" s="516">
        <v>-0.13021328889844908</v>
      </c>
      <c r="K435" s="450"/>
      <c r="L435" s="450"/>
      <c r="M435" s="2273" t="s">
        <v>288</v>
      </c>
      <c r="N435" s="2071"/>
      <c r="O435" s="517">
        <v>-0.12526208710740175</v>
      </c>
      <c r="P435" s="450"/>
      <c r="Q435" s="450"/>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11"/>
      <c r="C436" s="2271" t="s">
        <v>289</v>
      </c>
      <c r="D436" s="2071"/>
      <c r="E436" s="515">
        <v>-0.14538855926068006</v>
      </c>
      <c r="F436" s="450"/>
      <c r="G436" s="450"/>
      <c r="H436" s="2272" t="s">
        <v>284</v>
      </c>
      <c r="I436" s="2071"/>
      <c r="J436" s="516">
        <v>-0.12420113781732249</v>
      </c>
      <c r="K436" s="450"/>
      <c r="L436" s="450"/>
      <c r="M436" s="2273" t="s">
        <v>284</v>
      </c>
      <c r="N436" s="2071"/>
      <c r="O436" s="517">
        <v>-0.1100775649345993</v>
      </c>
      <c r="P436" s="450"/>
      <c r="Q436" s="450"/>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11"/>
      <c r="C437" s="2271" t="s">
        <v>288</v>
      </c>
      <c r="D437" s="2071"/>
      <c r="E437" s="515">
        <v>-0.14536080415458016</v>
      </c>
      <c r="F437" s="450"/>
      <c r="G437" s="450"/>
      <c r="H437" s="2272" t="s">
        <v>289</v>
      </c>
      <c r="I437" s="2071"/>
      <c r="J437" s="516">
        <v>-0.11896173131422134</v>
      </c>
      <c r="K437" s="450"/>
      <c r="L437" s="450"/>
      <c r="M437" s="2273" t="s">
        <v>272</v>
      </c>
      <c r="N437" s="2071"/>
      <c r="O437" s="517">
        <v>9.6330323016652258E-2</v>
      </c>
      <c r="P437" s="450"/>
      <c r="Q437" s="450"/>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11"/>
      <c r="C438" s="2271" t="s">
        <v>287</v>
      </c>
      <c r="D438" s="2071"/>
      <c r="E438" s="515">
        <v>-0.14236498341967643</v>
      </c>
      <c r="F438" s="450"/>
      <c r="G438" s="450"/>
      <c r="H438" s="2272" t="s">
        <v>277</v>
      </c>
      <c r="I438" s="2071"/>
      <c r="J438" s="516">
        <v>0.11400800703849004</v>
      </c>
      <c r="K438" s="450"/>
      <c r="L438" s="450"/>
      <c r="M438" s="2273" t="s">
        <v>289</v>
      </c>
      <c r="N438" s="2071"/>
      <c r="O438" s="517">
        <v>-8.2541136113220476E-2</v>
      </c>
      <c r="P438" s="450"/>
      <c r="Q438" s="450"/>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11"/>
      <c r="C439" s="2271" t="s">
        <v>286</v>
      </c>
      <c r="D439" s="2071"/>
      <c r="E439" s="515">
        <v>-0.11073705124301758</v>
      </c>
      <c r="F439" s="450"/>
      <c r="G439" s="450"/>
      <c r="H439" s="2272" t="s">
        <v>230</v>
      </c>
      <c r="I439" s="2071"/>
      <c r="J439" s="516">
        <v>-0.1139134533858612</v>
      </c>
      <c r="K439" s="450"/>
      <c r="L439" s="450"/>
      <c r="M439" s="2273" t="s">
        <v>279</v>
      </c>
      <c r="N439" s="2071"/>
      <c r="O439" s="517">
        <v>-7.9510435164219906E-2</v>
      </c>
      <c r="P439" s="450"/>
      <c r="Q439" s="450"/>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11"/>
      <c r="C440" s="2271" t="s">
        <v>290</v>
      </c>
      <c r="D440" s="2071"/>
      <c r="E440" s="515">
        <v>-8.3127197803987127E-2</v>
      </c>
      <c r="F440" s="450"/>
      <c r="G440" s="450"/>
      <c r="H440" s="2272" t="s">
        <v>288</v>
      </c>
      <c r="I440" s="2071"/>
      <c r="J440" s="516">
        <v>-0.11328764749115747</v>
      </c>
      <c r="K440" s="450"/>
      <c r="L440" s="450"/>
      <c r="M440" s="2273" t="s">
        <v>285</v>
      </c>
      <c r="N440" s="2071"/>
      <c r="O440" s="517">
        <v>-7.7200189831916191E-2</v>
      </c>
      <c r="P440" s="450"/>
      <c r="Q440" s="450"/>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11"/>
      <c r="C441" s="2271" t="s">
        <v>238</v>
      </c>
      <c r="D441" s="2071"/>
      <c r="E441" s="515">
        <v>6.6224583143945498E-2</v>
      </c>
      <c r="F441" s="450"/>
      <c r="G441" s="450"/>
      <c r="H441" s="2272" t="s">
        <v>290</v>
      </c>
      <c r="I441" s="2071"/>
      <c r="J441" s="516">
        <v>-9.7563985167923653E-2</v>
      </c>
      <c r="K441" s="450"/>
      <c r="L441" s="450"/>
      <c r="M441" s="2273" t="s">
        <v>286</v>
      </c>
      <c r="N441" s="2071"/>
      <c r="O441" s="517">
        <v>-6.5599825006618845E-2</v>
      </c>
      <c r="P441" s="450"/>
      <c r="Q441" s="450"/>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11"/>
      <c r="C442" s="2271" t="s">
        <v>291</v>
      </c>
      <c r="D442" s="2071"/>
      <c r="E442" s="515">
        <v>4.1202081289910014E-2</v>
      </c>
      <c r="F442" s="450"/>
      <c r="G442" s="450"/>
      <c r="H442" s="2272" t="s">
        <v>227</v>
      </c>
      <c r="I442" s="2071"/>
      <c r="J442" s="516">
        <v>9.3870216325853184E-2</v>
      </c>
      <c r="K442" s="450"/>
      <c r="L442" s="450"/>
      <c r="M442" s="2273" t="s">
        <v>230</v>
      </c>
      <c r="N442" s="2071"/>
      <c r="O442" s="517">
        <v>6.3787559407433456E-2</v>
      </c>
      <c r="P442" s="450"/>
      <c r="Q442" s="450"/>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11"/>
      <c r="C443" s="2271" t="s">
        <v>292</v>
      </c>
      <c r="D443" s="2071"/>
      <c r="E443" s="515">
        <v>3.4588595647257664E-2</v>
      </c>
      <c r="F443" s="450"/>
      <c r="G443" s="450"/>
      <c r="H443" s="2272" t="s">
        <v>239</v>
      </c>
      <c r="I443" s="2071"/>
      <c r="J443" s="516">
        <v>-7.8228269512516352E-2</v>
      </c>
      <c r="K443" s="450"/>
      <c r="L443" s="450"/>
      <c r="M443" s="2273" t="s">
        <v>290</v>
      </c>
      <c r="N443" s="2071"/>
      <c r="O443" s="517">
        <v>-5.9371931529530617E-2</v>
      </c>
      <c r="P443" s="450"/>
      <c r="Q443" s="450"/>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11"/>
      <c r="C444" s="2271" t="s">
        <v>241</v>
      </c>
      <c r="D444" s="2071"/>
      <c r="E444" s="515">
        <v>-3.1502495642573007E-2</v>
      </c>
      <c r="F444" s="450"/>
      <c r="G444" s="450"/>
      <c r="H444" s="2272" t="s">
        <v>238</v>
      </c>
      <c r="I444" s="2071"/>
      <c r="J444" s="516">
        <v>6.3083753270765971E-2</v>
      </c>
      <c r="K444" s="450"/>
      <c r="L444" s="450"/>
      <c r="M444" s="2273" t="s">
        <v>236</v>
      </c>
      <c r="N444" s="2071"/>
      <c r="O444" s="517">
        <v>4.9072259534772088E-2</v>
      </c>
      <c r="P444" s="450"/>
      <c r="Q444" s="450"/>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11"/>
      <c r="C445" s="2271" t="s">
        <v>230</v>
      </c>
      <c r="D445" s="2071"/>
      <c r="E445" s="515">
        <v>2.5836285169364152E-2</v>
      </c>
      <c r="F445" s="450"/>
      <c r="G445" s="450"/>
      <c r="H445" s="2272" t="s">
        <v>287</v>
      </c>
      <c r="I445" s="2071"/>
      <c r="J445" s="516">
        <v>-5.9048357089558808E-2</v>
      </c>
      <c r="K445" s="450"/>
      <c r="L445" s="450"/>
      <c r="M445" s="2273" t="s">
        <v>292</v>
      </c>
      <c r="N445" s="2071"/>
      <c r="O445" s="517">
        <v>4.5623777087649434E-2</v>
      </c>
      <c r="P445" s="450"/>
      <c r="Q445" s="450"/>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271" t="s">
        <v>236</v>
      </c>
      <c r="D446" s="2071"/>
      <c r="E446" s="515">
        <v>-1.9893151900461249E-2</v>
      </c>
      <c r="F446" s="450"/>
      <c r="G446" s="450"/>
      <c r="H446" s="2272" t="s">
        <v>291</v>
      </c>
      <c r="I446" s="2071"/>
      <c r="J446" s="516">
        <v>4.0211815676335826E-2</v>
      </c>
      <c r="K446" s="450"/>
      <c r="L446" s="450"/>
      <c r="M446" s="2273" t="s">
        <v>293</v>
      </c>
      <c r="N446" s="2071"/>
      <c r="O446" s="517">
        <v>3.8177761803493242E-2</v>
      </c>
      <c r="P446" s="450"/>
      <c r="Q446" s="450"/>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271" t="s">
        <v>239</v>
      </c>
      <c r="D447" s="2071"/>
      <c r="E447" s="515">
        <v>-1.5368969749265713E-2</v>
      </c>
      <c r="F447" s="450"/>
      <c r="G447" s="450"/>
      <c r="H447" s="2272" t="s">
        <v>292</v>
      </c>
      <c r="I447" s="2071"/>
      <c r="J447" s="516">
        <v>3.0430818341882725E-2</v>
      </c>
      <c r="K447" s="450"/>
      <c r="L447" s="450"/>
      <c r="M447" s="2273" t="s">
        <v>238</v>
      </c>
      <c r="N447" s="2071"/>
      <c r="O447" s="517">
        <v>3.1846814754625287E-2</v>
      </c>
      <c r="P447" s="450"/>
      <c r="Q447" s="450"/>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271" t="s">
        <v>221</v>
      </c>
      <c r="D448" s="2071"/>
      <c r="E448" s="515">
        <v>1.0976344991507996E-2</v>
      </c>
      <c r="F448" s="450"/>
      <c r="G448" s="450"/>
      <c r="H448" s="2272" t="s">
        <v>293</v>
      </c>
      <c r="I448" s="2071"/>
      <c r="J448" s="516">
        <v>1.5041022080795437E-2</v>
      </c>
      <c r="K448" s="450"/>
      <c r="L448" s="450"/>
      <c r="M448" s="2273" t="s">
        <v>291</v>
      </c>
      <c r="N448" s="2071"/>
      <c r="O448" s="517">
        <v>2.7656107316038785E-2</v>
      </c>
      <c r="P448" s="450"/>
      <c r="Q448" s="450"/>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271" t="s">
        <v>283</v>
      </c>
      <c r="D449" s="2071"/>
      <c r="E449" s="515">
        <v>-5.1429688893293675E-3</v>
      </c>
      <c r="F449" s="450"/>
      <c r="G449" s="450"/>
      <c r="H449" s="2272" t="s">
        <v>285</v>
      </c>
      <c r="I449" s="2071"/>
      <c r="J449" s="516">
        <v>-1.0466670265885691E-2</v>
      </c>
      <c r="K449" s="450"/>
      <c r="L449" s="450"/>
      <c r="M449" s="2273" t="s">
        <v>241</v>
      </c>
      <c r="N449" s="2071"/>
      <c r="O449" s="517">
        <v>-6.972987638694134E-3</v>
      </c>
      <c r="P449" s="450"/>
      <c r="Q449" s="450"/>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271" t="s">
        <v>242</v>
      </c>
      <c r="D450" s="2071"/>
      <c r="E450" s="515">
        <v>4.0248070596333261E-3</v>
      </c>
      <c r="F450" s="450"/>
      <c r="G450" s="450"/>
      <c r="H450" s="2272" t="s">
        <v>241</v>
      </c>
      <c r="I450" s="2071"/>
      <c r="J450" s="516">
        <v>-8.6307543231250866E-3</v>
      </c>
      <c r="K450" s="450"/>
      <c r="L450" s="450"/>
      <c r="M450" s="2274" t="s">
        <v>239</v>
      </c>
      <c r="N450" s="2071"/>
      <c r="O450" s="518">
        <v>-2.7560967307808299E-3</v>
      </c>
      <c r="P450" s="450"/>
      <c r="Q450" s="450"/>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267" t="s">
        <v>293</v>
      </c>
      <c r="D451" s="2071"/>
      <c r="E451" s="519">
        <v>-2.3746782989661108E-3</v>
      </c>
      <c r="F451" s="450"/>
      <c r="G451" s="450"/>
      <c r="H451" s="2268" t="s">
        <v>242</v>
      </c>
      <c r="I451" s="2071"/>
      <c r="J451" s="520">
        <v>-5.756167345128258E-3</v>
      </c>
      <c r="K451" s="450"/>
      <c r="L451" s="450"/>
      <c r="M451" s="2070"/>
      <c r="N451" s="2071"/>
      <c r="O451" s="466"/>
      <c r="P451" s="450"/>
      <c r="Q451" s="450"/>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70"/>
      <c r="D452" s="2071"/>
      <c r="E452" s="466"/>
      <c r="F452" s="450"/>
      <c r="G452" s="450"/>
      <c r="H452" s="2070"/>
      <c r="I452" s="2071"/>
      <c r="J452" s="466"/>
      <c r="K452" s="450"/>
      <c r="L452" s="450"/>
      <c r="M452" s="2070"/>
      <c r="N452" s="2071"/>
      <c r="O452" s="466"/>
      <c r="P452" s="450"/>
      <c r="Q452" s="450"/>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070"/>
      <c r="D453" s="2071"/>
      <c r="E453" s="466"/>
      <c r="F453" s="450"/>
      <c r="G453" s="450"/>
      <c r="H453" s="2070"/>
      <c r="I453" s="2071"/>
      <c r="J453" s="466"/>
      <c r="K453" s="450"/>
      <c r="L453" s="450"/>
      <c r="M453" s="2070"/>
      <c r="N453" s="2071"/>
      <c r="O453" s="450"/>
      <c r="P453" s="450"/>
      <c r="Q453" s="450"/>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070"/>
      <c r="D454" s="2071"/>
      <c r="E454" s="450"/>
      <c r="F454" s="450"/>
      <c r="G454" s="450"/>
      <c r="H454" s="2070"/>
      <c r="I454" s="2071"/>
      <c r="J454" s="450"/>
      <c r="K454" s="450"/>
      <c r="L454" s="450"/>
      <c r="M454" s="2269" t="s">
        <v>243</v>
      </c>
      <c r="N454" s="2071"/>
      <c r="O454" s="2071"/>
      <c r="P454" s="450"/>
      <c r="Q454" s="450"/>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265" t="s">
        <v>243</v>
      </c>
      <c r="D455" s="2071"/>
      <c r="E455" s="2071"/>
      <c r="F455" s="450"/>
      <c r="G455" s="450"/>
      <c r="H455" s="2266" t="s">
        <v>243</v>
      </c>
      <c r="I455" s="2071"/>
      <c r="J455" s="2071"/>
      <c r="K455" s="450"/>
      <c r="L455" s="450"/>
      <c r="M455" s="2070"/>
      <c r="N455" s="2071"/>
      <c r="O455" s="497" t="s">
        <v>244</v>
      </c>
      <c r="P455" s="450"/>
      <c r="Q455" s="450"/>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070"/>
      <c r="D456" s="2071"/>
      <c r="E456" s="498" t="s">
        <v>244</v>
      </c>
      <c r="F456" s="450"/>
      <c r="G456" s="450"/>
      <c r="H456" s="2070"/>
      <c r="I456" s="2071"/>
      <c r="J456" s="499" t="s">
        <v>244</v>
      </c>
      <c r="K456" s="450"/>
      <c r="L456" s="450"/>
      <c r="M456" s="2277" t="s">
        <v>202</v>
      </c>
      <c r="N456" s="2071"/>
      <c r="O456" s="514">
        <v>0.38492302988067212</v>
      </c>
      <c r="P456" s="450"/>
      <c r="Q456" s="450"/>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275" t="s">
        <v>202</v>
      </c>
      <c r="D457" s="2071"/>
      <c r="E457" s="512">
        <v>0.48148005586765302</v>
      </c>
      <c r="F457" s="450"/>
      <c r="G457" s="450"/>
      <c r="H457" s="2276" t="s">
        <v>202</v>
      </c>
      <c r="I457" s="2071"/>
      <c r="J457" s="513">
        <v>0.11317578612373574</v>
      </c>
      <c r="K457" s="450"/>
      <c r="L457" s="450"/>
      <c r="M457" s="2273" t="s">
        <v>218</v>
      </c>
      <c r="N457" s="2071"/>
      <c r="O457" s="517">
        <v>2.673720413762409E-2</v>
      </c>
      <c r="P457" s="450"/>
      <c r="Q457" s="450"/>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271" t="s">
        <v>218</v>
      </c>
      <c r="D458" s="2071"/>
      <c r="E458" s="515">
        <v>5.2525967758163671E-2</v>
      </c>
      <c r="F458" s="450"/>
      <c r="G458" s="450"/>
      <c r="H458" s="2272" t="s">
        <v>218</v>
      </c>
      <c r="I458" s="2071"/>
      <c r="J458" s="516">
        <v>8.0369872510757223E-2</v>
      </c>
      <c r="K458" s="450"/>
      <c r="L458" s="450"/>
      <c r="M458" s="2273" t="s">
        <v>198</v>
      </c>
      <c r="N458" s="2071"/>
      <c r="O458" s="517">
        <v>0.44841773940894458</v>
      </c>
      <c r="P458" s="450"/>
      <c r="Q458" s="450"/>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271" t="s">
        <v>198</v>
      </c>
      <c r="D459" s="2071"/>
      <c r="E459" s="515">
        <v>0.55550097744720051</v>
      </c>
      <c r="F459" s="450"/>
      <c r="G459" s="450"/>
      <c r="H459" s="2272" t="s">
        <v>198</v>
      </c>
      <c r="I459" s="2071"/>
      <c r="J459" s="516">
        <v>0.18596989837761452</v>
      </c>
      <c r="K459" s="450"/>
      <c r="L459" s="450"/>
      <c r="M459" s="2273" t="s">
        <v>196</v>
      </c>
      <c r="N459" s="2071"/>
      <c r="O459" s="517">
        <v>0.34992357190533935</v>
      </c>
      <c r="P459" s="450"/>
      <c r="Q459" s="450"/>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271" t="s">
        <v>196</v>
      </c>
      <c r="D460" s="2071"/>
      <c r="E460" s="515">
        <v>0.42493260172916125</v>
      </c>
      <c r="F460" s="450"/>
      <c r="G460" s="450"/>
      <c r="H460" s="2272" t="s">
        <v>196</v>
      </c>
      <c r="I460" s="2071"/>
      <c r="J460" s="516">
        <v>0.39659057676256732</v>
      </c>
      <c r="K460" s="450"/>
      <c r="L460" s="450"/>
      <c r="M460" s="2273" t="s">
        <v>221</v>
      </c>
      <c r="N460" s="2071"/>
      <c r="O460" s="517">
        <v>2.8748559772092716E-2</v>
      </c>
      <c r="P460" s="450"/>
      <c r="Q460" s="450"/>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271" t="s">
        <v>221</v>
      </c>
      <c r="D461" s="2071"/>
      <c r="E461" s="515">
        <v>1.2048014937260268E-4</v>
      </c>
      <c r="F461" s="450"/>
      <c r="G461" s="450"/>
      <c r="H461" s="2272" t="s">
        <v>221</v>
      </c>
      <c r="I461" s="2071"/>
      <c r="J461" s="516">
        <v>2.8782496061124176E-2</v>
      </c>
      <c r="K461" s="450"/>
      <c r="L461" s="450"/>
      <c r="M461" s="2273" t="s">
        <v>227</v>
      </c>
      <c r="N461" s="2071"/>
      <c r="O461" s="517">
        <v>4.0054016236557625E-2</v>
      </c>
      <c r="P461" s="450"/>
      <c r="Q461" s="450"/>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271" t="s">
        <v>227</v>
      </c>
      <c r="D462" s="2071"/>
      <c r="E462" s="515">
        <v>2.3393115319477572E-2</v>
      </c>
      <c r="F462" s="450"/>
      <c r="G462" s="450"/>
      <c r="H462" s="2272" t="s">
        <v>227</v>
      </c>
      <c r="I462" s="2071"/>
      <c r="J462" s="516">
        <v>8.8116175130624735E-3</v>
      </c>
      <c r="K462" s="450"/>
      <c r="L462" s="450"/>
      <c r="M462" s="2273" t="s">
        <v>208</v>
      </c>
      <c r="N462" s="2071"/>
      <c r="O462" s="517">
        <v>0.13609096180376332</v>
      </c>
      <c r="P462" s="450"/>
      <c r="Q462" s="450"/>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271" t="s">
        <v>208</v>
      </c>
      <c r="D463" s="2071"/>
      <c r="E463" s="515">
        <v>0.1563313256667398</v>
      </c>
      <c r="F463" s="450"/>
      <c r="G463" s="450"/>
      <c r="H463" s="2272" t="s">
        <v>208</v>
      </c>
      <c r="I463" s="2071"/>
      <c r="J463" s="516">
        <v>0.20569853257225923</v>
      </c>
      <c r="K463" s="450"/>
      <c r="L463" s="450"/>
      <c r="M463" s="2273" t="s">
        <v>199</v>
      </c>
      <c r="N463" s="2071"/>
      <c r="O463" s="517">
        <v>7.8872939740553899E-2</v>
      </c>
      <c r="P463" s="450"/>
      <c r="Q463" s="450"/>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271" t="s">
        <v>199</v>
      </c>
      <c r="D464" s="2071"/>
      <c r="E464" s="515">
        <v>0.3228171221823401</v>
      </c>
      <c r="F464" s="450"/>
      <c r="G464" s="450"/>
      <c r="H464" s="2272" t="s">
        <v>199</v>
      </c>
      <c r="I464" s="2071"/>
      <c r="J464" s="516">
        <v>0.36114721999672816</v>
      </c>
      <c r="K464" s="450"/>
      <c r="L464" s="450"/>
      <c r="M464" s="2273" t="s">
        <v>268</v>
      </c>
      <c r="N464" s="2071"/>
      <c r="O464" s="517">
        <v>0.30966369320043047</v>
      </c>
      <c r="P464" s="450"/>
      <c r="Q464" s="450"/>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271" t="s">
        <v>268</v>
      </c>
      <c r="D465" s="2071"/>
      <c r="E465" s="515">
        <v>0.44844567903994204</v>
      </c>
      <c r="F465" s="450"/>
      <c r="G465" s="450"/>
      <c r="H465" s="2272" t="s">
        <v>268</v>
      </c>
      <c r="I465" s="2071"/>
      <c r="J465" s="516">
        <v>0.1622021855161315</v>
      </c>
      <c r="K465" s="450"/>
      <c r="L465" s="450"/>
      <c r="M465" s="2273" t="s">
        <v>269</v>
      </c>
      <c r="N465" s="2071"/>
      <c r="O465" s="517">
        <v>0.14699565266121051</v>
      </c>
      <c r="P465" s="450"/>
      <c r="Q465" s="450"/>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271" t="s">
        <v>269</v>
      </c>
      <c r="D466" s="2071"/>
      <c r="E466" s="515">
        <v>0.21585805910550437</v>
      </c>
      <c r="F466" s="450"/>
      <c r="G466" s="450"/>
      <c r="H466" s="2272" t="s">
        <v>269</v>
      </c>
      <c r="I466" s="2071"/>
      <c r="J466" s="516">
        <v>0.218832355889365</v>
      </c>
      <c r="K466" s="450"/>
      <c r="L466" s="450"/>
      <c r="M466" s="2273" t="s">
        <v>266</v>
      </c>
      <c r="N466" s="2071"/>
      <c r="O466" s="517">
        <v>6.0788597335731366E-2</v>
      </c>
      <c r="P466" s="450"/>
      <c r="Q466" s="450"/>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271" t="s">
        <v>266</v>
      </c>
      <c r="D467" s="2071"/>
      <c r="E467" s="515">
        <v>0.26242766264497169</v>
      </c>
      <c r="F467" s="450"/>
      <c r="G467" s="450"/>
      <c r="H467" s="2272" t="s">
        <v>266</v>
      </c>
      <c r="I467" s="2071"/>
      <c r="J467" s="516">
        <v>0.3229103165251046</v>
      </c>
      <c r="K467" s="450"/>
      <c r="L467" s="450"/>
      <c r="M467" s="2273" t="s">
        <v>280</v>
      </c>
      <c r="N467" s="2071"/>
      <c r="O467" s="517">
        <v>3.0976082275567821E-2</v>
      </c>
      <c r="P467" s="450"/>
      <c r="Q467" s="450"/>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271" t="s">
        <v>280</v>
      </c>
      <c r="D468" s="2071"/>
      <c r="E468" s="515">
        <v>6.2431832973401089E-2</v>
      </c>
      <c r="F468" s="450"/>
      <c r="G468" s="450"/>
      <c r="H468" s="2272" t="s">
        <v>280</v>
      </c>
      <c r="I468" s="2071"/>
      <c r="J468" s="516">
        <v>9.7243518250939034E-2</v>
      </c>
      <c r="K468" s="450"/>
      <c r="L468" s="450"/>
      <c r="M468" s="2273" t="s">
        <v>272</v>
      </c>
      <c r="N468" s="2071"/>
      <c r="O468" s="517">
        <v>9.2795311324925644E-3</v>
      </c>
      <c r="P468" s="450"/>
      <c r="Q468" s="450"/>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271" t="s">
        <v>272</v>
      </c>
      <c r="D469" s="2071"/>
      <c r="E469" s="515">
        <v>9.179763873157408E-2</v>
      </c>
      <c r="F469" s="450"/>
      <c r="G469" s="450"/>
      <c r="H469" s="2272" t="s">
        <v>272</v>
      </c>
      <c r="I469" s="2071"/>
      <c r="J469" s="516">
        <v>0.16396884462867226</v>
      </c>
      <c r="K469" s="450"/>
      <c r="L469" s="450"/>
      <c r="M469" s="2273" t="s">
        <v>270</v>
      </c>
      <c r="N469" s="2071"/>
      <c r="O469" s="517">
        <v>5.0419516051035201E-2</v>
      </c>
      <c r="P469" s="450"/>
      <c r="Q469" s="450"/>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271" t="s">
        <v>270</v>
      </c>
      <c r="D470" s="2071"/>
      <c r="E470" s="515">
        <v>0.35742841397735031</v>
      </c>
      <c r="F470" s="450"/>
      <c r="G470" s="450"/>
      <c r="H470" s="2272" t="s">
        <v>270</v>
      </c>
      <c r="I470" s="2071"/>
      <c r="J470" s="516">
        <v>0.2095391648779226</v>
      </c>
      <c r="K470" s="450"/>
      <c r="L470" s="450"/>
      <c r="M470" s="2273" t="s">
        <v>274</v>
      </c>
      <c r="N470" s="2071"/>
      <c r="O470" s="517">
        <v>3.9032178238664013E-2</v>
      </c>
      <c r="P470" s="450"/>
      <c r="Q470" s="450"/>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271" t="s">
        <v>274</v>
      </c>
      <c r="D471" s="2071"/>
      <c r="E471" s="515">
        <v>0.11317898678432124</v>
      </c>
      <c r="F471" s="450"/>
      <c r="G471" s="450"/>
      <c r="H471" s="2272" t="s">
        <v>274</v>
      </c>
      <c r="I471" s="2071"/>
      <c r="J471" s="516">
        <v>0.15774894919557869</v>
      </c>
      <c r="K471" s="450"/>
      <c r="L471" s="450"/>
      <c r="M471" s="2273" t="s">
        <v>197</v>
      </c>
      <c r="N471" s="2071"/>
      <c r="O471" s="517">
        <v>0.52933429718128688</v>
      </c>
      <c r="P471" s="450"/>
      <c r="Q471" s="450"/>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271" t="s">
        <v>197</v>
      </c>
      <c r="D472" s="2071"/>
      <c r="E472" s="515">
        <v>0.55873060428499488</v>
      </c>
      <c r="F472" s="450"/>
      <c r="G472" s="450"/>
      <c r="H472" s="2272" t="s">
        <v>197</v>
      </c>
      <c r="I472" s="2071"/>
      <c r="J472" s="516">
        <v>0.26997926557353152</v>
      </c>
      <c r="K472" s="450"/>
      <c r="L472" s="450"/>
      <c r="M472" s="2273" t="s">
        <v>236</v>
      </c>
      <c r="N472" s="2071"/>
      <c r="O472" s="517">
        <v>2.4080866558480302E-3</v>
      </c>
      <c r="P472" s="450"/>
      <c r="Q472" s="450"/>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271" t="s">
        <v>236</v>
      </c>
      <c r="D473" s="2071"/>
      <c r="E473" s="515">
        <v>3.95737492534825E-4</v>
      </c>
      <c r="F473" s="450"/>
      <c r="G473" s="450"/>
      <c r="H473" s="2272" t="s">
        <v>236</v>
      </c>
      <c r="I473" s="2071"/>
      <c r="J473" s="516">
        <v>1.8911993353919455E-2</v>
      </c>
      <c r="K473" s="450"/>
      <c r="L473" s="450"/>
      <c r="M473" s="2273" t="s">
        <v>222</v>
      </c>
      <c r="N473" s="2071"/>
      <c r="O473" s="517">
        <v>2.1204057175891751E-2</v>
      </c>
      <c r="P473" s="450"/>
      <c r="Q473" s="450"/>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271" t="s">
        <v>222</v>
      </c>
      <c r="D474" s="2071"/>
      <c r="E474" s="515">
        <v>8.7947965628884336E-2</v>
      </c>
      <c r="F474" s="450"/>
      <c r="G474" s="450"/>
      <c r="H474" s="2272" t="s">
        <v>222</v>
      </c>
      <c r="I474" s="2071"/>
      <c r="J474" s="516">
        <v>5.0933367661482126E-2</v>
      </c>
      <c r="K474" s="450"/>
      <c r="L474" s="450"/>
      <c r="M474" s="2273" t="s">
        <v>291</v>
      </c>
      <c r="N474" s="2071"/>
      <c r="O474" s="517">
        <v>7.6486027187625395E-4</v>
      </c>
      <c r="P474" s="450"/>
      <c r="Q474" s="450"/>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271" t="s">
        <v>291</v>
      </c>
      <c r="D475" s="2071"/>
      <c r="E475" s="515">
        <v>1.6976115026203528E-3</v>
      </c>
      <c r="F475" s="450"/>
      <c r="G475" s="450"/>
      <c r="H475" s="2272" t="s">
        <v>291</v>
      </c>
      <c r="I475" s="2071"/>
      <c r="J475" s="516">
        <v>1.6169901199876077E-3</v>
      </c>
      <c r="K475" s="450"/>
      <c r="L475" s="450"/>
      <c r="M475" s="2273" t="s">
        <v>206</v>
      </c>
      <c r="N475" s="2071"/>
      <c r="O475" s="517">
        <v>0.27705226863380727</v>
      </c>
      <c r="P475" s="450"/>
      <c r="Q475" s="450"/>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271" t="s">
        <v>206</v>
      </c>
      <c r="D476" s="2071"/>
      <c r="E476" s="515">
        <v>4.6120264001162946E-2</v>
      </c>
      <c r="F476" s="450"/>
      <c r="G476" s="450"/>
      <c r="H476" s="2272" t="s">
        <v>206</v>
      </c>
      <c r="I476" s="2071"/>
      <c r="J476" s="516">
        <v>3.1311325948166956E-2</v>
      </c>
      <c r="K476" s="450"/>
      <c r="L476" s="450"/>
      <c r="M476" s="2273" t="s">
        <v>212</v>
      </c>
      <c r="N476" s="2071"/>
      <c r="O476" s="517">
        <v>0.10212452744100817</v>
      </c>
      <c r="P476" s="450"/>
      <c r="Q476" s="450"/>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271" t="s">
        <v>212</v>
      </c>
      <c r="D477" s="2071"/>
      <c r="E477" s="515">
        <v>0.19056378293110227</v>
      </c>
      <c r="F477" s="450"/>
      <c r="G477" s="450"/>
      <c r="H477" s="2272" t="s">
        <v>212</v>
      </c>
      <c r="I477" s="2071"/>
      <c r="J477" s="516">
        <v>0.24517892239818198</v>
      </c>
      <c r="K477" s="450"/>
      <c r="L477" s="450"/>
      <c r="M477" s="2273" t="s">
        <v>283</v>
      </c>
      <c r="N477" s="2071"/>
      <c r="O477" s="517">
        <v>3.5213967371017063E-2</v>
      </c>
      <c r="P477" s="450"/>
      <c r="Q477" s="450"/>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271" t="s">
        <v>283</v>
      </c>
      <c r="D478" s="2071"/>
      <c r="E478" s="521">
        <v>2.6450128996609746E-5</v>
      </c>
      <c r="F478" s="450"/>
      <c r="G478" s="450"/>
      <c r="H478" s="2272" t="s">
        <v>283</v>
      </c>
      <c r="I478" s="2071"/>
      <c r="J478" s="516">
        <v>1.6955500605750962E-2</v>
      </c>
      <c r="K478" s="450"/>
      <c r="L478" s="450"/>
      <c r="M478" s="2273" t="s">
        <v>241</v>
      </c>
      <c r="N478" s="2071"/>
      <c r="O478" s="522">
        <v>4.8622556609381195E-5</v>
      </c>
      <c r="P478" s="450"/>
      <c r="Q478" s="450"/>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271" t="s">
        <v>241</v>
      </c>
      <c r="D479" s="2071"/>
      <c r="E479" s="515">
        <v>9.9240723171033132E-4</v>
      </c>
      <c r="F479" s="450"/>
      <c r="G479" s="450"/>
      <c r="H479" s="2272" t="s">
        <v>241</v>
      </c>
      <c r="I479" s="2071"/>
      <c r="J479" s="523">
        <v>7.4489920186142369E-5</v>
      </c>
      <c r="K479" s="450"/>
      <c r="L479" s="450"/>
      <c r="M479" s="2273" t="s">
        <v>288</v>
      </c>
      <c r="N479" s="2071"/>
      <c r="O479" s="517">
        <v>1.5690590466502303E-2</v>
      </c>
      <c r="P479" s="450"/>
      <c r="Q479" s="450"/>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271" t="s">
        <v>288</v>
      </c>
      <c r="D480" s="2071"/>
      <c r="E480" s="515">
        <v>2.1129763384466212E-2</v>
      </c>
      <c r="F480" s="450"/>
      <c r="G480" s="450"/>
      <c r="H480" s="2272" t="s">
        <v>288</v>
      </c>
      <c r="I480" s="2071"/>
      <c r="J480" s="516">
        <v>1.2834091074080756E-2</v>
      </c>
      <c r="K480" s="450"/>
      <c r="L480" s="450"/>
      <c r="M480" s="2273" t="s">
        <v>289</v>
      </c>
      <c r="N480" s="2071"/>
      <c r="O480" s="517">
        <v>6.8130391508611898E-3</v>
      </c>
      <c r="P480" s="450"/>
      <c r="Q480" s="450"/>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271" t="s">
        <v>289</v>
      </c>
      <c r="D481" s="2071"/>
      <c r="E481" s="515">
        <v>2.1137833163896277E-2</v>
      </c>
      <c r="F481" s="450"/>
      <c r="G481" s="450"/>
      <c r="H481" s="2272" t="s">
        <v>289</v>
      </c>
      <c r="I481" s="2071"/>
      <c r="J481" s="516">
        <v>1.4151893517276991E-2</v>
      </c>
      <c r="K481" s="450"/>
      <c r="L481" s="450"/>
      <c r="M481" s="2273" t="s">
        <v>287</v>
      </c>
      <c r="N481" s="2071"/>
      <c r="O481" s="517">
        <v>1.7511981537267501E-2</v>
      </c>
      <c r="P481" s="450"/>
      <c r="Q481" s="450"/>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271" t="s">
        <v>287</v>
      </c>
      <c r="D482" s="2071"/>
      <c r="E482" s="515">
        <v>2.0267788504084745E-2</v>
      </c>
      <c r="F482" s="450"/>
      <c r="G482" s="450"/>
      <c r="H482" s="2272" t="s">
        <v>287</v>
      </c>
      <c r="I482" s="2071"/>
      <c r="J482" s="516">
        <v>3.4867084749760501E-3</v>
      </c>
      <c r="K482" s="450"/>
      <c r="L482" s="450"/>
      <c r="M482" s="2273" t="s">
        <v>279</v>
      </c>
      <c r="N482" s="2071"/>
      <c r="O482" s="517">
        <v>6.3219093000036171E-3</v>
      </c>
      <c r="P482" s="450"/>
      <c r="Q482" s="450"/>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271" t="s">
        <v>279</v>
      </c>
      <c r="D483" s="2071"/>
      <c r="E483" s="515">
        <v>2.9498946840842692E-2</v>
      </c>
      <c r="F483" s="450"/>
      <c r="G483" s="450"/>
      <c r="H483" s="2272" t="s">
        <v>279</v>
      </c>
      <c r="I483" s="2071"/>
      <c r="J483" s="516">
        <v>0.10334698174909553</v>
      </c>
      <c r="K483" s="450"/>
      <c r="L483" s="450"/>
      <c r="M483" s="2273" t="s">
        <v>267</v>
      </c>
      <c r="N483" s="2071"/>
      <c r="O483" s="517">
        <v>0.35395746885163132</v>
      </c>
      <c r="P483" s="450"/>
      <c r="Q483" s="450"/>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271" t="s">
        <v>267</v>
      </c>
      <c r="D484" s="2071"/>
      <c r="E484" s="515">
        <v>0.42972219428028435</v>
      </c>
      <c r="F484" s="450"/>
      <c r="G484" s="450"/>
      <c r="H484" s="2272" t="s">
        <v>267</v>
      </c>
      <c r="I484" s="2071"/>
      <c r="J484" s="516">
        <v>0.28397840638769667</v>
      </c>
      <c r="K484" s="450"/>
      <c r="L484" s="450"/>
      <c r="M484" s="2273" t="s">
        <v>276</v>
      </c>
      <c r="N484" s="2071"/>
      <c r="O484" s="517">
        <v>8.3749229547302892E-2</v>
      </c>
      <c r="P484" s="450"/>
      <c r="Q484" s="450"/>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271" t="s">
        <v>276</v>
      </c>
      <c r="D485" s="2071"/>
      <c r="E485" s="515">
        <v>0.20812268110013074</v>
      </c>
      <c r="F485" s="450"/>
      <c r="G485" s="450"/>
      <c r="H485" s="2272" t="s">
        <v>276</v>
      </c>
      <c r="I485" s="2071"/>
      <c r="J485" s="516">
        <v>0.12676498461099081</v>
      </c>
      <c r="K485" s="450"/>
      <c r="L485" s="450"/>
      <c r="M485" s="2273" t="s">
        <v>290</v>
      </c>
      <c r="N485" s="2071"/>
      <c r="O485" s="517">
        <v>3.5250262535472718E-3</v>
      </c>
      <c r="P485" s="450"/>
      <c r="Q485" s="450"/>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271" t="s">
        <v>290</v>
      </c>
      <c r="D486" s="2071"/>
      <c r="E486" s="515">
        <v>6.9101310147432022E-3</v>
      </c>
      <c r="F486" s="450"/>
      <c r="G486" s="450"/>
      <c r="H486" s="2272" t="s">
        <v>290</v>
      </c>
      <c r="I486" s="2071"/>
      <c r="J486" s="516">
        <v>9.5187312018468265E-3</v>
      </c>
      <c r="K486" s="450"/>
      <c r="L486" s="450"/>
      <c r="M486" s="2273" t="s">
        <v>271</v>
      </c>
      <c r="N486" s="2071"/>
      <c r="O486" s="517">
        <v>0.28864084276869034</v>
      </c>
      <c r="P486" s="450"/>
      <c r="Q486" s="450"/>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271" t="s">
        <v>271</v>
      </c>
      <c r="D487" s="2071"/>
      <c r="E487" s="515">
        <v>0.32377188617578428</v>
      </c>
      <c r="F487" s="450"/>
      <c r="G487" s="450"/>
      <c r="H487" s="2272" t="s">
        <v>271</v>
      </c>
      <c r="I487" s="2071"/>
      <c r="J487" s="516">
        <v>5.888209733948184E-2</v>
      </c>
      <c r="K487" s="450"/>
      <c r="L487" s="450"/>
      <c r="M487" s="2273" t="s">
        <v>219</v>
      </c>
      <c r="N487" s="2071"/>
      <c r="O487" s="517">
        <v>5.3427458951407159E-2</v>
      </c>
      <c r="P487" s="450"/>
      <c r="Q487" s="450"/>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271" t="s">
        <v>219</v>
      </c>
      <c r="D488" s="2071"/>
      <c r="E488" s="515">
        <v>2.6642669766506939E-2</v>
      </c>
      <c r="F488" s="450"/>
      <c r="G488" s="450"/>
      <c r="H488" s="2272" t="s">
        <v>219</v>
      </c>
      <c r="I488" s="2071"/>
      <c r="J488" s="516">
        <v>6.3264988895023189E-2</v>
      </c>
      <c r="K488" s="450"/>
      <c r="L488" s="450"/>
      <c r="M488" s="2273" t="s">
        <v>275</v>
      </c>
      <c r="N488" s="2071"/>
      <c r="O488" s="517">
        <v>8.4372586221928864E-2</v>
      </c>
      <c r="P488" s="450"/>
      <c r="Q488" s="450"/>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271" t="s">
        <v>275</v>
      </c>
      <c r="D489" s="2071"/>
      <c r="E489" s="515">
        <v>2.4499710862052288E-2</v>
      </c>
      <c r="F489" s="450"/>
      <c r="G489" s="450"/>
      <c r="H489" s="2272" t="s">
        <v>275</v>
      </c>
      <c r="I489" s="2071"/>
      <c r="J489" s="516">
        <v>5.4116338993836874E-2</v>
      </c>
      <c r="K489" s="450"/>
      <c r="L489" s="450"/>
      <c r="M489" s="2273" t="s">
        <v>282</v>
      </c>
      <c r="N489" s="2071"/>
      <c r="O489" s="517">
        <v>2.531126531579319E-2</v>
      </c>
      <c r="P489" s="450"/>
      <c r="Q489" s="450"/>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271" t="s">
        <v>282</v>
      </c>
      <c r="D490" s="2071"/>
      <c r="E490" s="515">
        <v>5.3744335017578158E-2</v>
      </c>
      <c r="F490" s="450"/>
      <c r="G490" s="450"/>
      <c r="H490" s="2272" t="s">
        <v>282</v>
      </c>
      <c r="I490" s="2071"/>
      <c r="J490" s="516">
        <v>3.9522267480106163E-2</v>
      </c>
      <c r="K490" s="450"/>
      <c r="L490" s="450"/>
      <c r="M490" s="2273" t="s">
        <v>286</v>
      </c>
      <c r="N490" s="2071"/>
      <c r="O490" s="517">
        <v>4.303337040899015E-3</v>
      </c>
      <c r="P490" s="450"/>
      <c r="Q490" s="450"/>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271" t="s">
        <v>286</v>
      </c>
      <c r="D491" s="2071"/>
      <c r="E491" s="515">
        <v>1.2262694517998702E-2</v>
      </c>
      <c r="F491" s="450"/>
      <c r="G491" s="450"/>
      <c r="H491" s="2272" t="s">
        <v>286</v>
      </c>
      <c r="I491" s="2071"/>
      <c r="J491" s="516">
        <v>2.0553837633291279E-2</v>
      </c>
      <c r="K491" s="450"/>
      <c r="L491" s="450"/>
      <c r="M491" s="2273" t="s">
        <v>238</v>
      </c>
      <c r="N491" s="2071"/>
      <c r="O491" s="517">
        <v>1.0142196100154188E-3</v>
      </c>
      <c r="P491" s="450"/>
      <c r="Q491" s="450"/>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271" t="s">
        <v>238</v>
      </c>
      <c r="D492" s="2071"/>
      <c r="E492" s="515">
        <v>4.3856954125893501E-3</v>
      </c>
      <c r="F492" s="450"/>
      <c r="G492" s="450"/>
      <c r="H492" s="2272" t="s">
        <v>238</v>
      </c>
      <c r="I492" s="2071"/>
      <c r="J492" s="516">
        <v>3.9795599267268764E-3</v>
      </c>
      <c r="K492" s="450"/>
      <c r="L492" s="450"/>
      <c r="M492" s="2273" t="s">
        <v>264</v>
      </c>
      <c r="N492" s="2071"/>
      <c r="O492" s="517">
        <v>0.52350022145938768</v>
      </c>
      <c r="P492" s="450"/>
      <c r="Q492" s="450"/>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271" t="s">
        <v>264</v>
      </c>
      <c r="D493" s="2071"/>
      <c r="E493" s="515">
        <v>0.61203211004406322</v>
      </c>
      <c r="F493" s="450"/>
      <c r="G493" s="450"/>
      <c r="H493" s="2272" t="s">
        <v>264</v>
      </c>
      <c r="I493" s="2071"/>
      <c r="J493" s="516">
        <v>0.14874947935701835</v>
      </c>
      <c r="K493" s="450"/>
      <c r="L493" s="450"/>
      <c r="M493" s="2273" t="s">
        <v>239</v>
      </c>
      <c r="N493" s="2071"/>
      <c r="O493" s="522">
        <v>7.5960691894207788E-6</v>
      </c>
      <c r="P493" s="450"/>
      <c r="Q493" s="450"/>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271" t="s">
        <v>239</v>
      </c>
      <c r="D494" s="2071"/>
      <c r="E494" s="515">
        <v>2.3620523115384459E-4</v>
      </c>
      <c r="F494" s="450"/>
      <c r="G494" s="450"/>
      <c r="H494" s="2272" t="s">
        <v>239</v>
      </c>
      <c r="I494" s="2071"/>
      <c r="J494" s="516">
        <v>6.1196621509228954E-3</v>
      </c>
      <c r="K494" s="450"/>
      <c r="L494" s="450"/>
      <c r="M494" s="2273" t="s">
        <v>265</v>
      </c>
      <c r="N494" s="2071"/>
      <c r="O494" s="517">
        <v>0.44048806778729183</v>
      </c>
      <c r="P494" s="450"/>
      <c r="Q494" s="450"/>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271" t="s">
        <v>265</v>
      </c>
      <c r="D495" s="2071"/>
      <c r="E495" s="515">
        <v>0.60629435424237899</v>
      </c>
      <c r="F495" s="450"/>
      <c r="G495" s="450"/>
      <c r="H495" s="2272" t="s">
        <v>265</v>
      </c>
      <c r="I495" s="2071"/>
      <c r="J495" s="516">
        <v>0.19243258009909012</v>
      </c>
      <c r="K495" s="450"/>
      <c r="L495" s="450"/>
      <c r="M495" s="2273" t="s">
        <v>285</v>
      </c>
      <c r="N495" s="2071"/>
      <c r="O495" s="517">
        <v>5.9598693100838956E-3</v>
      </c>
      <c r="P495" s="450"/>
      <c r="Q495" s="450"/>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271" t="s">
        <v>285</v>
      </c>
      <c r="D496" s="2071"/>
      <c r="E496" s="515">
        <v>2.8024036904582734E-2</v>
      </c>
      <c r="F496" s="450"/>
      <c r="G496" s="450"/>
      <c r="H496" s="2272" t="s">
        <v>285</v>
      </c>
      <c r="I496" s="2071"/>
      <c r="J496" s="516">
        <v>1.0955118645477565E-4</v>
      </c>
      <c r="K496" s="450"/>
      <c r="L496" s="450"/>
      <c r="M496" s="2273" t="s">
        <v>230</v>
      </c>
      <c r="N496" s="2071"/>
      <c r="O496" s="517">
        <v>4.0688527351568525E-3</v>
      </c>
      <c r="P496" s="450"/>
      <c r="Q496" s="450"/>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271" t="s">
        <v>230</v>
      </c>
      <c r="D497" s="2071"/>
      <c r="E497" s="515">
        <v>6.6751363135270601E-4</v>
      </c>
      <c r="F497" s="450"/>
      <c r="G497" s="450"/>
      <c r="H497" s="2272" t="s">
        <v>230</v>
      </c>
      <c r="I497" s="2071"/>
      <c r="J497" s="516">
        <v>1.2976274862292773E-2</v>
      </c>
      <c r="K497" s="450"/>
      <c r="L497" s="450"/>
      <c r="M497" s="2273" t="s">
        <v>277</v>
      </c>
      <c r="N497" s="2071"/>
      <c r="O497" s="517">
        <v>6.3609968304193854E-2</v>
      </c>
      <c r="P497" s="450"/>
      <c r="Q497" s="450"/>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271" t="s">
        <v>242</v>
      </c>
      <c r="D498" s="2071"/>
      <c r="E498" s="521">
        <v>1.6199071867274259E-5</v>
      </c>
      <c r="F498" s="450"/>
      <c r="G498" s="450"/>
      <c r="H498" s="2272" t="s">
        <v>242</v>
      </c>
      <c r="I498" s="2071"/>
      <c r="J498" s="523">
        <v>3.3133462505120895E-5</v>
      </c>
      <c r="K498" s="450"/>
      <c r="L498" s="450"/>
      <c r="M498" s="2273" t="s">
        <v>278</v>
      </c>
      <c r="N498" s="2071"/>
      <c r="O498" s="517">
        <v>3.5913189968265195E-2</v>
      </c>
      <c r="P498" s="450"/>
      <c r="Q498" s="450"/>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271" t="s">
        <v>277</v>
      </c>
      <c r="D499" s="2071"/>
      <c r="E499" s="515">
        <v>0.1866081513796016</v>
      </c>
      <c r="F499" s="450"/>
      <c r="G499" s="450"/>
      <c r="H499" s="2272" t="s">
        <v>277</v>
      </c>
      <c r="I499" s="2071"/>
      <c r="J499" s="516">
        <v>1.2997825668888394E-2</v>
      </c>
      <c r="K499" s="450"/>
      <c r="L499" s="450"/>
      <c r="M499" s="2273" t="s">
        <v>292</v>
      </c>
      <c r="N499" s="2071"/>
      <c r="O499" s="517">
        <v>2.0815290357435253E-3</v>
      </c>
      <c r="P499" s="450"/>
      <c r="Q499" s="450"/>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271" t="s">
        <v>278</v>
      </c>
      <c r="D500" s="2071"/>
      <c r="E500" s="515">
        <v>0.18518001623062541</v>
      </c>
      <c r="F500" s="450"/>
      <c r="G500" s="450"/>
      <c r="H500" s="2272" t="s">
        <v>278</v>
      </c>
      <c r="I500" s="2071"/>
      <c r="J500" s="516">
        <v>1.7231038894720201E-2</v>
      </c>
      <c r="K500" s="450"/>
      <c r="L500" s="450"/>
      <c r="M500" s="2273" t="s">
        <v>281</v>
      </c>
      <c r="N500" s="2071"/>
      <c r="O500" s="517">
        <v>2.6331891370186104E-2</v>
      </c>
      <c r="P500" s="450"/>
      <c r="Q500" s="450"/>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271" t="s">
        <v>292</v>
      </c>
      <c r="D501" s="2071"/>
      <c r="E501" s="515">
        <v>1.1963709488494918E-3</v>
      </c>
      <c r="F501" s="450"/>
      <c r="G501" s="450"/>
      <c r="H501" s="2272" t="s">
        <v>292</v>
      </c>
      <c r="I501" s="2071"/>
      <c r="J501" s="516">
        <v>9.2603470495666613E-4</v>
      </c>
      <c r="K501" s="450"/>
      <c r="L501" s="450"/>
      <c r="M501" s="2273" t="s">
        <v>284</v>
      </c>
      <c r="N501" s="2071"/>
      <c r="O501" s="517">
        <v>1.2117070301930925E-2</v>
      </c>
      <c r="P501" s="450"/>
      <c r="Q501" s="450"/>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271" t="s">
        <v>281</v>
      </c>
      <c r="D502" s="2071"/>
      <c r="E502" s="515">
        <v>0.12196237231304843</v>
      </c>
      <c r="F502" s="450"/>
      <c r="G502" s="450"/>
      <c r="H502" s="2272" t="s">
        <v>281</v>
      </c>
      <c r="I502" s="2071"/>
      <c r="J502" s="516">
        <v>6.9822132846154378E-2</v>
      </c>
      <c r="K502" s="450"/>
      <c r="L502" s="450"/>
      <c r="M502" s="2273" t="s">
        <v>273</v>
      </c>
      <c r="N502" s="2071"/>
      <c r="O502" s="517">
        <v>6.4775448441219241E-2</v>
      </c>
      <c r="P502" s="450"/>
      <c r="Q502" s="450"/>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271" t="s">
        <v>284</v>
      </c>
      <c r="D503" s="2071"/>
      <c r="E503" s="515">
        <v>3.4747563309996995E-2</v>
      </c>
      <c r="F503" s="450"/>
      <c r="G503" s="450"/>
      <c r="H503" s="2272" t="s">
        <v>284</v>
      </c>
      <c r="I503" s="2071"/>
      <c r="J503" s="516">
        <v>1.5425922635117535E-2</v>
      </c>
      <c r="K503" s="450"/>
      <c r="L503" s="450"/>
      <c r="M503" s="2274" t="s">
        <v>293</v>
      </c>
      <c r="N503" s="2071"/>
      <c r="O503" s="518">
        <v>1.4575414963242676E-3</v>
      </c>
      <c r="P503" s="450"/>
      <c r="Q503" s="450"/>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271" t="s">
        <v>273</v>
      </c>
      <c r="D504" s="2071"/>
      <c r="E504" s="515">
        <v>0.24609072866707712</v>
      </c>
      <c r="F504" s="450"/>
      <c r="G504" s="450"/>
      <c r="H504" s="2272" t="s">
        <v>273</v>
      </c>
      <c r="I504" s="2071"/>
      <c r="J504" s="516">
        <v>6.183855104975463E-2</v>
      </c>
      <c r="K504" s="450"/>
      <c r="L504" s="450"/>
      <c r="M504" s="2070"/>
      <c r="N504" s="2071"/>
      <c r="O504" s="466"/>
      <c r="P504" s="450"/>
      <c r="Q504" s="450"/>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267" t="s">
        <v>293</v>
      </c>
      <c r="D505" s="2071"/>
      <c r="E505" s="524">
        <v>5.6390970235805816E-6</v>
      </c>
      <c r="F505" s="450"/>
      <c r="G505" s="450"/>
      <c r="H505" s="2268" t="s">
        <v>293</v>
      </c>
      <c r="I505" s="2071"/>
      <c r="J505" s="520">
        <v>2.262323452349759E-4</v>
      </c>
      <c r="K505" s="450"/>
      <c r="L505" s="450"/>
      <c r="M505" s="2070"/>
      <c r="N505" s="2071"/>
      <c r="O505" s="450"/>
      <c r="P505" s="450"/>
      <c r="Q505" s="450"/>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070"/>
      <c r="D506" s="2071"/>
      <c r="E506" s="466"/>
      <c r="F506" s="450"/>
      <c r="G506" s="450"/>
      <c r="H506" s="2070"/>
      <c r="I506" s="2071"/>
      <c r="J506" s="466"/>
      <c r="K506" s="450"/>
      <c r="L506" s="450"/>
      <c r="M506" s="2269" t="s">
        <v>245</v>
      </c>
      <c r="N506" s="2071"/>
      <c r="O506" s="2071"/>
      <c r="P506" s="2071"/>
      <c r="Q506" s="207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70"/>
      <c r="D507" s="2071"/>
      <c r="E507" s="450"/>
      <c r="F507" s="450"/>
      <c r="G507" s="450"/>
      <c r="H507" s="2070"/>
      <c r="I507" s="2071"/>
      <c r="J507" s="450"/>
      <c r="K507" s="450"/>
      <c r="L507" s="450"/>
      <c r="M507" s="2286" t="s">
        <v>193</v>
      </c>
      <c r="N507" s="2071"/>
      <c r="O507" s="2287" t="s">
        <v>246</v>
      </c>
      <c r="P507" s="2288"/>
      <c r="Q507" s="2289"/>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265" t="s">
        <v>245</v>
      </c>
      <c r="D508" s="2071"/>
      <c r="E508" s="2071"/>
      <c r="F508" s="2071"/>
      <c r="G508" s="2071"/>
      <c r="H508" s="2266" t="s">
        <v>245</v>
      </c>
      <c r="I508" s="2071"/>
      <c r="J508" s="2071"/>
      <c r="K508" s="2071"/>
      <c r="L508" s="2071"/>
      <c r="M508" s="2071"/>
      <c r="N508" s="2071"/>
      <c r="O508" s="500" t="s">
        <v>176</v>
      </c>
      <c r="P508" s="501" t="s">
        <v>247</v>
      </c>
      <c r="Q508" s="502" t="s">
        <v>248</v>
      </c>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278" t="s">
        <v>193</v>
      </c>
      <c r="D509" s="2071"/>
      <c r="E509" s="2279" t="s">
        <v>246</v>
      </c>
      <c r="F509" s="2280"/>
      <c r="G509" s="2281"/>
      <c r="H509" s="2282" t="s">
        <v>193</v>
      </c>
      <c r="I509" s="2071"/>
      <c r="J509" s="2283" t="s">
        <v>246</v>
      </c>
      <c r="K509" s="2284"/>
      <c r="L509" s="2285"/>
      <c r="M509" s="2264" t="s">
        <v>194</v>
      </c>
      <c r="N509" s="2071"/>
      <c r="O509" s="525">
        <v>5.2340241623628483</v>
      </c>
      <c r="P509" s="526">
        <v>10.9042170049226</v>
      </c>
      <c r="Q509" s="527">
        <v>10.9042170049226</v>
      </c>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071"/>
      <c r="D510" s="2071"/>
      <c r="E510" s="503" t="s">
        <v>176</v>
      </c>
      <c r="F510" s="504" t="s">
        <v>247</v>
      </c>
      <c r="G510" s="505" t="s">
        <v>248</v>
      </c>
      <c r="H510" s="2071"/>
      <c r="I510" s="2071"/>
      <c r="J510" s="506" t="s">
        <v>176</v>
      </c>
      <c r="K510" s="507" t="s">
        <v>247</v>
      </c>
      <c r="L510" s="508" t="s">
        <v>248</v>
      </c>
      <c r="M510" s="2070"/>
      <c r="N510" s="2071"/>
      <c r="O510" s="466"/>
      <c r="P510" s="466"/>
      <c r="Q510" s="466"/>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262" t="s">
        <v>194</v>
      </c>
      <c r="D511" s="2071"/>
      <c r="E511" s="528">
        <v>7.6603023336917584</v>
      </c>
      <c r="F511" s="529">
        <v>15.633270068758689</v>
      </c>
      <c r="G511" s="530">
        <v>15.633270068758689</v>
      </c>
      <c r="H511" s="2263" t="s">
        <v>194</v>
      </c>
      <c r="I511" s="2071"/>
      <c r="J511" s="531">
        <v>4.6812424969303104</v>
      </c>
      <c r="K511" s="532">
        <v>9.553556116184307</v>
      </c>
      <c r="L511" s="533">
        <v>9.553556116184307</v>
      </c>
      <c r="M511" s="2070"/>
      <c r="N511" s="2071"/>
      <c r="O511" s="450"/>
      <c r="P511" s="450"/>
      <c r="Q511" s="450"/>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070"/>
      <c r="D512" s="2071"/>
      <c r="E512" s="466"/>
      <c r="F512" s="466"/>
      <c r="G512" s="466"/>
      <c r="H512" s="2070"/>
      <c r="I512" s="2071"/>
      <c r="J512" s="466"/>
      <c r="K512" s="466"/>
      <c r="L512" s="466"/>
      <c r="M512" s="2269" t="s">
        <v>249</v>
      </c>
      <c r="N512" s="2071"/>
      <c r="O512" s="2071"/>
      <c r="P512" s="450"/>
      <c r="Q512" s="450"/>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070"/>
      <c r="D513" s="2071"/>
      <c r="E513" s="450"/>
      <c r="F513" s="450"/>
      <c r="G513" s="450"/>
      <c r="H513" s="2070"/>
      <c r="I513" s="2071"/>
      <c r="J513" s="450"/>
      <c r="K513" s="450"/>
      <c r="L513" s="450"/>
      <c r="M513" s="2070"/>
      <c r="N513" s="2071"/>
      <c r="O513" s="509" t="s">
        <v>193</v>
      </c>
      <c r="P513" s="450"/>
      <c r="Q513" s="450"/>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265" t="s">
        <v>249</v>
      </c>
      <c r="D514" s="2071"/>
      <c r="E514" s="2071"/>
      <c r="F514" s="450"/>
      <c r="G514" s="450"/>
      <c r="H514" s="2266" t="s">
        <v>249</v>
      </c>
      <c r="I514" s="2071"/>
      <c r="J514" s="2071"/>
      <c r="K514" s="450"/>
      <c r="L514" s="450"/>
      <c r="M514" s="2071"/>
      <c r="N514" s="2071"/>
      <c r="O514" s="534" t="s">
        <v>194</v>
      </c>
      <c r="P514" s="450"/>
      <c r="Q514" s="450"/>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070"/>
      <c r="D515" s="2071"/>
      <c r="E515" s="510" t="s">
        <v>193</v>
      </c>
      <c r="F515" s="450"/>
      <c r="G515" s="450"/>
      <c r="H515" s="2070"/>
      <c r="I515" s="2071"/>
      <c r="J515" s="511" t="s">
        <v>193</v>
      </c>
      <c r="K515" s="450"/>
      <c r="L515" s="450"/>
      <c r="M515" s="2277" t="s">
        <v>202</v>
      </c>
      <c r="N515" s="2071"/>
      <c r="O515" s="514">
        <v>0.11853626113744199</v>
      </c>
      <c r="P515" s="450"/>
      <c r="Q515" s="450"/>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071"/>
      <c r="D516" s="2071"/>
      <c r="E516" s="535" t="s">
        <v>194</v>
      </c>
      <c r="F516" s="450"/>
      <c r="G516" s="450"/>
      <c r="H516" s="2071"/>
      <c r="I516" s="2071"/>
      <c r="J516" s="536" t="s">
        <v>194</v>
      </c>
      <c r="K516" s="450"/>
      <c r="L516" s="450"/>
      <c r="M516" s="2273" t="s">
        <v>218</v>
      </c>
      <c r="N516" s="2071"/>
      <c r="O516" s="517">
        <v>3.1240809078015949E-2</v>
      </c>
      <c r="P516" s="450"/>
      <c r="Q516" s="450"/>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275" t="s">
        <v>202</v>
      </c>
      <c r="D517" s="2071"/>
      <c r="E517" s="512">
        <v>9.0582278479006961E-2</v>
      </c>
      <c r="F517" s="450"/>
      <c r="G517" s="450"/>
      <c r="H517" s="2276" t="s">
        <v>202</v>
      </c>
      <c r="I517" s="2071"/>
      <c r="J517" s="513">
        <v>7.1864700660737954E-2</v>
      </c>
      <c r="K517" s="450"/>
      <c r="L517" s="450"/>
      <c r="M517" s="2273" t="s">
        <v>198</v>
      </c>
      <c r="N517" s="2071"/>
      <c r="O517" s="517">
        <v>0.12793980053423001</v>
      </c>
      <c r="P517" s="450"/>
      <c r="Q517" s="450"/>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271" t="s">
        <v>218</v>
      </c>
      <c r="D518" s="2071"/>
      <c r="E518" s="515">
        <v>2.9918589900609291E-2</v>
      </c>
      <c r="F518" s="450"/>
      <c r="G518" s="450"/>
      <c r="H518" s="2272" t="s">
        <v>218</v>
      </c>
      <c r="I518" s="2071"/>
      <c r="J518" s="516">
        <v>6.0559948999046695E-2</v>
      </c>
      <c r="K518" s="450"/>
      <c r="L518" s="450"/>
      <c r="M518" s="2273" t="s">
        <v>196</v>
      </c>
      <c r="N518" s="2071"/>
      <c r="O518" s="517">
        <v>0.11301884800372979</v>
      </c>
      <c r="P518" s="450"/>
      <c r="Q518" s="450"/>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271" t="s">
        <v>198</v>
      </c>
      <c r="D519" s="2071"/>
      <c r="E519" s="515">
        <v>9.7296339886546332E-2</v>
      </c>
      <c r="F519" s="450"/>
      <c r="G519" s="450"/>
      <c r="H519" s="2272" t="s">
        <v>198</v>
      </c>
      <c r="I519" s="2071"/>
      <c r="J519" s="516">
        <v>9.2121327552430479E-2</v>
      </c>
      <c r="K519" s="450"/>
      <c r="L519" s="450"/>
      <c r="M519" s="2273" t="s">
        <v>221</v>
      </c>
      <c r="N519" s="2071"/>
      <c r="O519" s="517">
        <v>3.2394577721628147E-2</v>
      </c>
      <c r="P519" s="450"/>
      <c r="Q519" s="450"/>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271" t="s">
        <v>196</v>
      </c>
      <c r="D520" s="2071"/>
      <c r="E520" s="515">
        <v>8.509697371729126E-2</v>
      </c>
      <c r="F520" s="450"/>
      <c r="G520" s="450"/>
      <c r="H520" s="2272" t="s">
        <v>196</v>
      </c>
      <c r="I520" s="2071"/>
      <c r="J520" s="516">
        <v>0.13452718557817858</v>
      </c>
      <c r="K520" s="450"/>
      <c r="L520" s="450"/>
      <c r="M520" s="2273" t="s">
        <v>227</v>
      </c>
      <c r="N520" s="2071"/>
      <c r="O520" s="517">
        <v>3.8237308201859402E-2</v>
      </c>
      <c r="P520" s="450"/>
      <c r="Q520" s="450"/>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271" t="s">
        <v>221</v>
      </c>
      <c r="D521" s="2071"/>
      <c r="E521" s="515">
        <v>1.4328866555607766E-3</v>
      </c>
      <c r="F521" s="450"/>
      <c r="G521" s="450"/>
      <c r="H521" s="2272" t="s">
        <v>221</v>
      </c>
      <c r="I521" s="2071"/>
      <c r="J521" s="516">
        <v>3.6241243277437822E-2</v>
      </c>
      <c r="K521" s="450"/>
      <c r="L521" s="450"/>
      <c r="M521" s="2273" t="s">
        <v>208</v>
      </c>
      <c r="N521" s="2071"/>
      <c r="O521" s="517">
        <v>7.0482113502783814E-2</v>
      </c>
      <c r="P521" s="450"/>
      <c r="Q521" s="450"/>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271" t="s">
        <v>227</v>
      </c>
      <c r="D522" s="2071"/>
      <c r="E522" s="515">
        <v>1.9966324279051591E-2</v>
      </c>
      <c r="F522" s="450"/>
      <c r="G522" s="450"/>
      <c r="H522" s="2272" t="s">
        <v>227</v>
      </c>
      <c r="I522" s="2071"/>
      <c r="J522" s="516">
        <v>2.0052414799576795E-2</v>
      </c>
      <c r="K522" s="450"/>
      <c r="L522" s="450"/>
      <c r="M522" s="2273" t="s">
        <v>199</v>
      </c>
      <c r="N522" s="2071"/>
      <c r="O522" s="517">
        <v>5.3657235183426633E-2</v>
      </c>
      <c r="P522" s="450"/>
      <c r="Q522" s="450"/>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271" t="s">
        <v>208</v>
      </c>
      <c r="D523" s="2071"/>
      <c r="E523" s="515">
        <v>5.1615138234904524E-2</v>
      </c>
      <c r="F523" s="450"/>
      <c r="G523" s="450"/>
      <c r="H523" s="2272" t="s">
        <v>208</v>
      </c>
      <c r="I523" s="2071"/>
      <c r="J523" s="516">
        <v>9.688453468694723E-2</v>
      </c>
      <c r="K523" s="450"/>
      <c r="L523" s="450"/>
      <c r="M523" s="2273" t="s">
        <v>268</v>
      </c>
      <c r="N523" s="2071"/>
      <c r="O523" s="517">
        <v>0.10631864214693026</v>
      </c>
      <c r="P523" s="450"/>
      <c r="Q523" s="450"/>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271" t="s">
        <v>199</v>
      </c>
      <c r="D524" s="2071"/>
      <c r="E524" s="515">
        <v>7.4170698718904152E-2</v>
      </c>
      <c r="F524" s="450"/>
      <c r="G524" s="450"/>
      <c r="H524" s="2272" t="s">
        <v>199</v>
      </c>
      <c r="I524" s="2071"/>
      <c r="J524" s="516">
        <v>0.12837516036165247</v>
      </c>
      <c r="K524" s="450"/>
      <c r="L524" s="450"/>
      <c r="M524" s="2273" t="s">
        <v>269</v>
      </c>
      <c r="N524" s="2071"/>
      <c r="O524" s="517">
        <v>7.3251499983204391E-2</v>
      </c>
      <c r="P524" s="450"/>
      <c r="Q524" s="450"/>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271" t="s">
        <v>268</v>
      </c>
      <c r="D525" s="2071"/>
      <c r="E525" s="515">
        <v>8.7419639526980605E-2</v>
      </c>
      <c r="F525" s="450"/>
      <c r="G525" s="450"/>
      <c r="H525" s="2272" t="s">
        <v>268</v>
      </c>
      <c r="I525" s="2071"/>
      <c r="J525" s="516">
        <v>8.6033424859293384E-2</v>
      </c>
      <c r="K525" s="450"/>
      <c r="L525" s="450"/>
      <c r="M525" s="2273" t="s">
        <v>266</v>
      </c>
      <c r="N525" s="2071"/>
      <c r="O525" s="517">
        <v>4.7105903494383018E-2</v>
      </c>
      <c r="P525" s="450"/>
      <c r="Q525" s="450"/>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271" t="s">
        <v>269</v>
      </c>
      <c r="D526" s="2071"/>
      <c r="E526" s="515">
        <v>6.0651035967263997E-2</v>
      </c>
      <c r="F526" s="450"/>
      <c r="G526" s="450"/>
      <c r="H526" s="2272" t="s">
        <v>269</v>
      </c>
      <c r="I526" s="2071"/>
      <c r="J526" s="516">
        <v>9.9929710438525846E-2</v>
      </c>
      <c r="K526" s="450"/>
      <c r="L526" s="450"/>
      <c r="M526" s="2273" t="s">
        <v>280</v>
      </c>
      <c r="N526" s="2071"/>
      <c r="O526" s="517">
        <v>3.3626179069414112E-2</v>
      </c>
      <c r="P526" s="450"/>
      <c r="Q526" s="450"/>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271" t="s">
        <v>266</v>
      </c>
      <c r="D527" s="2071"/>
      <c r="E527" s="515">
        <v>6.6874245570012966E-2</v>
      </c>
      <c r="F527" s="450"/>
      <c r="G527" s="450"/>
      <c r="H527" s="2272" t="s">
        <v>266</v>
      </c>
      <c r="I527" s="2071"/>
      <c r="J527" s="516">
        <v>0.12138913625458658</v>
      </c>
      <c r="K527" s="450"/>
      <c r="L527" s="450"/>
      <c r="M527" s="2273" t="s">
        <v>272</v>
      </c>
      <c r="N527" s="2071"/>
      <c r="O527" s="517">
        <v>1.8404638577970353E-2</v>
      </c>
      <c r="P527" s="450"/>
      <c r="Q527" s="450"/>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271" t="s">
        <v>280</v>
      </c>
      <c r="D528" s="2071"/>
      <c r="E528" s="515">
        <v>3.2617985278937445E-2</v>
      </c>
      <c r="F528" s="450"/>
      <c r="G528" s="450"/>
      <c r="H528" s="2272" t="s">
        <v>280</v>
      </c>
      <c r="I528" s="2071"/>
      <c r="J528" s="516">
        <v>6.6614564441870694E-2</v>
      </c>
      <c r="K528" s="450"/>
      <c r="L528" s="450"/>
      <c r="M528" s="2273" t="s">
        <v>270</v>
      </c>
      <c r="N528" s="2071"/>
      <c r="O528" s="517">
        <v>4.2900624401867191E-2</v>
      </c>
      <c r="P528" s="450"/>
      <c r="Q528" s="450"/>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271" t="s">
        <v>272</v>
      </c>
      <c r="D529" s="2071"/>
      <c r="E529" s="515">
        <v>3.9552127090294271E-2</v>
      </c>
      <c r="F529" s="450"/>
      <c r="G529" s="450"/>
      <c r="H529" s="2272" t="s">
        <v>272</v>
      </c>
      <c r="I529" s="2071"/>
      <c r="J529" s="516">
        <v>8.6500681541677102E-2</v>
      </c>
      <c r="K529" s="450"/>
      <c r="L529" s="450"/>
      <c r="M529" s="2273" t="s">
        <v>274</v>
      </c>
      <c r="N529" s="2071"/>
      <c r="O529" s="517">
        <v>-3.774641157115622E-2</v>
      </c>
      <c r="P529" s="450"/>
      <c r="Q529" s="450"/>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271" t="s">
        <v>270</v>
      </c>
      <c r="D530" s="2071"/>
      <c r="E530" s="515">
        <v>7.80456364351369E-2</v>
      </c>
      <c r="F530" s="450"/>
      <c r="G530" s="450"/>
      <c r="H530" s="2272" t="s">
        <v>270</v>
      </c>
      <c r="I530" s="2071"/>
      <c r="J530" s="516">
        <v>9.7784825567726649E-2</v>
      </c>
      <c r="K530" s="450"/>
      <c r="L530" s="450"/>
      <c r="M530" s="2273" t="s">
        <v>197</v>
      </c>
      <c r="N530" s="2071"/>
      <c r="O530" s="517">
        <v>-0.13900463890265688</v>
      </c>
      <c r="P530" s="450"/>
      <c r="Q530" s="450"/>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271" t="s">
        <v>274</v>
      </c>
      <c r="D531" s="2071"/>
      <c r="E531" s="515">
        <v>-4.3917437337402526E-2</v>
      </c>
      <c r="F531" s="450"/>
      <c r="G531" s="450"/>
      <c r="H531" s="2272" t="s">
        <v>274</v>
      </c>
      <c r="I531" s="2071"/>
      <c r="J531" s="516">
        <v>-8.4844188179372837E-2</v>
      </c>
      <c r="K531" s="450"/>
      <c r="L531" s="450"/>
      <c r="M531" s="2273" t="s">
        <v>236</v>
      </c>
      <c r="N531" s="2071"/>
      <c r="O531" s="517">
        <v>9.3756272444525546E-3</v>
      </c>
      <c r="P531" s="450"/>
      <c r="Q531" s="450"/>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271" t="s">
        <v>197</v>
      </c>
      <c r="D532" s="2071"/>
      <c r="E532" s="515">
        <v>-9.7578765552260319E-2</v>
      </c>
      <c r="F532" s="450"/>
      <c r="G532" s="450"/>
      <c r="H532" s="2272" t="s">
        <v>197</v>
      </c>
      <c r="I532" s="2071"/>
      <c r="J532" s="516">
        <v>-0.11099516645786961</v>
      </c>
      <c r="K532" s="450"/>
      <c r="L532" s="450"/>
      <c r="M532" s="2273" t="s">
        <v>222</v>
      </c>
      <c r="N532" s="2071"/>
      <c r="O532" s="517">
        <v>2.7821065589534448E-2</v>
      </c>
      <c r="P532" s="450"/>
      <c r="Q532" s="450"/>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271" t="s">
        <v>236</v>
      </c>
      <c r="D533" s="2071"/>
      <c r="E533" s="515">
        <v>-2.5969147213637544E-3</v>
      </c>
      <c r="F533" s="450"/>
      <c r="G533" s="450"/>
      <c r="H533" s="2272" t="s">
        <v>236</v>
      </c>
      <c r="I533" s="2071"/>
      <c r="J533" s="516">
        <v>-2.9377004807517121E-2</v>
      </c>
      <c r="K533" s="450"/>
      <c r="L533" s="450"/>
      <c r="M533" s="2273" t="s">
        <v>291</v>
      </c>
      <c r="N533" s="2071"/>
      <c r="O533" s="517">
        <v>5.2839089882140908E-3</v>
      </c>
      <c r="P533" s="450"/>
      <c r="Q533" s="450"/>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271" t="s">
        <v>222</v>
      </c>
      <c r="D534" s="2071"/>
      <c r="E534" s="515">
        <v>3.8713905754894903E-2</v>
      </c>
      <c r="F534" s="450"/>
      <c r="G534" s="450"/>
      <c r="H534" s="2272" t="s">
        <v>222</v>
      </c>
      <c r="I534" s="2071"/>
      <c r="J534" s="516">
        <v>4.821032477288769E-2</v>
      </c>
      <c r="K534" s="450"/>
      <c r="L534" s="450"/>
      <c r="M534" s="2273" t="s">
        <v>206</v>
      </c>
      <c r="N534" s="2071"/>
      <c r="O534" s="517">
        <v>0.10056460038287861</v>
      </c>
      <c r="P534" s="450"/>
      <c r="Q534" s="450"/>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271" t="s">
        <v>291</v>
      </c>
      <c r="D535" s="2071"/>
      <c r="E535" s="515">
        <v>5.3786494964688089E-3</v>
      </c>
      <c r="F535" s="450"/>
      <c r="G535" s="450"/>
      <c r="H535" s="2272" t="s">
        <v>291</v>
      </c>
      <c r="I535" s="2071"/>
      <c r="J535" s="516">
        <v>8.5899877442162896E-3</v>
      </c>
      <c r="K535" s="450"/>
      <c r="L535" s="450"/>
      <c r="M535" s="2273" t="s">
        <v>212</v>
      </c>
      <c r="N535" s="2071"/>
      <c r="O535" s="517">
        <v>6.1056134695694597E-2</v>
      </c>
      <c r="P535" s="450"/>
      <c r="Q535" s="450"/>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271" t="s">
        <v>206</v>
      </c>
      <c r="D536" s="2071"/>
      <c r="E536" s="515">
        <v>2.8034962646055671E-2</v>
      </c>
      <c r="F536" s="450"/>
      <c r="G536" s="450"/>
      <c r="H536" s="2272" t="s">
        <v>206</v>
      </c>
      <c r="I536" s="2071"/>
      <c r="J536" s="516">
        <v>-3.7799807716113305E-2</v>
      </c>
      <c r="K536" s="450"/>
      <c r="L536" s="450"/>
      <c r="M536" s="2273" t="s">
        <v>283</v>
      </c>
      <c r="N536" s="2071"/>
      <c r="O536" s="517">
        <v>3.5852690787969994E-2</v>
      </c>
      <c r="P536" s="450"/>
      <c r="Q536" s="450"/>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271" t="s">
        <v>212</v>
      </c>
      <c r="D537" s="2071"/>
      <c r="E537" s="515">
        <v>5.698680021827153E-2</v>
      </c>
      <c r="F537" s="450"/>
      <c r="G537" s="450"/>
      <c r="H537" s="2272" t="s">
        <v>212</v>
      </c>
      <c r="I537" s="2071"/>
      <c r="J537" s="516">
        <v>0.1057743650505006</v>
      </c>
      <c r="K537" s="450"/>
      <c r="L537" s="450"/>
      <c r="M537" s="2273" t="s">
        <v>241</v>
      </c>
      <c r="N537" s="2071"/>
      <c r="O537" s="517">
        <v>-1.3322421567779402E-3</v>
      </c>
      <c r="P537" s="450"/>
      <c r="Q537" s="450"/>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271" t="s">
        <v>283</v>
      </c>
      <c r="D538" s="2071"/>
      <c r="E538" s="515">
        <v>-6.7137936145280014E-4</v>
      </c>
      <c r="F538" s="450"/>
      <c r="G538" s="450"/>
      <c r="H538" s="2272" t="s">
        <v>283</v>
      </c>
      <c r="I538" s="2071"/>
      <c r="J538" s="516">
        <v>-2.7815967445359958E-2</v>
      </c>
      <c r="K538" s="450"/>
      <c r="L538" s="450"/>
      <c r="M538" s="2273" t="s">
        <v>288</v>
      </c>
      <c r="N538" s="2071"/>
      <c r="O538" s="517">
        <v>-2.3932271464878644E-2</v>
      </c>
      <c r="P538" s="450"/>
      <c r="Q538" s="450"/>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271" t="s">
        <v>241</v>
      </c>
      <c r="D539" s="2071"/>
      <c r="E539" s="515">
        <v>-4.1124350280559866E-3</v>
      </c>
      <c r="F539" s="450"/>
      <c r="G539" s="450"/>
      <c r="H539" s="2272" t="s">
        <v>241</v>
      </c>
      <c r="I539" s="2071"/>
      <c r="J539" s="516">
        <v>-1.8436887917651435E-3</v>
      </c>
      <c r="K539" s="450"/>
      <c r="L539" s="450"/>
      <c r="M539" s="2273" t="s">
        <v>289</v>
      </c>
      <c r="N539" s="2071"/>
      <c r="O539" s="517">
        <v>-1.5770109872010621E-2</v>
      </c>
      <c r="P539" s="450"/>
      <c r="Q539" s="450"/>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271" t="s">
        <v>288</v>
      </c>
      <c r="D540" s="2071"/>
      <c r="E540" s="515">
        <v>-1.8975857325532725E-2</v>
      </c>
      <c r="F540" s="450"/>
      <c r="G540" s="450"/>
      <c r="H540" s="2272" t="s">
        <v>288</v>
      </c>
      <c r="I540" s="2071"/>
      <c r="J540" s="516">
        <v>-2.4200337317591431E-2</v>
      </c>
      <c r="K540" s="450"/>
      <c r="L540" s="450"/>
      <c r="M540" s="2273" t="s">
        <v>287</v>
      </c>
      <c r="N540" s="2071"/>
      <c r="O540" s="517">
        <v>-2.5283193132790385E-2</v>
      </c>
      <c r="P540" s="450"/>
      <c r="Q540" s="450"/>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271" t="s">
        <v>289</v>
      </c>
      <c r="D541" s="2071"/>
      <c r="E541" s="515">
        <v>-1.8979480564523935E-2</v>
      </c>
      <c r="F541" s="450"/>
      <c r="G541" s="450"/>
      <c r="H541" s="2272" t="s">
        <v>289</v>
      </c>
      <c r="I541" s="2071"/>
      <c r="J541" s="516">
        <v>-2.5412426592347995E-2</v>
      </c>
      <c r="K541" s="450"/>
      <c r="L541" s="450"/>
      <c r="M541" s="2273" t="s">
        <v>279</v>
      </c>
      <c r="N541" s="2071"/>
      <c r="O541" s="517">
        <v>-1.5191071477271457E-2</v>
      </c>
      <c r="P541" s="450"/>
      <c r="Q541" s="450"/>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271" t="s">
        <v>287</v>
      </c>
      <c r="D542" s="2071"/>
      <c r="E542" s="515">
        <v>-1.8584773448630448E-2</v>
      </c>
      <c r="F542" s="450"/>
      <c r="G542" s="450"/>
      <c r="H542" s="2272" t="s">
        <v>287</v>
      </c>
      <c r="I542" s="2071"/>
      <c r="J542" s="516">
        <v>-1.2613821464766957E-2</v>
      </c>
      <c r="K542" s="450"/>
      <c r="L542" s="450"/>
      <c r="M542" s="2273" t="s">
        <v>267</v>
      </c>
      <c r="N542" s="2071"/>
      <c r="O542" s="517">
        <v>0.11366841840499614</v>
      </c>
      <c r="P542" s="450"/>
      <c r="Q542" s="450"/>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271" t="s">
        <v>279</v>
      </c>
      <c r="D543" s="2071"/>
      <c r="E543" s="515">
        <v>-2.2421122169756599E-2</v>
      </c>
      <c r="F543" s="450"/>
      <c r="G543" s="450"/>
      <c r="H543" s="2272" t="s">
        <v>279</v>
      </c>
      <c r="I543" s="2071"/>
      <c r="J543" s="516">
        <v>-6.8673275096958336E-2</v>
      </c>
      <c r="K543" s="450"/>
      <c r="L543" s="450"/>
      <c r="M543" s="2273" t="s">
        <v>276</v>
      </c>
      <c r="N543" s="2071"/>
      <c r="O543" s="517">
        <v>-5.5291030849298373E-2</v>
      </c>
      <c r="P543" s="450"/>
      <c r="Q543" s="450"/>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271" t="s">
        <v>267</v>
      </c>
      <c r="D544" s="2071"/>
      <c r="E544" s="515">
        <v>8.5575211626784678E-2</v>
      </c>
      <c r="F544" s="450"/>
      <c r="G544" s="450"/>
      <c r="H544" s="2272" t="s">
        <v>267</v>
      </c>
      <c r="I544" s="2071"/>
      <c r="J544" s="516">
        <v>0.11383649616476015</v>
      </c>
      <c r="K544" s="450"/>
      <c r="L544" s="450"/>
      <c r="M544" s="2273" t="s">
        <v>290</v>
      </c>
      <c r="N544" s="2071"/>
      <c r="O544" s="517">
        <v>-1.1343457670001994E-2</v>
      </c>
      <c r="P544" s="450"/>
      <c r="Q544" s="450"/>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271" t="s">
        <v>276</v>
      </c>
      <c r="D545" s="2071"/>
      <c r="E545" s="515">
        <v>-5.9554392032308424E-2</v>
      </c>
      <c r="F545" s="450"/>
      <c r="G545" s="450"/>
      <c r="H545" s="2272" t="s">
        <v>276</v>
      </c>
      <c r="I545" s="2071"/>
      <c r="J545" s="516">
        <v>-7.6056881614125008E-2</v>
      </c>
      <c r="K545" s="450"/>
      <c r="L545" s="450"/>
      <c r="M545" s="2273" t="s">
        <v>271</v>
      </c>
      <c r="N545" s="2071"/>
      <c r="O545" s="517">
        <v>-0.10264626913404355</v>
      </c>
      <c r="P545" s="450"/>
      <c r="Q545" s="450"/>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271" t="s">
        <v>290</v>
      </c>
      <c r="D546" s="2071"/>
      <c r="E546" s="515">
        <v>-1.0851686288982974E-2</v>
      </c>
      <c r="F546" s="450"/>
      <c r="G546" s="450"/>
      <c r="H546" s="2272" t="s">
        <v>290</v>
      </c>
      <c r="I546" s="2071"/>
      <c r="J546" s="516">
        <v>-2.0841472158705836E-2</v>
      </c>
      <c r="K546" s="450"/>
      <c r="L546" s="450"/>
      <c r="M546" s="2273" t="s">
        <v>219</v>
      </c>
      <c r="N546" s="2071"/>
      <c r="O546" s="517">
        <v>4.4161776600912014E-2</v>
      </c>
      <c r="P546" s="450"/>
      <c r="Q546" s="450"/>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271" t="s">
        <v>271</v>
      </c>
      <c r="D547" s="2071"/>
      <c r="E547" s="515">
        <v>-7.4280301376163607E-2</v>
      </c>
      <c r="F547" s="450"/>
      <c r="G547" s="450"/>
      <c r="H547" s="2272" t="s">
        <v>271</v>
      </c>
      <c r="I547" s="2071"/>
      <c r="J547" s="516">
        <v>-5.1835882467629858E-2</v>
      </c>
      <c r="K547" s="450"/>
      <c r="L547" s="450"/>
      <c r="M547" s="2273" t="s">
        <v>275</v>
      </c>
      <c r="N547" s="2071"/>
      <c r="O547" s="517">
        <v>5.5496418630578796E-2</v>
      </c>
      <c r="P547" s="450"/>
      <c r="Q547" s="450"/>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271" t="s">
        <v>219</v>
      </c>
      <c r="D548" s="2071"/>
      <c r="E548" s="515">
        <v>2.1308013357307632E-2</v>
      </c>
      <c r="F548" s="450"/>
      <c r="G548" s="450"/>
      <c r="H548" s="2272" t="s">
        <v>219</v>
      </c>
      <c r="I548" s="2071"/>
      <c r="J548" s="516">
        <v>-5.3730462526766228E-2</v>
      </c>
      <c r="K548" s="450"/>
      <c r="L548" s="450"/>
      <c r="M548" s="2273" t="s">
        <v>282</v>
      </c>
      <c r="N548" s="2071"/>
      <c r="O548" s="517">
        <v>3.0396333785689022E-2</v>
      </c>
      <c r="P548" s="450"/>
      <c r="Q548" s="450"/>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271" t="s">
        <v>275</v>
      </c>
      <c r="D549" s="2071"/>
      <c r="E549" s="515">
        <v>2.0433114515146282E-2</v>
      </c>
      <c r="F549" s="450"/>
      <c r="G549" s="450"/>
      <c r="H549" s="2272" t="s">
        <v>275</v>
      </c>
      <c r="I549" s="2071"/>
      <c r="J549" s="516">
        <v>4.969389812723022E-2</v>
      </c>
      <c r="K549" s="450"/>
      <c r="L549" s="450"/>
      <c r="M549" s="2273" t="s">
        <v>286</v>
      </c>
      <c r="N549" s="2071"/>
      <c r="O549" s="517">
        <v>-1.253334393798527E-2</v>
      </c>
      <c r="P549" s="450"/>
      <c r="Q549" s="450"/>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271" t="s">
        <v>282</v>
      </c>
      <c r="D550" s="2071"/>
      <c r="E550" s="515">
        <v>3.0263589418727574E-2</v>
      </c>
      <c r="F550" s="450"/>
      <c r="G550" s="450"/>
      <c r="H550" s="2272" t="s">
        <v>282</v>
      </c>
      <c r="I550" s="2071"/>
      <c r="J550" s="516">
        <v>4.2467802363765413E-2</v>
      </c>
      <c r="K550" s="450"/>
      <c r="L550" s="450"/>
      <c r="M550" s="2273" t="s">
        <v>238</v>
      </c>
      <c r="N550" s="2071"/>
      <c r="O550" s="517">
        <v>6.084575417826951E-3</v>
      </c>
      <c r="P550" s="450"/>
      <c r="Q550" s="450"/>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271" t="s">
        <v>286</v>
      </c>
      <c r="D551" s="2071"/>
      <c r="E551" s="515">
        <v>-1.4455963540234014E-2</v>
      </c>
      <c r="F551" s="450"/>
      <c r="G551" s="450"/>
      <c r="H551" s="2272" t="s">
        <v>286</v>
      </c>
      <c r="I551" s="2071"/>
      <c r="J551" s="516">
        <v>-3.062565048075808E-2</v>
      </c>
      <c r="K551" s="450"/>
      <c r="L551" s="450"/>
      <c r="M551" s="2273" t="s">
        <v>264</v>
      </c>
      <c r="N551" s="2071"/>
      <c r="O551" s="517">
        <v>0.13823649435925087</v>
      </c>
      <c r="P551" s="450"/>
      <c r="Q551" s="450"/>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271" t="s">
        <v>238</v>
      </c>
      <c r="D552" s="2071"/>
      <c r="E552" s="515">
        <v>8.6451657205061823E-3</v>
      </c>
      <c r="F552" s="450"/>
      <c r="G552" s="450"/>
      <c r="H552" s="2272" t="s">
        <v>238</v>
      </c>
      <c r="I552" s="2071"/>
      <c r="J552" s="516">
        <v>1.3475856743617249E-2</v>
      </c>
      <c r="K552" s="450"/>
      <c r="L552" s="450"/>
      <c r="M552" s="2273" t="s">
        <v>239</v>
      </c>
      <c r="N552" s="2071"/>
      <c r="O552" s="517">
        <v>-5.2657317683008499E-4</v>
      </c>
      <c r="P552" s="450"/>
      <c r="Q552" s="450"/>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271" t="s">
        <v>264</v>
      </c>
      <c r="D553" s="2071"/>
      <c r="E553" s="515">
        <v>0.10212714551059915</v>
      </c>
      <c r="F553" s="450"/>
      <c r="G553" s="450"/>
      <c r="H553" s="2272" t="s">
        <v>264</v>
      </c>
      <c r="I553" s="2071"/>
      <c r="J553" s="516">
        <v>8.2388498523717935E-2</v>
      </c>
      <c r="K553" s="450"/>
      <c r="L553" s="450"/>
      <c r="M553" s="2273" t="s">
        <v>265</v>
      </c>
      <c r="N553" s="2071"/>
      <c r="O553" s="517">
        <v>-0.12680353213034901</v>
      </c>
      <c r="P553" s="450"/>
      <c r="Q553" s="450"/>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271" t="s">
        <v>239</v>
      </c>
      <c r="D554" s="2071"/>
      <c r="E554" s="515">
        <v>-2.0063137301604243E-3</v>
      </c>
      <c r="F554" s="450"/>
      <c r="G554" s="450"/>
      <c r="H554" s="2272" t="s">
        <v>239</v>
      </c>
      <c r="I554" s="2071"/>
      <c r="J554" s="516">
        <v>-1.6711005585336364E-2</v>
      </c>
      <c r="K554" s="450"/>
      <c r="L554" s="450"/>
      <c r="M554" s="2273" t="s">
        <v>285</v>
      </c>
      <c r="N554" s="2071"/>
      <c r="O554" s="517">
        <v>-1.4749681590515418E-2</v>
      </c>
      <c r="P554" s="450"/>
      <c r="Q554" s="450"/>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271" t="s">
        <v>265</v>
      </c>
      <c r="D555" s="2071"/>
      <c r="E555" s="515">
        <v>-0.10164730101476047</v>
      </c>
      <c r="F555" s="450"/>
      <c r="G555" s="450"/>
      <c r="H555" s="2272" t="s">
        <v>265</v>
      </c>
      <c r="I555" s="2071"/>
      <c r="J555" s="516">
        <v>-9.3708322271505509E-2</v>
      </c>
      <c r="K555" s="450"/>
      <c r="L555" s="450"/>
      <c r="M555" s="2273" t="s">
        <v>230</v>
      </c>
      <c r="N555" s="2071"/>
      <c r="O555" s="517">
        <v>1.218709685486763E-2</v>
      </c>
      <c r="P555" s="450"/>
      <c r="Q555" s="450"/>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271" t="s">
        <v>285</v>
      </c>
      <c r="D556" s="2071"/>
      <c r="E556" s="515">
        <v>-2.1853421261549846E-2</v>
      </c>
      <c r="F556" s="450"/>
      <c r="G556" s="450"/>
      <c r="H556" s="2272" t="s">
        <v>285</v>
      </c>
      <c r="I556" s="2071"/>
      <c r="J556" s="516">
        <v>-2.2358744014541292E-3</v>
      </c>
      <c r="K556" s="450"/>
      <c r="L556" s="450"/>
      <c r="M556" s="2273" t="s">
        <v>277</v>
      </c>
      <c r="N556" s="2071"/>
      <c r="O556" s="517">
        <v>4.8186664621507891E-2</v>
      </c>
      <c r="P556" s="450"/>
      <c r="Q556" s="450"/>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271" t="s">
        <v>230</v>
      </c>
      <c r="D557" s="2071"/>
      <c r="E557" s="515">
        <v>3.372750061799816E-3</v>
      </c>
      <c r="F557" s="450"/>
      <c r="G557" s="450"/>
      <c r="H557" s="2272" t="s">
        <v>230</v>
      </c>
      <c r="I557" s="2071"/>
      <c r="J557" s="516">
        <v>-2.4334021034065016E-2</v>
      </c>
      <c r="K557" s="450"/>
      <c r="L557" s="450"/>
      <c r="M557" s="2273" t="s">
        <v>278</v>
      </c>
      <c r="N557" s="2071"/>
      <c r="O557" s="517">
        <v>3.6206893803846917E-2</v>
      </c>
      <c r="P557" s="450"/>
      <c r="Q557" s="450"/>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271" t="s">
        <v>242</v>
      </c>
      <c r="D558" s="2071"/>
      <c r="E558" s="515">
        <v>5.2541099349712422E-4</v>
      </c>
      <c r="F558" s="450"/>
      <c r="G558" s="450"/>
      <c r="H558" s="2272" t="s">
        <v>242</v>
      </c>
      <c r="I558" s="2071"/>
      <c r="J558" s="516">
        <v>-1.2296238336088809E-3</v>
      </c>
      <c r="K558" s="450"/>
      <c r="L558" s="450"/>
      <c r="M558" s="2273" t="s">
        <v>292</v>
      </c>
      <c r="N558" s="2071"/>
      <c r="O558" s="517">
        <v>8.716768526924993E-3</v>
      </c>
      <c r="P558" s="450"/>
      <c r="Q558" s="450"/>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271" t="s">
        <v>277</v>
      </c>
      <c r="D559" s="2071"/>
      <c r="E559" s="515">
        <v>5.639224634776388E-2</v>
      </c>
      <c r="F559" s="450"/>
      <c r="G559" s="450"/>
      <c r="H559" s="2272" t="s">
        <v>277</v>
      </c>
      <c r="I559" s="2071"/>
      <c r="J559" s="516">
        <v>2.4354219443502433E-2</v>
      </c>
      <c r="K559" s="450"/>
      <c r="L559" s="450"/>
      <c r="M559" s="2273" t="s">
        <v>281</v>
      </c>
      <c r="N559" s="2071"/>
      <c r="O559" s="517">
        <v>3.1003113070509083E-2</v>
      </c>
      <c r="P559" s="450"/>
      <c r="Q559" s="450"/>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271" t="s">
        <v>278</v>
      </c>
      <c r="D560" s="2071"/>
      <c r="E560" s="515">
        <v>5.6176043495682657E-2</v>
      </c>
      <c r="F560" s="450"/>
      <c r="G560" s="450"/>
      <c r="H560" s="2272" t="s">
        <v>278</v>
      </c>
      <c r="I560" s="2071"/>
      <c r="J560" s="516">
        <v>2.804107070092389E-2</v>
      </c>
      <c r="K560" s="450"/>
      <c r="L560" s="450"/>
      <c r="M560" s="2273" t="s">
        <v>284</v>
      </c>
      <c r="N560" s="2071"/>
      <c r="O560" s="517">
        <v>-2.1031153376431085E-2</v>
      </c>
      <c r="P560" s="450"/>
      <c r="Q560" s="450"/>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271" t="s">
        <v>292</v>
      </c>
      <c r="D561" s="2071"/>
      <c r="E561" s="515">
        <v>4.5153042452553242E-3</v>
      </c>
      <c r="F561" s="450"/>
      <c r="G561" s="450"/>
      <c r="H561" s="2272" t="s">
        <v>292</v>
      </c>
      <c r="I561" s="2071"/>
      <c r="J561" s="516">
        <v>6.5005857658169833E-3</v>
      </c>
      <c r="K561" s="450"/>
      <c r="L561" s="450"/>
      <c r="M561" s="2273" t="s">
        <v>273</v>
      </c>
      <c r="N561" s="2071"/>
      <c r="O561" s="517">
        <v>-4.8626105831305534E-2</v>
      </c>
      <c r="P561" s="450"/>
      <c r="Q561" s="450"/>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271" t="s">
        <v>281</v>
      </c>
      <c r="D562" s="2071"/>
      <c r="E562" s="515">
        <v>-4.5589730103003365E-2</v>
      </c>
      <c r="F562" s="450"/>
      <c r="G562" s="450"/>
      <c r="H562" s="2272" t="s">
        <v>281</v>
      </c>
      <c r="I562" s="2071"/>
      <c r="J562" s="516">
        <v>-5.6446291802839443E-2</v>
      </c>
      <c r="K562" s="450"/>
      <c r="L562" s="450"/>
      <c r="M562" s="2274" t="s">
        <v>293</v>
      </c>
      <c r="N562" s="2071"/>
      <c r="O562" s="518">
        <v>7.2941508520392969E-3</v>
      </c>
      <c r="P562" s="450"/>
      <c r="Q562" s="450"/>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271" t="s">
        <v>284</v>
      </c>
      <c r="D563" s="2071"/>
      <c r="E563" s="515">
        <v>-2.4334154825327699E-2</v>
      </c>
      <c r="F563" s="450"/>
      <c r="G563" s="450"/>
      <c r="H563" s="2272" t="s">
        <v>284</v>
      </c>
      <c r="I563" s="2071"/>
      <c r="J563" s="516">
        <v>-2.6531660750060793E-2</v>
      </c>
      <c r="K563" s="450"/>
      <c r="L563" s="450"/>
      <c r="M563" s="2070"/>
      <c r="N563" s="2071"/>
      <c r="O563" s="466"/>
      <c r="P563" s="450"/>
      <c r="Q563" s="450"/>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271" t="s">
        <v>273</v>
      </c>
      <c r="D564" s="2071"/>
      <c r="E564" s="515">
        <v>-6.4759235861496248E-2</v>
      </c>
      <c r="F564" s="450"/>
      <c r="G564" s="450"/>
      <c r="H564" s="2272" t="s">
        <v>273</v>
      </c>
      <c r="I564" s="2071"/>
      <c r="J564" s="516">
        <v>-5.3121277844556933E-2</v>
      </c>
      <c r="K564" s="450"/>
      <c r="L564" s="450"/>
      <c r="M564" s="2070"/>
      <c r="N564" s="2071"/>
      <c r="O564" s="450"/>
      <c r="P564" s="450"/>
      <c r="Q564" s="450"/>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267" t="s">
        <v>293</v>
      </c>
      <c r="D565" s="2071"/>
      <c r="E565" s="519">
        <v>-3.0999798644000429E-4</v>
      </c>
      <c r="F565" s="450"/>
      <c r="G565" s="450"/>
      <c r="H565" s="2268" t="s">
        <v>293</v>
      </c>
      <c r="I565" s="2071"/>
      <c r="J565" s="520">
        <v>3.2130405743044663E-3</v>
      </c>
      <c r="K565" s="450"/>
      <c r="L565" s="450"/>
      <c r="M565" s="2269" t="s">
        <v>250</v>
      </c>
      <c r="N565" s="2071"/>
      <c r="O565" s="2071"/>
      <c r="P565" s="450"/>
      <c r="Q565" s="450"/>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70"/>
      <c r="D566" s="2071"/>
      <c r="E566" s="466"/>
      <c r="F566" s="450"/>
      <c r="G566" s="450"/>
      <c r="H566" s="2070"/>
      <c r="I566" s="2071"/>
      <c r="J566" s="466"/>
      <c r="K566" s="450"/>
      <c r="L566" s="450"/>
      <c r="M566" s="2270" t="s">
        <v>193</v>
      </c>
      <c r="N566" s="2071"/>
      <c r="O566" s="537" t="s">
        <v>194</v>
      </c>
      <c r="P566" s="450"/>
      <c r="Q566" s="450"/>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70"/>
      <c r="D567" s="2071"/>
      <c r="E567" s="450"/>
      <c r="F567" s="450"/>
      <c r="G567" s="450"/>
      <c r="H567" s="2070"/>
      <c r="I567" s="2071"/>
      <c r="J567" s="450"/>
      <c r="K567" s="450"/>
      <c r="L567" s="450"/>
      <c r="M567" s="2264" t="s">
        <v>194</v>
      </c>
      <c r="N567" s="2071"/>
      <c r="O567" s="538">
        <v>0.99999999999999978</v>
      </c>
      <c r="P567" s="450"/>
      <c r="Q567" s="450"/>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265" t="s">
        <v>250</v>
      </c>
      <c r="D568" s="2071"/>
      <c r="E568" s="2071"/>
      <c r="F568" s="450"/>
      <c r="G568" s="450"/>
      <c r="H568" s="2266" t="s">
        <v>250</v>
      </c>
      <c r="I568" s="2071"/>
      <c r="J568" s="2071"/>
      <c r="K568" s="450"/>
      <c r="L568" s="450"/>
      <c r="M568" s="2070"/>
      <c r="N568" s="2071"/>
      <c r="O568" s="466"/>
      <c r="P568" s="450"/>
      <c r="Q568" s="450"/>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260" t="s">
        <v>193</v>
      </c>
      <c r="D569" s="2071"/>
      <c r="E569" s="539" t="s">
        <v>194</v>
      </c>
      <c r="F569" s="450"/>
      <c r="G569" s="450"/>
      <c r="H569" s="2261" t="s">
        <v>193</v>
      </c>
      <c r="I569" s="2071"/>
      <c r="J569" s="540" t="s">
        <v>194</v>
      </c>
      <c r="K569" s="450"/>
      <c r="L569" s="450"/>
      <c r="M569" s="2070"/>
      <c r="N569" s="2071"/>
      <c r="O569" s="450"/>
      <c r="P569" s="450"/>
      <c r="Q569" s="450"/>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262" t="s">
        <v>194</v>
      </c>
      <c r="D570" s="2071"/>
      <c r="E570" s="541">
        <v>1.0000000000000002</v>
      </c>
      <c r="F570" s="450"/>
      <c r="G570" s="450"/>
      <c r="H570" s="2263" t="s">
        <v>194</v>
      </c>
      <c r="I570" s="2071"/>
      <c r="J570" s="542">
        <v>1</v>
      </c>
      <c r="K570" s="450"/>
      <c r="L570" s="450"/>
      <c r="M570" s="2070"/>
      <c r="N570" s="2071"/>
      <c r="O570" s="450"/>
      <c r="P570" s="450"/>
      <c r="Q570" s="450"/>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70"/>
      <c r="D571" s="2071"/>
      <c r="E571" s="466"/>
      <c r="F571" s="450"/>
      <c r="G571" s="450"/>
      <c r="H571" s="2070"/>
      <c r="I571" s="2071"/>
      <c r="J571" s="466"/>
      <c r="K571" s="450"/>
      <c r="L571" s="450"/>
      <c r="M571" s="2070"/>
      <c r="N571" s="2071"/>
      <c r="O571" s="450"/>
      <c r="P571" s="450"/>
      <c r="Q571" s="450"/>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70"/>
      <c r="D572" s="2071"/>
      <c r="E572" s="450"/>
      <c r="F572" s="450"/>
      <c r="G572" s="450"/>
      <c r="H572" s="2070"/>
      <c r="I572" s="2071"/>
      <c r="J572" s="450"/>
      <c r="K572" s="450"/>
      <c r="L572" s="450"/>
      <c r="M572" s="2070"/>
      <c r="N572" s="2071"/>
      <c r="O572" s="450"/>
      <c r="P572" s="450"/>
      <c r="Q572" s="450"/>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70"/>
      <c r="D573" s="2071"/>
      <c r="E573" s="450"/>
      <c r="F573" s="450"/>
      <c r="G573" s="450"/>
      <c r="H573" s="2070"/>
      <c r="I573" s="2071"/>
      <c r="J573" s="450"/>
      <c r="K573" s="450"/>
      <c r="L573" s="450"/>
      <c r="M573" s="2070"/>
      <c r="N573" s="2071"/>
      <c r="O573" s="450"/>
      <c r="P573" s="450"/>
      <c r="Q573" s="450"/>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70"/>
      <c r="D574" s="2071"/>
      <c r="E574" s="450"/>
      <c r="F574" s="450"/>
      <c r="G574" s="450"/>
      <c r="H574" s="2070"/>
      <c r="I574" s="2071"/>
      <c r="J574" s="450"/>
      <c r="K574" s="450"/>
      <c r="L574" s="450"/>
      <c r="M574" s="2070"/>
      <c r="N574" s="2071"/>
      <c r="O574" s="450"/>
      <c r="P574" s="450"/>
      <c r="Q574" s="450"/>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70"/>
      <c r="D575" s="2071"/>
      <c r="E575" s="450"/>
      <c r="F575" s="450"/>
      <c r="G575" s="450"/>
      <c r="H575" s="2070"/>
      <c r="I575" s="2071"/>
      <c r="J575" s="450"/>
      <c r="K575" s="450"/>
      <c r="L575" s="450"/>
      <c r="M575" s="2070"/>
      <c r="N575" s="2071"/>
      <c r="O575" s="450"/>
      <c r="P575" s="450"/>
      <c r="Q575" s="450"/>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70"/>
      <c r="D576" s="2071"/>
      <c r="E576" s="450"/>
      <c r="F576" s="450"/>
      <c r="G576" s="450"/>
      <c r="H576" s="2070"/>
      <c r="I576" s="2071"/>
      <c r="J576" s="450"/>
      <c r="K576" s="450"/>
      <c r="L576" s="450"/>
      <c r="M576" s="2070"/>
      <c r="N576" s="2071"/>
      <c r="O576" s="450"/>
      <c r="P576" s="450"/>
      <c r="Q576" s="450"/>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70"/>
      <c r="D577" s="2071"/>
      <c r="E577" s="450"/>
      <c r="F577" s="450"/>
      <c r="G577" s="450"/>
      <c r="H577" s="2070"/>
      <c r="I577" s="2071"/>
      <c r="J577" s="450"/>
      <c r="K577" s="450"/>
      <c r="L577" s="450"/>
      <c r="M577" s="2070"/>
      <c r="N577" s="2071"/>
      <c r="O577" s="450"/>
      <c r="P577" s="450"/>
      <c r="Q577" s="450"/>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70"/>
      <c r="D578" s="2071"/>
      <c r="E578" s="450"/>
      <c r="F578" s="450"/>
      <c r="G578" s="450"/>
      <c r="H578" s="2070"/>
      <c r="I578" s="2071"/>
      <c r="J578" s="450"/>
      <c r="K578" s="450"/>
      <c r="L578" s="450"/>
      <c r="M578" s="2070"/>
      <c r="N578" s="2071"/>
      <c r="O578" s="450"/>
      <c r="P578" s="450"/>
      <c r="Q578" s="450"/>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70"/>
      <c r="D579" s="2071"/>
      <c r="E579" s="450"/>
      <c r="F579" s="450"/>
      <c r="G579" s="450"/>
      <c r="H579" s="2070"/>
      <c r="I579" s="2071"/>
      <c r="J579" s="450"/>
      <c r="K579" s="450"/>
      <c r="L579" s="450"/>
      <c r="M579" s="2070"/>
      <c r="N579" s="2071"/>
      <c r="O579" s="450"/>
      <c r="P579" s="450"/>
      <c r="Q579" s="450"/>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70"/>
      <c r="D580" s="2071"/>
      <c r="E580" s="450"/>
      <c r="F580" s="450"/>
      <c r="G580" s="450"/>
      <c r="H580" s="2070"/>
      <c r="I580" s="2071"/>
      <c r="J580" s="450"/>
      <c r="K580" s="450"/>
      <c r="L580" s="450"/>
      <c r="M580" s="2070"/>
      <c r="N580" s="2071"/>
      <c r="O580" s="450"/>
      <c r="P580" s="450"/>
      <c r="Q580" s="450"/>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70"/>
      <c r="D581" s="2071"/>
      <c r="E581" s="450"/>
      <c r="F581" s="450"/>
      <c r="G581" s="450"/>
      <c r="H581" s="2070"/>
      <c r="I581" s="2071"/>
      <c r="J581" s="450"/>
      <c r="K581" s="450"/>
      <c r="L581" s="450"/>
      <c r="M581" s="2070"/>
      <c r="N581" s="2071"/>
      <c r="O581" s="450"/>
      <c r="P581" s="450"/>
      <c r="Q581" s="450"/>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70"/>
      <c r="D582" s="2071"/>
      <c r="E582" s="450"/>
      <c r="F582" s="450"/>
      <c r="G582" s="450"/>
      <c r="H582" s="2070"/>
      <c r="I582" s="2071"/>
      <c r="J582" s="450"/>
      <c r="K582" s="450"/>
      <c r="L582" s="450"/>
      <c r="M582" s="2070"/>
      <c r="N582" s="2071"/>
      <c r="O582" s="450"/>
      <c r="P582" s="450"/>
      <c r="Q582" s="450"/>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70"/>
      <c r="D583" s="2071"/>
      <c r="E583" s="450"/>
      <c r="F583" s="450"/>
      <c r="G583" s="450"/>
      <c r="H583" s="2070"/>
      <c r="I583" s="2071"/>
      <c r="J583" s="450"/>
      <c r="K583" s="450"/>
      <c r="L583" s="450"/>
      <c r="M583" s="2070"/>
      <c r="N583" s="2071"/>
      <c r="O583" s="450"/>
      <c r="P583" s="450"/>
      <c r="Q583" s="450"/>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70"/>
      <c r="D584" s="2071"/>
      <c r="E584" s="450"/>
      <c r="F584" s="450"/>
      <c r="G584" s="450"/>
      <c r="H584" s="2070"/>
      <c r="I584" s="2071"/>
      <c r="J584" s="450"/>
      <c r="K584" s="450"/>
      <c r="L584" s="450"/>
      <c r="M584" s="2070"/>
      <c r="N584" s="2071"/>
      <c r="O584" s="450"/>
      <c r="P584" s="450"/>
      <c r="Q584" s="450"/>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70"/>
      <c r="D585" s="2071"/>
      <c r="E585" s="450"/>
      <c r="F585" s="450"/>
      <c r="G585" s="450"/>
      <c r="H585" s="2070"/>
      <c r="I585" s="2071"/>
      <c r="J585" s="450"/>
      <c r="K585" s="450"/>
      <c r="L585" s="450"/>
      <c r="M585" s="2070"/>
      <c r="N585" s="2071"/>
      <c r="O585" s="450"/>
      <c r="P585" s="450"/>
      <c r="Q585" s="450"/>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70"/>
      <c r="D586" s="2071"/>
      <c r="E586" s="450"/>
      <c r="F586" s="450"/>
      <c r="G586" s="450"/>
      <c r="H586" s="2070"/>
      <c r="I586" s="2071"/>
      <c r="J586" s="450"/>
      <c r="K586" s="450"/>
      <c r="L586" s="450"/>
      <c r="M586" s="2070"/>
      <c r="N586" s="2071"/>
      <c r="O586" s="450"/>
      <c r="P586" s="450"/>
      <c r="Q586" s="450"/>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70"/>
      <c r="D587" s="2071"/>
      <c r="E587" s="450"/>
      <c r="F587" s="450"/>
      <c r="G587" s="450"/>
      <c r="H587" s="2070"/>
      <c r="I587" s="2071"/>
      <c r="J587" s="450"/>
      <c r="K587" s="450"/>
      <c r="L587" s="450"/>
      <c r="M587" s="2070"/>
      <c r="N587" s="2071"/>
      <c r="O587" s="450"/>
      <c r="P587" s="450"/>
      <c r="Q587" s="450"/>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70"/>
      <c r="D588" s="2071"/>
      <c r="E588" s="450"/>
      <c r="F588" s="450"/>
      <c r="G588" s="450"/>
      <c r="H588" s="2070"/>
      <c r="I588" s="2071"/>
      <c r="J588" s="450"/>
      <c r="K588" s="450"/>
      <c r="L588" s="450"/>
      <c r="M588" s="2070"/>
      <c r="N588" s="2071"/>
      <c r="O588" s="450"/>
      <c r="P588" s="450"/>
      <c r="Q588" s="450"/>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70"/>
      <c r="D589" s="2071"/>
      <c r="E589" s="450"/>
      <c r="F589" s="450"/>
      <c r="G589" s="450"/>
      <c r="H589" s="2070"/>
      <c r="I589" s="2071"/>
      <c r="J589" s="450"/>
      <c r="K589" s="450"/>
      <c r="L589" s="450"/>
      <c r="M589" s="2070"/>
      <c r="N589" s="2071"/>
      <c r="O589" s="450"/>
      <c r="P589" s="450"/>
      <c r="Q589" s="450"/>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70"/>
      <c r="D590" s="2071"/>
      <c r="E590" s="450"/>
      <c r="F590" s="450"/>
      <c r="G590" s="450"/>
      <c r="H590" s="2070"/>
      <c r="I590" s="2071"/>
      <c r="J590" s="450"/>
      <c r="K590" s="450"/>
      <c r="L590" s="450"/>
      <c r="M590" s="2070"/>
      <c r="N590" s="2071"/>
      <c r="O590" s="450"/>
      <c r="P590" s="450"/>
      <c r="Q590" s="450"/>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70"/>
      <c r="D591" s="2071"/>
      <c r="E591" s="450"/>
      <c r="F591" s="450"/>
      <c r="G591" s="450"/>
      <c r="H591" s="2070"/>
      <c r="I591" s="2071"/>
      <c r="J591" s="450"/>
      <c r="K591" s="450"/>
      <c r="L591" s="450"/>
      <c r="M591" s="2070"/>
      <c r="N591" s="2071"/>
      <c r="O591" s="450"/>
      <c r="P591" s="450"/>
      <c r="Q591" s="450"/>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70"/>
      <c r="D592" s="2071"/>
      <c r="E592" s="450"/>
      <c r="F592" s="450"/>
      <c r="G592" s="450"/>
      <c r="H592" s="2070"/>
      <c r="I592" s="2071"/>
      <c r="J592" s="450"/>
      <c r="K592" s="450"/>
      <c r="L592" s="450"/>
      <c r="M592" s="2070"/>
      <c r="N592" s="2071"/>
      <c r="O592" s="450"/>
      <c r="P592" s="450"/>
      <c r="Q592" s="450"/>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70"/>
      <c r="D593" s="2071"/>
      <c r="E593" s="450"/>
      <c r="F593" s="450"/>
      <c r="G593" s="450"/>
      <c r="H593" s="2070"/>
      <c r="I593" s="2071"/>
      <c r="J593" s="450"/>
      <c r="K593" s="450"/>
      <c r="L593" s="450"/>
      <c r="M593" s="2070"/>
      <c r="N593" s="2071"/>
      <c r="O593" s="450"/>
      <c r="P593" s="450"/>
      <c r="Q593" s="450"/>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70"/>
      <c r="D594" s="2071"/>
      <c r="E594" s="450"/>
      <c r="F594" s="450"/>
      <c r="G594" s="450"/>
      <c r="H594" s="2070"/>
      <c r="I594" s="2071"/>
      <c r="J594" s="450"/>
      <c r="K594" s="450"/>
      <c r="L594" s="450"/>
      <c r="M594" s="2070"/>
      <c r="N594" s="2071"/>
      <c r="O594" s="450"/>
      <c r="P594" s="450"/>
      <c r="Q594" s="450"/>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70"/>
      <c r="D595" s="2071"/>
      <c r="E595" s="450"/>
      <c r="F595" s="450"/>
      <c r="G595" s="450"/>
      <c r="H595" s="2070"/>
      <c r="I595" s="2071"/>
      <c r="J595" s="450"/>
      <c r="K595" s="450"/>
      <c r="L595" s="450"/>
      <c r="M595" s="2070"/>
      <c r="N595" s="2071"/>
      <c r="O595" s="450"/>
      <c r="P595" s="450"/>
      <c r="Q595" s="450"/>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70"/>
      <c r="D596" s="2071"/>
      <c r="E596" s="450"/>
      <c r="F596" s="450"/>
      <c r="G596" s="450"/>
      <c r="H596" s="2070"/>
      <c r="I596" s="2071"/>
      <c r="J596" s="450"/>
      <c r="K596" s="450"/>
      <c r="L596" s="450"/>
      <c r="M596" s="2070"/>
      <c r="N596" s="2071"/>
      <c r="O596" s="450"/>
      <c r="P596" s="450"/>
      <c r="Q596" s="450"/>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70"/>
      <c r="D597" s="2071"/>
      <c r="E597" s="450"/>
      <c r="F597" s="450"/>
      <c r="G597" s="450"/>
      <c r="H597" s="2070"/>
      <c r="I597" s="2071"/>
      <c r="J597" s="450"/>
      <c r="K597" s="450"/>
      <c r="L597" s="450"/>
      <c r="M597" s="2070"/>
      <c r="N597" s="2071"/>
      <c r="O597" s="450"/>
      <c r="P597" s="450"/>
      <c r="Q597" s="450"/>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70"/>
      <c r="D598" s="2071"/>
      <c r="E598" s="450"/>
      <c r="F598" s="450"/>
      <c r="G598" s="450"/>
      <c r="H598" s="2070"/>
      <c r="I598" s="2071"/>
      <c r="J598" s="450"/>
      <c r="K598" s="450"/>
      <c r="L598" s="450"/>
      <c r="M598" s="2070"/>
      <c r="N598" s="2071"/>
      <c r="O598" s="450"/>
      <c r="P598" s="450"/>
      <c r="Q598" s="450"/>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70"/>
      <c r="D599" s="2071"/>
      <c r="E599" s="450"/>
      <c r="F599" s="450"/>
      <c r="G599" s="450"/>
      <c r="H599" s="2070"/>
      <c r="I599" s="2071"/>
      <c r="J599" s="450"/>
      <c r="K599" s="450"/>
      <c r="L599" s="450"/>
      <c r="M599" s="2070"/>
      <c r="N599" s="2071"/>
      <c r="O599" s="450"/>
      <c r="P599" s="450"/>
      <c r="Q599" s="450"/>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70"/>
      <c r="D600" s="2071"/>
      <c r="E600" s="450"/>
      <c r="F600" s="450"/>
      <c r="G600" s="450"/>
      <c r="H600" s="2070"/>
      <c r="I600" s="2071"/>
      <c r="J600" s="450"/>
      <c r="K600" s="450"/>
      <c r="L600" s="450"/>
      <c r="M600" s="2070"/>
      <c r="N600" s="2071"/>
      <c r="O600" s="450"/>
      <c r="P600" s="450"/>
      <c r="Q600" s="450"/>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70"/>
      <c r="D601" s="2071"/>
      <c r="E601" s="450"/>
      <c r="F601" s="450"/>
      <c r="G601" s="450"/>
      <c r="H601" s="2070"/>
      <c r="I601" s="2071"/>
      <c r="J601" s="450"/>
      <c r="K601" s="450"/>
      <c r="L601" s="450"/>
      <c r="M601" s="2070"/>
      <c r="N601" s="2071"/>
      <c r="O601" s="450"/>
      <c r="P601" s="450"/>
      <c r="Q601" s="450"/>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70"/>
      <c r="D602" s="2071"/>
      <c r="E602" s="450"/>
      <c r="F602" s="450"/>
      <c r="G602" s="450"/>
      <c r="H602" s="2070"/>
      <c r="I602" s="2071"/>
      <c r="J602" s="450"/>
      <c r="K602" s="450"/>
      <c r="L602" s="450"/>
      <c r="M602" s="2070"/>
      <c r="N602" s="2071"/>
      <c r="O602" s="450"/>
      <c r="P602" s="450"/>
      <c r="Q602" s="450"/>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70"/>
      <c r="D603" s="2071"/>
      <c r="E603" s="450"/>
      <c r="F603" s="450"/>
      <c r="G603" s="450"/>
      <c r="H603" s="2070"/>
      <c r="I603" s="2071"/>
      <c r="J603" s="450"/>
      <c r="K603" s="450"/>
      <c r="L603" s="450"/>
      <c r="M603" s="2070"/>
      <c r="N603" s="2071"/>
      <c r="O603" s="450"/>
      <c r="P603" s="450"/>
      <c r="Q603" s="450"/>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70"/>
      <c r="D604" s="2071"/>
      <c r="E604" s="450"/>
      <c r="F604" s="450"/>
      <c r="G604" s="450"/>
      <c r="H604" s="2070"/>
      <c r="I604" s="2071"/>
      <c r="J604" s="450"/>
      <c r="K604" s="450"/>
      <c r="L604" s="450"/>
      <c r="M604" s="2070"/>
      <c r="N604" s="2071"/>
      <c r="O604" s="450"/>
      <c r="P604" s="450"/>
      <c r="Q604" s="450"/>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70"/>
      <c r="D605" s="2071"/>
      <c r="E605" s="450"/>
      <c r="F605" s="450"/>
      <c r="G605" s="450"/>
      <c r="H605" s="2070"/>
      <c r="I605" s="2071"/>
      <c r="J605" s="450"/>
      <c r="K605" s="450"/>
      <c r="L605" s="450"/>
      <c r="M605" s="2070"/>
      <c r="N605" s="2071"/>
      <c r="O605" s="450"/>
      <c r="P605" s="450"/>
      <c r="Q605" s="450"/>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70"/>
      <c r="D606" s="2071"/>
      <c r="E606" s="450"/>
      <c r="F606" s="450"/>
      <c r="G606" s="450"/>
      <c r="H606" s="2070"/>
      <c r="I606" s="2071"/>
      <c r="J606" s="450"/>
      <c r="K606" s="450"/>
      <c r="L606" s="450"/>
      <c r="M606" s="2070"/>
      <c r="N606" s="2071"/>
      <c r="O606" s="450"/>
      <c r="P606" s="450"/>
      <c r="Q606" s="450"/>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70"/>
      <c r="D607" s="2071"/>
      <c r="E607" s="450"/>
      <c r="F607" s="450"/>
      <c r="G607" s="450"/>
      <c r="H607" s="2070"/>
      <c r="I607" s="2071"/>
      <c r="J607" s="450"/>
      <c r="K607" s="450"/>
      <c r="L607" s="450"/>
      <c r="M607" s="2070"/>
      <c r="N607" s="2071"/>
      <c r="O607" s="450"/>
      <c r="P607" s="450"/>
      <c r="Q607" s="450"/>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70"/>
      <c r="D608" s="2071"/>
      <c r="E608" s="450"/>
      <c r="F608" s="450"/>
      <c r="G608" s="450"/>
      <c r="H608" s="2070"/>
      <c r="I608" s="2071"/>
      <c r="J608" s="450"/>
      <c r="K608" s="450"/>
      <c r="L608" s="450"/>
      <c r="M608" s="2070"/>
      <c r="N608" s="2071"/>
      <c r="O608" s="450"/>
      <c r="P608" s="450"/>
      <c r="Q608" s="450"/>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70"/>
      <c r="D609" s="2071"/>
      <c r="E609" s="450"/>
      <c r="F609" s="450"/>
      <c r="G609" s="450"/>
      <c r="H609" s="2070"/>
      <c r="I609" s="2071"/>
      <c r="J609" s="450"/>
      <c r="K609" s="450"/>
      <c r="L609" s="450"/>
      <c r="M609" s="2070"/>
      <c r="N609" s="2071"/>
      <c r="O609" s="450"/>
      <c r="P609" s="450"/>
      <c r="Q609" s="450"/>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70"/>
      <c r="D610" s="2071"/>
      <c r="E610" s="450"/>
      <c r="F610" s="450"/>
      <c r="G610" s="450"/>
      <c r="H610" s="2070"/>
      <c r="I610" s="2071"/>
      <c r="J610" s="450"/>
      <c r="K610" s="450"/>
      <c r="L610" s="450"/>
      <c r="M610" s="2070"/>
      <c r="N610" s="2071"/>
      <c r="O610" s="450"/>
      <c r="P610" s="450"/>
      <c r="Q610" s="450"/>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70"/>
      <c r="D611" s="2071"/>
      <c r="E611" s="450"/>
      <c r="F611" s="450"/>
      <c r="G611" s="450"/>
      <c r="H611" s="2070"/>
      <c r="I611" s="2071"/>
      <c r="J611" s="450"/>
      <c r="K611" s="450"/>
      <c r="L611" s="450"/>
      <c r="M611" s="2070"/>
      <c r="N611" s="2071"/>
      <c r="O611" s="450"/>
      <c r="P611" s="450"/>
      <c r="Q611" s="450"/>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70"/>
      <c r="D612" s="2071"/>
      <c r="E612" s="450"/>
      <c r="F612" s="450"/>
      <c r="G612" s="450"/>
      <c r="H612" s="2070"/>
      <c r="I612" s="2071"/>
      <c r="J612" s="450"/>
      <c r="K612" s="450"/>
      <c r="L612" s="450"/>
      <c r="M612" s="2070"/>
      <c r="N612" s="2071"/>
      <c r="O612" s="450"/>
      <c r="P612" s="450"/>
      <c r="Q612" s="450"/>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70"/>
      <c r="D613" s="2071"/>
      <c r="E613" s="450"/>
      <c r="F613" s="450"/>
      <c r="G613" s="450"/>
      <c r="H613" s="2070"/>
      <c r="I613" s="2071"/>
      <c r="J613" s="450"/>
      <c r="K613" s="450"/>
      <c r="L613" s="450"/>
      <c r="M613" s="2070"/>
      <c r="N613" s="2071"/>
      <c r="O613" s="450"/>
      <c r="P613" s="450"/>
      <c r="Q613" s="450"/>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70"/>
      <c r="D614" s="2071"/>
      <c r="E614" s="450"/>
      <c r="F614" s="450"/>
      <c r="G614" s="450"/>
      <c r="H614" s="2070"/>
      <c r="I614" s="2071"/>
      <c r="J614" s="450"/>
      <c r="K614" s="450"/>
      <c r="L614" s="450"/>
      <c r="M614" s="2070"/>
      <c r="N614" s="2071"/>
      <c r="O614" s="450"/>
      <c r="P614" s="450"/>
      <c r="Q614" s="450"/>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70"/>
      <c r="D615" s="2071"/>
      <c r="E615" s="450"/>
      <c r="F615" s="450"/>
      <c r="G615" s="450"/>
      <c r="H615" s="2070"/>
      <c r="I615" s="2071"/>
      <c r="J615" s="450"/>
      <c r="K615" s="450"/>
      <c r="L615" s="450"/>
      <c r="M615" s="2070"/>
      <c r="N615" s="2071"/>
      <c r="O615" s="450"/>
      <c r="P615" s="450"/>
      <c r="Q615" s="450"/>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70"/>
      <c r="D616" s="2071"/>
      <c r="E616" s="450"/>
      <c r="F616" s="450"/>
      <c r="G616" s="450"/>
      <c r="H616" s="2070"/>
      <c r="I616" s="2071"/>
      <c r="J616" s="450"/>
      <c r="K616" s="450"/>
      <c r="L616" s="450"/>
      <c r="M616" s="2070"/>
      <c r="N616" s="2071"/>
      <c r="O616" s="450"/>
      <c r="P616" s="450"/>
      <c r="Q616" s="450"/>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70"/>
      <c r="D617" s="2071"/>
      <c r="E617" s="450"/>
      <c r="F617" s="450"/>
      <c r="G617" s="450"/>
      <c r="H617" s="2070"/>
      <c r="I617" s="2071"/>
      <c r="J617" s="450"/>
      <c r="K617" s="450"/>
      <c r="L617" s="450"/>
      <c r="M617" s="2070"/>
      <c r="N617" s="2071"/>
      <c r="O617" s="450"/>
      <c r="P617" s="450"/>
      <c r="Q617" s="450"/>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70"/>
      <c r="D618" s="2071"/>
      <c r="E618" s="450"/>
      <c r="F618" s="450"/>
      <c r="G618" s="450"/>
      <c r="H618" s="2070"/>
      <c r="I618" s="2071"/>
      <c r="J618" s="450"/>
      <c r="K618" s="450"/>
      <c r="L618" s="450"/>
      <c r="M618" s="2070"/>
      <c r="N618" s="2071"/>
      <c r="O618" s="450"/>
      <c r="P618" s="450"/>
      <c r="Q618" s="450"/>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70"/>
      <c r="D619" s="2071"/>
      <c r="E619" s="450"/>
      <c r="F619" s="450"/>
      <c r="G619" s="450"/>
      <c r="H619" s="2070"/>
      <c r="I619" s="2071"/>
      <c r="J619" s="450"/>
      <c r="K619" s="450"/>
      <c r="L619" s="450"/>
      <c r="M619" s="2070"/>
      <c r="N619" s="2071"/>
      <c r="O619" s="450"/>
      <c r="P619" s="450"/>
      <c r="Q619" s="450"/>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70"/>
      <c r="D620" s="2071"/>
      <c r="E620" s="450"/>
      <c r="F620" s="450"/>
      <c r="G620" s="450"/>
      <c r="H620" s="2070"/>
      <c r="I620" s="2071"/>
      <c r="J620" s="450"/>
      <c r="K620" s="450"/>
      <c r="L620" s="450"/>
      <c r="M620" s="2070"/>
      <c r="N620" s="2071"/>
      <c r="O620" s="450"/>
      <c r="P620" s="450"/>
      <c r="Q620" s="450"/>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70"/>
      <c r="D621" s="2071"/>
      <c r="E621" s="450"/>
      <c r="F621" s="450"/>
      <c r="G621" s="450"/>
      <c r="H621" s="2070"/>
      <c r="I621" s="2071"/>
      <c r="J621" s="450"/>
      <c r="K621" s="450"/>
      <c r="L621" s="450"/>
      <c r="M621" s="2070"/>
      <c r="N621" s="2071"/>
      <c r="O621" s="450"/>
      <c r="P621" s="450"/>
      <c r="Q621" s="450"/>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70"/>
      <c r="D622" s="2071"/>
      <c r="E622" s="450"/>
      <c r="F622" s="450"/>
      <c r="G622" s="450"/>
      <c r="H622" s="2070"/>
      <c r="I622" s="2071"/>
      <c r="J622" s="450"/>
      <c r="K622" s="450"/>
      <c r="L622" s="450"/>
      <c r="M622" s="2070"/>
      <c r="N622" s="2071"/>
      <c r="O622" s="450"/>
      <c r="P622" s="450"/>
      <c r="Q622" s="450"/>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70"/>
      <c r="D623" s="2071"/>
      <c r="E623" s="450"/>
      <c r="F623" s="450"/>
      <c r="G623" s="450"/>
      <c r="H623" s="2070"/>
      <c r="I623" s="2071"/>
      <c r="J623" s="450"/>
      <c r="K623" s="450"/>
      <c r="L623" s="450"/>
      <c r="M623" s="2070"/>
      <c r="N623" s="2071"/>
      <c r="O623" s="450"/>
      <c r="P623" s="450"/>
      <c r="Q623" s="450"/>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70"/>
      <c r="D624" s="2071"/>
      <c r="E624" s="450"/>
      <c r="F624" s="450"/>
      <c r="G624" s="450"/>
      <c r="H624" s="2070"/>
      <c r="I624" s="2071"/>
      <c r="J624" s="450"/>
      <c r="K624" s="450"/>
      <c r="L624" s="450"/>
      <c r="M624" s="2070"/>
      <c r="N624" s="2071"/>
      <c r="O624" s="450"/>
      <c r="P624" s="450"/>
      <c r="Q624" s="450"/>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70"/>
      <c r="D625" s="2071"/>
      <c r="E625" s="450"/>
      <c r="F625" s="450"/>
      <c r="G625" s="450"/>
      <c r="H625" s="2070"/>
      <c r="I625" s="2071"/>
      <c r="J625" s="450"/>
      <c r="K625" s="450"/>
      <c r="L625" s="450"/>
      <c r="M625" s="2070"/>
      <c r="N625" s="2071"/>
      <c r="O625" s="450"/>
      <c r="P625" s="450"/>
      <c r="Q625" s="450"/>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70"/>
      <c r="D626" s="2071"/>
      <c r="E626" s="450"/>
      <c r="F626" s="450"/>
      <c r="G626" s="450"/>
      <c r="H626" s="2070"/>
      <c r="I626" s="2071"/>
      <c r="J626" s="450"/>
      <c r="K626" s="450"/>
      <c r="L626" s="450"/>
      <c r="M626" s="2070"/>
      <c r="N626" s="2071"/>
      <c r="O626" s="450"/>
      <c r="P626" s="450"/>
      <c r="Q626" s="450"/>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70"/>
      <c r="D627" s="2071"/>
      <c r="E627" s="450"/>
      <c r="F627" s="450"/>
      <c r="G627" s="450"/>
      <c r="H627" s="2070"/>
      <c r="I627" s="2071"/>
      <c r="J627" s="450"/>
      <c r="K627" s="450"/>
      <c r="L627" s="450"/>
      <c r="M627" s="2070"/>
      <c r="N627" s="2071"/>
      <c r="O627" s="450"/>
      <c r="P627" s="450"/>
      <c r="Q627" s="450"/>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70"/>
      <c r="D628" s="2071"/>
      <c r="E628" s="450"/>
      <c r="F628" s="450"/>
      <c r="G628" s="450"/>
      <c r="H628" s="2070"/>
      <c r="I628" s="2071"/>
      <c r="J628" s="450"/>
      <c r="K628" s="450"/>
      <c r="L628" s="450"/>
      <c r="M628" s="2070"/>
      <c r="N628" s="2071"/>
      <c r="O628" s="450"/>
      <c r="P628" s="450"/>
      <c r="Q628" s="450"/>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70"/>
      <c r="D629" s="2071"/>
      <c r="E629" s="450"/>
      <c r="F629" s="450"/>
      <c r="G629" s="450"/>
      <c r="H629" s="2070"/>
      <c r="I629" s="2071"/>
      <c r="J629" s="450"/>
      <c r="K629" s="450"/>
      <c r="L629" s="450"/>
      <c r="M629" s="2070"/>
      <c r="N629" s="2071"/>
      <c r="O629" s="450"/>
      <c r="P629" s="450"/>
      <c r="Q629" s="450"/>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70"/>
      <c r="D630" s="2071"/>
      <c r="E630" s="450"/>
      <c r="F630" s="450"/>
      <c r="G630" s="450"/>
      <c r="H630" s="2070"/>
      <c r="I630" s="2071"/>
      <c r="J630" s="450"/>
      <c r="K630" s="450"/>
      <c r="L630" s="450"/>
      <c r="M630" s="2070"/>
      <c r="N630" s="2071"/>
      <c r="O630" s="450"/>
      <c r="P630" s="450"/>
      <c r="Q630" s="450"/>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70"/>
      <c r="D631" s="2071"/>
      <c r="E631" s="450"/>
      <c r="F631" s="450"/>
      <c r="G631" s="450"/>
      <c r="H631" s="2070"/>
      <c r="I631" s="2071"/>
      <c r="J631" s="450"/>
      <c r="K631" s="450"/>
      <c r="L631" s="450"/>
      <c r="M631" s="2070"/>
      <c r="N631" s="2071"/>
      <c r="O631" s="450"/>
      <c r="P631" s="450"/>
      <c r="Q631" s="450"/>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70"/>
      <c r="D632" s="2071"/>
      <c r="E632" s="450"/>
      <c r="F632" s="450"/>
      <c r="G632" s="450"/>
      <c r="H632" s="2070"/>
      <c r="I632" s="2071"/>
      <c r="J632" s="450"/>
      <c r="K632" s="450"/>
      <c r="L632" s="450"/>
      <c r="M632" s="2070"/>
      <c r="N632" s="2071"/>
      <c r="O632" s="450"/>
      <c r="P632" s="450"/>
      <c r="Q632" s="450"/>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70"/>
      <c r="D633" s="2071"/>
      <c r="E633" s="450"/>
      <c r="F633" s="450"/>
      <c r="G633" s="450"/>
      <c r="H633" s="2070"/>
      <c r="I633" s="2071"/>
      <c r="J633" s="450"/>
      <c r="K633" s="450"/>
      <c r="L633" s="450"/>
      <c r="M633" s="2070"/>
      <c r="N633" s="2071"/>
      <c r="O633" s="450"/>
      <c r="P633" s="450"/>
      <c r="Q633" s="450"/>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70"/>
      <c r="D634" s="2071"/>
      <c r="E634" s="450"/>
      <c r="F634" s="450"/>
      <c r="G634" s="450"/>
      <c r="H634" s="2070"/>
      <c r="I634" s="2071"/>
      <c r="J634" s="450"/>
      <c r="K634" s="450"/>
      <c r="L634" s="450"/>
      <c r="M634" s="2070"/>
      <c r="N634" s="2071"/>
      <c r="O634" s="450"/>
      <c r="P634" s="450"/>
      <c r="Q634" s="450"/>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70"/>
      <c r="D635" s="2071"/>
      <c r="E635" s="450"/>
      <c r="F635" s="450"/>
      <c r="G635" s="450"/>
      <c r="H635" s="2070"/>
      <c r="I635" s="2071"/>
      <c r="J635" s="450"/>
      <c r="K635" s="450"/>
      <c r="L635" s="450"/>
      <c r="M635" s="2070"/>
      <c r="N635" s="2071"/>
      <c r="O635" s="450"/>
      <c r="P635" s="450"/>
      <c r="Q635" s="450"/>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70"/>
      <c r="D636" s="2071"/>
      <c r="E636" s="450"/>
      <c r="F636" s="450"/>
      <c r="G636" s="450"/>
      <c r="H636" s="2070"/>
      <c r="I636" s="2071"/>
      <c r="J636" s="450"/>
      <c r="K636" s="450"/>
      <c r="L636" s="450"/>
      <c r="M636" s="2070"/>
      <c r="N636" s="2071"/>
      <c r="O636" s="450"/>
      <c r="P636" s="450"/>
      <c r="Q636" s="450"/>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70"/>
      <c r="D637" s="2071"/>
      <c r="E637" s="450"/>
      <c r="F637" s="450"/>
      <c r="G637" s="450"/>
      <c r="H637" s="2070"/>
      <c r="I637" s="2071"/>
      <c r="J637" s="450"/>
      <c r="K637" s="450"/>
      <c r="L637" s="450"/>
      <c r="M637" s="2070"/>
      <c r="N637" s="2071"/>
      <c r="O637" s="450"/>
      <c r="P637" s="450"/>
      <c r="Q637" s="450"/>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70"/>
      <c r="D638" s="2071"/>
      <c r="E638" s="450"/>
      <c r="F638" s="450"/>
      <c r="G638" s="450"/>
      <c r="H638" s="2070"/>
      <c r="I638" s="2071"/>
      <c r="J638" s="450"/>
      <c r="K638" s="450"/>
      <c r="L638" s="450"/>
      <c r="M638" s="2070"/>
      <c r="N638" s="2071"/>
      <c r="O638" s="450"/>
      <c r="P638" s="450"/>
      <c r="Q638" s="450"/>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70"/>
      <c r="D639" s="2071"/>
      <c r="E639" s="450"/>
      <c r="F639" s="450"/>
      <c r="G639" s="450"/>
      <c r="H639" s="2070"/>
      <c r="I639" s="2071"/>
      <c r="J639" s="450"/>
      <c r="K639" s="450"/>
      <c r="L639" s="450"/>
      <c r="M639" s="2070"/>
      <c r="N639" s="2071"/>
      <c r="O639" s="450"/>
      <c r="P639" s="450"/>
      <c r="Q639" s="450"/>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70"/>
      <c r="D640" s="2071"/>
      <c r="E640" s="450"/>
      <c r="F640" s="450"/>
      <c r="G640" s="450"/>
      <c r="H640" s="2070"/>
      <c r="I640" s="2071"/>
      <c r="J640" s="450"/>
      <c r="K640" s="450"/>
      <c r="L640" s="450"/>
      <c r="M640" s="2070"/>
      <c r="N640" s="2071"/>
      <c r="O640" s="450"/>
      <c r="P640" s="450"/>
      <c r="Q640" s="450"/>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70"/>
      <c r="D641" s="2071"/>
      <c r="E641" s="450"/>
      <c r="F641" s="450"/>
      <c r="G641" s="450"/>
      <c r="H641" s="2070"/>
      <c r="I641" s="2071"/>
      <c r="J641" s="450"/>
      <c r="K641" s="450"/>
      <c r="L641" s="450"/>
      <c r="M641" s="2070"/>
      <c r="N641" s="2071"/>
      <c r="O641" s="450"/>
      <c r="P641" s="450"/>
      <c r="Q641" s="450"/>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70"/>
      <c r="D642" s="2071"/>
      <c r="E642" s="450"/>
      <c r="F642" s="450"/>
      <c r="G642" s="450"/>
      <c r="H642" s="2070"/>
      <c r="I642" s="2071"/>
      <c r="J642" s="450"/>
      <c r="K642" s="450"/>
      <c r="L642" s="450"/>
      <c r="M642" s="2070"/>
      <c r="N642" s="2071"/>
      <c r="O642" s="450"/>
      <c r="P642" s="450"/>
      <c r="Q642" s="450"/>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70"/>
      <c r="D643" s="2071"/>
      <c r="E643" s="450"/>
      <c r="F643" s="450"/>
      <c r="G643" s="450"/>
      <c r="H643" s="2070"/>
      <c r="I643" s="2071"/>
      <c r="J643" s="450"/>
      <c r="K643" s="450"/>
      <c r="L643" s="450"/>
      <c r="M643" s="2070"/>
      <c r="N643" s="2071"/>
      <c r="O643" s="450"/>
      <c r="P643" s="450"/>
      <c r="Q643" s="450"/>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70"/>
      <c r="D644" s="2071"/>
      <c r="E644" s="450"/>
      <c r="F644" s="450"/>
      <c r="G644" s="450"/>
      <c r="H644" s="2070"/>
      <c r="I644" s="2071"/>
      <c r="J644" s="450"/>
      <c r="K644" s="450"/>
      <c r="L644" s="450"/>
      <c r="M644" s="2070"/>
      <c r="N644" s="2071"/>
      <c r="O644" s="450"/>
      <c r="P644" s="450"/>
      <c r="Q644" s="450"/>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70"/>
      <c r="D645" s="2071"/>
      <c r="E645" s="450"/>
      <c r="F645" s="450"/>
      <c r="G645" s="450"/>
      <c r="H645" s="2070"/>
      <c r="I645" s="2071"/>
      <c r="J645" s="450"/>
      <c r="K645" s="450"/>
      <c r="L645" s="450"/>
      <c r="M645" s="2070"/>
      <c r="N645" s="2071"/>
      <c r="O645" s="450"/>
      <c r="P645" s="450"/>
      <c r="Q645" s="450"/>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70"/>
      <c r="D646" s="2071"/>
      <c r="E646" s="450"/>
      <c r="F646" s="450"/>
      <c r="G646" s="450"/>
      <c r="H646" s="2070"/>
      <c r="I646" s="2071"/>
      <c r="J646" s="450"/>
      <c r="K646" s="450"/>
      <c r="L646" s="450"/>
      <c r="M646" s="2070"/>
      <c r="N646" s="2071"/>
      <c r="O646" s="450"/>
      <c r="P646" s="450"/>
      <c r="Q646" s="450"/>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70"/>
      <c r="D647" s="2071"/>
      <c r="E647" s="450"/>
      <c r="F647" s="450"/>
      <c r="G647" s="450"/>
      <c r="H647" s="2070"/>
      <c r="I647" s="2071"/>
      <c r="J647" s="450"/>
      <c r="K647" s="450"/>
      <c r="L647" s="450"/>
      <c r="M647" s="2070"/>
      <c r="N647" s="2071"/>
      <c r="O647" s="450"/>
      <c r="P647" s="450"/>
      <c r="Q647" s="450"/>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70"/>
      <c r="D648" s="2071"/>
      <c r="E648" s="450"/>
      <c r="F648" s="450"/>
      <c r="G648" s="450"/>
      <c r="H648" s="2070"/>
      <c r="I648" s="2071"/>
      <c r="J648" s="450"/>
      <c r="K648" s="450"/>
      <c r="L648" s="450"/>
      <c r="M648" s="2070"/>
      <c r="N648" s="2071"/>
      <c r="O648" s="450"/>
      <c r="P648" s="450"/>
      <c r="Q648" s="450"/>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70"/>
      <c r="D649" s="2071"/>
      <c r="E649" s="450"/>
      <c r="F649" s="450"/>
      <c r="G649" s="450"/>
      <c r="H649" s="2070"/>
      <c r="I649" s="2071"/>
      <c r="J649" s="450"/>
      <c r="K649" s="450"/>
      <c r="L649" s="450"/>
      <c r="M649" s="2070"/>
      <c r="N649" s="2071"/>
      <c r="O649" s="450"/>
      <c r="P649" s="450"/>
      <c r="Q649" s="450"/>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70"/>
      <c r="D650" s="2071"/>
      <c r="E650" s="450"/>
      <c r="F650" s="450"/>
      <c r="G650" s="450"/>
      <c r="H650" s="2070"/>
      <c r="I650" s="2071"/>
      <c r="J650" s="450"/>
      <c r="K650" s="450"/>
      <c r="L650" s="450"/>
      <c r="M650" s="2070"/>
      <c r="N650" s="2071"/>
      <c r="O650" s="450"/>
      <c r="P650" s="450"/>
      <c r="Q650" s="450"/>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70"/>
      <c r="D651" s="2071"/>
      <c r="E651" s="450"/>
      <c r="F651" s="450"/>
      <c r="G651" s="450"/>
      <c r="H651" s="2070"/>
      <c r="I651" s="2071"/>
      <c r="J651" s="450"/>
      <c r="K651" s="450"/>
      <c r="L651" s="450"/>
      <c r="M651" s="2070"/>
      <c r="N651" s="2071"/>
      <c r="O651" s="450"/>
      <c r="P651" s="450"/>
      <c r="Q651" s="450"/>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70"/>
      <c r="D652" s="2071"/>
      <c r="E652" s="450"/>
      <c r="F652" s="450"/>
      <c r="G652" s="450"/>
      <c r="H652" s="2070"/>
      <c r="I652" s="2071"/>
      <c r="J652" s="450"/>
      <c r="K652" s="450"/>
      <c r="L652" s="450"/>
      <c r="M652" s="2070"/>
      <c r="N652" s="2071"/>
      <c r="O652" s="450"/>
      <c r="P652" s="450"/>
      <c r="Q652" s="450"/>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70"/>
      <c r="D653" s="2071"/>
      <c r="E653" s="450"/>
      <c r="F653" s="450"/>
      <c r="G653" s="450"/>
      <c r="H653" s="2070"/>
      <c r="I653" s="2071"/>
      <c r="J653" s="450"/>
      <c r="K653" s="450"/>
      <c r="L653" s="450"/>
      <c r="M653" s="2070"/>
      <c r="N653" s="2071"/>
      <c r="O653" s="450"/>
      <c r="P653" s="450"/>
      <c r="Q653" s="450"/>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70"/>
      <c r="D654" s="2071"/>
      <c r="E654" s="450"/>
      <c r="F654" s="450"/>
      <c r="G654" s="450"/>
      <c r="H654" s="2070"/>
      <c r="I654" s="2071"/>
      <c r="J654" s="450"/>
      <c r="K654" s="450"/>
      <c r="L654" s="450"/>
      <c r="M654" s="2070"/>
      <c r="N654" s="2071"/>
      <c r="O654" s="450"/>
      <c r="P654" s="450"/>
      <c r="Q654" s="450"/>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70"/>
      <c r="D655" s="2071"/>
      <c r="E655" s="450"/>
      <c r="F655" s="450"/>
      <c r="G655" s="450"/>
      <c r="H655" s="2070"/>
      <c r="I655" s="2071"/>
      <c r="J655" s="450"/>
      <c r="K655" s="450"/>
      <c r="L655" s="450"/>
      <c r="M655" s="2070"/>
      <c r="N655" s="2071"/>
      <c r="O655" s="450"/>
      <c r="P655" s="450"/>
      <c r="Q655" s="450"/>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70"/>
      <c r="D656" s="2071"/>
      <c r="E656" s="450"/>
      <c r="F656" s="450"/>
      <c r="G656" s="450"/>
      <c r="H656" s="2070"/>
      <c r="I656" s="2071"/>
      <c r="J656" s="450"/>
      <c r="K656" s="450"/>
      <c r="L656" s="450"/>
      <c r="M656" s="2070"/>
      <c r="N656" s="2071"/>
      <c r="O656" s="450"/>
      <c r="P656" s="450"/>
      <c r="Q656" s="450"/>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70"/>
      <c r="D657" s="2071"/>
      <c r="E657" s="450"/>
      <c r="F657" s="450"/>
      <c r="G657" s="450"/>
      <c r="H657" s="2070"/>
      <c r="I657" s="2071"/>
      <c r="J657" s="450"/>
      <c r="K657" s="450"/>
      <c r="L657" s="450"/>
      <c r="M657" s="2070"/>
      <c r="N657" s="2071"/>
      <c r="O657" s="450"/>
      <c r="P657" s="450"/>
      <c r="Q657" s="450"/>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70"/>
      <c r="D658" s="2071"/>
      <c r="E658" s="450"/>
      <c r="F658" s="450"/>
      <c r="G658" s="450"/>
      <c r="H658" s="2070"/>
      <c r="I658" s="2071"/>
      <c r="J658" s="450"/>
      <c r="K658" s="450"/>
      <c r="L658" s="450"/>
      <c r="M658" s="2070"/>
      <c r="N658" s="2071"/>
      <c r="O658" s="450"/>
      <c r="P658" s="450"/>
      <c r="Q658" s="450"/>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70"/>
      <c r="D659" s="2071"/>
      <c r="E659" s="450"/>
      <c r="F659" s="450"/>
      <c r="G659" s="450"/>
      <c r="H659" s="2070"/>
      <c r="I659" s="2071"/>
      <c r="J659" s="450"/>
      <c r="K659" s="450"/>
      <c r="L659" s="450"/>
      <c r="M659" s="2070"/>
      <c r="N659" s="2071"/>
      <c r="O659" s="450"/>
      <c r="P659" s="450"/>
      <c r="Q659" s="450"/>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70"/>
      <c r="D660" s="2071"/>
      <c r="E660" s="450"/>
      <c r="F660" s="450"/>
      <c r="G660" s="450"/>
      <c r="H660" s="2070"/>
      <c r="I660" s="2071"/>
      <c r="J660" s="450"/>
      <c r="K660" s="450"/>
      <c r="L660" s="450"/>
      <c r="M660" s="2070"/>
      <c r="N660" s="2071"/>
      <c r="O660" s="450"/>
      <c r="P660" s="450"/>
      <c r="Q660" s="450"/>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70"/>
      <c r="D661" s="2071"/>
      <c r="E661" s="450"/>
      <c r="F661" s="450"/>
      <c r="G661" s="450"/>
      <c r="H661" s="2070"/>
      <c r="I661" s="2071"/>
      <c r="J661" s="450"/>
      <c r="K661" s="450"/>
      <c r="L661" s="450"/>
      <c r="M661" s="2070"/>
      <c r="N661" s="2071"/>
      <c r="O661" s="450"/>
      <c r="P661" s="450"/>
      <c r="Q661" s="450"/>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70"/>
      <c r="D662" s="2071"/>
      <c r="E662" s="450"/>
      <c r="F662" s="450"/>
      <c r="G662" s="450"/>
      <c r="H662" s="2070"/>
      <c r="I662" s="2071"/>
      <c r="J662" s="450"/>
      <c r="K662" s="450"/>
      <c r="L662" s="450"/>
      <c r="M662" s="2070"/>
      <c r="N662" s="2071"/>
      <c r="O662" s="450"/>
      <c r="P662" s="450"/>
      <c r="Q662" s="450"/>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70"/>
      <c r="D663" s="2071"/>
      <c r="E663" s="450"/>
      <c r="F663" s="450"/>
      <c r="G663" s="450"/>
      <c r="H663" s="2070"/>
      <c r="I663" s="2071"/>
      <c r="J663" s="450"/>
      <c r="K663" s="450"/>
      <c r="L663" s="450"/>
      <c r="M663" s="2070"/>
      <c r="N663" s="2071"/>
      <c r="O663" s="450"/>
      <c r="P663" s="450"/>
      <c r="Q663" s="450"/>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70"/>
      <c r="D664" s="2071"/>
      <c r="E664" s="450"/>
      <c r="F664" s="450"/>
      <c r="G664" s="450"/>
      <c r="H664" s="2070"/>
      <c r="I664" s="2071"/>
      <c r="J664" s="450"/>
      <c r="K664" s="450"/>
      <c r="L664" s="450"/>
      <c r="M664" s="2070"/>
      <c r="N664" s="2071"/>
      <c r="O664" s="450"/>
      <c r="P664" s="450"/>
      <c r="Q664" s="450"/>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70"/>
      <c r="D665" s="2071"/>
      <c r="E665" s="450"/>
      <c r="F665" s="450"/>
      <c r="G665" s="450"/>
      <c r="H665" s="2070"/>
      <c r="I665" s="2071"/>
      <c r="J665" s="450"/>
      <c r="K665" s="450"/>
      <c r="L665" s="450"/>
      <c r="M665" s="2070"/>
      <c r="N665" s="2071"/>
      <c r="O665" s="450"/>
      <c r="P665" s="450"/>
      <c r="Q665" s="450"/>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450"/>
      <c r="D666" s="450"/>
      <c r="E666" s="450"/>
      <c r="F666" s="450"/>
      <c r="G666" s="450"/>
      <c r="H666" s="450"/>
      <c r="I666" s="450"/>
      <c r="J666" s="450"/>
      <c r="K666" s="450"/>
      <c r="L666" s="450"/>
      <c r="M666" s="450"/>
      <c r="N666" s="450"/>
      <c r="O666" s="450"/>
      <c r="P666" s="450"/>
      <c r="Q666" s="450"/>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450"/>
      <c r="D667" s="450"/>
      <c r="E667" s="450"/>
      <c r="F667" s="450"/>
      <c r="G667" s="450"/>
      <c r="H667" s="450"/>
      <c r="I667" s="450"/>
      <c r="J667" s="450"/>
      <c r="K667" s="450"/>
      <c r="L667" s="450"/>
      <c r="M667" s="450"/>
      <c r="N667" s="450"/>
      <c r="O667" s="450"/>
      <c r="P667" s="450"/>
      <c r="Q667" s="450"/>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450"/>
      <c r="D668" s="450"/>
      <c r="E668" s="450"/>
      <c r="F668" s="450"/>
      <c r="G668" s="450"/>
      <c r="H668" s="450"/>
      <c r="I668" s="450"/>
      <c r="J668" s="450"/>
      <c r="K668" s="450"/>
      <c r="L668" s="450"/>
      <c r="M668" s="450"/>
      <c r="N668" s="450"/>
      <c r="O668" s="450"/>
      <c r="P668" s="450"/>
      <c r="Q668" s="450"/>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450"/>
      <c r="D669" s="450"/>
      <c r="E669" s="450"/>
      <c r="F669" s="450"/>
      <c r="G669" s="450"/>
      <c r="H669" s="450"/>
      <c r="I669" s="450"/>
      <c r="J669" s="450"/>
      <c r="K669" s="450"/>
      <c r="L669" s="450"/>
      <c r="M669" s="450"/>
      <c r="N669" s="450"/>
      <c r="O669" s="450"/>
      <c r="P669" s="450"/>
      <c r="Q669" s="450"/>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450"/>
      <c r="D670" s="450"/>
      <c r="E670" s="450"/>
      <c r="F670" s="450"/>
      <c r="G670" s="450"/>
      <c r="H670" s="450"/>
      <c r="I670" s="450"/>
      <c r="J670" s="450"/>
      <c r="K670" s="450"/>
      <c r="L670" s="450"/>
      <c r="M670" s="450"/>
      <c r="N670" s="450"/>
      <c r="O670" s="450"/>
      <c r="P670" s="450"/>
      <c r="Q670" s="450"/>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450"/>
      <c r="D671" s="450"/>
      <c r="E671" s="450"/>
      <c r="F671" s="450"/>
      <c r="G671" s="450"/>
      <c r="H671" s="450"/>
      <c r="I671" s="450"/>
      <c r="J671" s="450"/>
      <c r="K671" s="450"/>
      <c r="L671" s="450"/>
      <c r="M671" s="450"/>
      <c r="N671" s="450"/>
      <c r="O671" s="450"/>
      <c r="P671" s="450"/>
      <c r="Q671" s="450"/>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450"/>
      <c r="D672" s="450"/>
      <c r="E672" s="450"/>
      <c r="F672" s="450"/>
      <c r="G672" s="450"/>
      <c r="H672" s="450"/>
      <c r="I672" s="450"/>
      <c r="J672" s="450"/>
      <c r="K672" s="450"/>
      <c r="L672" s="450"/>
      <c r="M672" s="450"/>
      <c r="N672" s="450"/>
      <c r="O672" s="450"/>
      <c r="P672" s="450"/>
      <c r="Q672" s="450"/>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450"/>
      <c r="D673" s="450"/>
      <c r="E673" s="450"/>
      <c r="F673" s="450"/>
      <c r="G673" s="450"/>
      <c r="H673" s="450"/>
      <c r="I673" s="450"/>
      <c r="J673" s="450"/>
      <c r="K673" s="450"/>
      <c r="L673" s="450"/>
      <c r="M673" s="450"/>
      <c r="N673" s="450"/>
      <c r="O673" s="450"/>
      <c r="P673" s="450"/>
      <c r="Q673" s="450"/>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450"/>
      <c r="D674" s="450"/>
      <c r="E674" s="450"/>
      <c r="F674" s="450"/>
      <c r="G674" s="450"/>
      <c r="H674" s="450"/>
      <c r="I674" s="450"/>
      <c r="J674" s="450"/>
      <c r="K674" s="450"/>
      <c r="L674" s="450"/>
      <c r="M674" s="450"/>
      <c r="N674" s="450"/>
      <c r="O674" s="450"/>
      <c r="P674" s="450"/>
      <c r="Q674" s="450"/>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450"/>
      <c r="D675" s="450"/>
      <c r="E675" s="450"/>
      <c r="F675" s="450"/>
      <c r="G675" s="450"/>
      <c r="H675" s="450"/>
      <c r="I675" s="450"/>
      <c r="J675" s="450"/>
      <c r="K675" s="450"/>
      <c r="L675" s="450"/>
      <c r="M675" s="450"/>
      <c r="N675" s="450"/>
      <c r="O675" s="450"/>
      <c r="P675" s="450"/>
      <c r="Q675" s="450"/>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450"/>
      <c r="D676" s="450"/>
      <c r="E676" s="450"/>
      <c r="F676" s="450"/>
      <c r="G676" s="450"/>
      <c r="H676" s="450"/>
      <c r="I676" s="450"/>
      <c r="J676" s="450"/>
      <c r="K676" s="450"/>
      <c r="L676" s="450"/>
      <c r="M676" s="450"/>
      <c r="N676" s="450"/>
      <c r="O676" s="450"/>
      <c r="P676" s="450"/>
      <c r="Q676" s="450"/>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450"/>
      <c r="D677" s="450"/>
      <c r="E677" s="450"/>
      <c r="F677" s="450"/>
      <c r="G677" s="450"/>
      <c r="H677" s="450"/>
      <c r="I677" s="450"/>
      <c r="J677" s="450"/>
      <c r="K677" s="450"/>
      <c r="L677" s="450"/>
      <c r="M677" s="450"/>
      <c r="N677" s="450"/>
      <c r="O677" s="450"/>
      <c r="P677" s="450"/>
      <c r="Q677" s="450"/>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450"/>
      <c r="D678" s="450"/>
      <c r="E678" s="450"/>
      <c r="F678" s="450"/>
      <c r="G678" s="450"/>
      <c r="H678" s="450"/>
      <c r="I678" s="450"/>
      <c r="J678" s="450"/>
      <c r="K678" s="450"/>
      <c r="L678" s="450"/>
      <c r="M678" s="450"/>
      <c r="N678" s="450"/>
      <c r="O678" s="450"/>
      <c r="P678" s="450"/>
      <c r="Q678" s="450"/>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450"/>
      <c r="D679" s="450"/>
      <c r="E679" s="450"/>
      <c r="F679" s="450"/>
      <c r="G679" s="450"/>
      <c r="H679" s="450"/>
      <c r="I679" s="450"/>
      <c r="J679" s="450"/>
      <c r="K679" s="450"/>
      <c r="L679" s="450"/>
      <c r="M679" s="450"/>
      <c r="N679" s="450"/>
      <c r="O679" s="450"/>
      <c r="P679" s="450"/>
      <c r="Q679" s="450"/>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450"/>
      <c r="D680" s="450"/>
      <c r="E680" s="450"/>
      <c r="F680" s="450"/>
      <c r="G680" s="450"/>
      <c r="H680" s="450"/>
      <c r="I680" s="450"/>
      <c r="J680" s="450"/>
      <c r="K680" s="450"/>
      <c r="L680" s="450"/>
      <c r="M680" s="450"/>
      <c r="N680" s="450"/>
      <c r="O680" s="450"/>
      <c r="P680" s="450"/>
      <c r="Q680" s="450"/>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450"/>
      <c r="D681" s="450"/>
      <c r="E681" s="450"/>
      <c r="F681" s="450"/>
      <c r="G681" s="450"/>
      <c r="H681" s="450"/>
      <c r="I681" s="450"/>
      <c r="J681" s="450"/>
      <c r="K681" s="450"/>
      <c r="L681" s="450"/>
      <c r="M681" s="450"/>
      <c r="N681" s="450"/>
      <c r="O681" s="450"/>
      <c r="P681" s="450"/>
      <c r="Q681" s="450"/>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450"/>
      <c r="D682" s="450"/>
      <c r="E682" s="450"/>
      <c r="F682" s="450"/>
      <c r="G682" s="450"/>
      <c r="H682" s="450"/>
      <c r="I682" s="450"/>
      <c r="J682" s="450"/>
      <c r="K682" s="450"/>
      <c r="L682" s="450"/>
      <c r="M682" s="450"/>
      <c r="N682" s="450"/>
      <c r="O682" s="450"/>
      <c r="P682" s="450"/>
      <c r="Q682" s="450"/>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450"/>
      <c r="D683" s="450"/>
      <c r="E683" s="450"/>
      <c r="F683" s="450"/>
      <c r="G683" s="450"/>
      <c r="H683" s="450"/>
      <c r="I683" s="450"/>
      <c r="J683" s="450"/>
      <c r="K683" s="450"/>
      <c r="L683" s="450"/>
      <c r="M683" s="450"/>
      <c r="N683" s="450"/>
      <c r="O683" s="450"/>
      <c r="P683" s="450"/>
      <c r="Q683" s="450"/>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450"/>
      <c r="D684" s="450"/>
      <c r="E684" s="450"/>
      <c r="F684" s="450"/>
      <c r="G684" s="450"/>
      <c r="H684" s="450"/>
      <c r="I684" s="450"/>
      <c r="J684" s="450"/>
      <c r="K684" s="450"/>
      <c r="L684" s="450"/>
      <c r="M684" s="450"/>
      <c r="N684" s="450"/>
      <c r="O684" s="450"/>
      <c r="P684" s="450"/>
      <c r="Q684" s="450"/>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450"/>
      <c r="D685" s="450"/>
      <c r="E685" s="450"/>
      <c r="F685" s="450"/>
      <c r="G685" s="450"/>
      <c r="H685" s="450"/>
      <c r="I685" s="450"/>
      <c r="J685" s="450"/>
      <c r="K685" s="450"/>
      <c r="L685" s="450"/>
      <c r="M685" s="450"/>
      <c r="N685" s="450"/>
      <c r="O685" s="450"/>
      <c r="P685" s="450"/>
      <c r="Q685" s="450"/>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450"/>
      <c r="D686" s="450"/>
      <c r="E686" s="450"/>
      <c r="F686" s="450"/>
      <c r="G686" s="450"/>
      <c r="H686" s="450"/>
      <c r="I686" s="450"/>
      <c r="J686" s="450"/>
      <c r="K686" s="450"/>
      <c r="L686" s="450"/>
      <c r="M686" s="450"/>
      <c r="N686" s="450"/>
      <c r="O686" s="450"/>
      <c r="P686" s="450"/>
      <c r="Q686" s="450"/>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450"/>
      <c r="D687" s="450"/>
      <c r="E687" s="450"/>
      <c r="F687" s="450"/>
      <c r="G687" s="450"/>
      <c r="H687" s="450"/>
      <c r="I687" s="450"/>
      <c r="J687" s="450"/>
      <c r="K687" s="450"/>
      <c r="L687" s="450"/>
      <c r="M687" s="450"/>
      <c r="N687" s="450"/>
      <c r="O687" s="450"/>
      <c r="P687" s="450"/>
      <c r="Q687" s="450"/>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450"/>
      <c r="D688" s="450"/>
      <c r="E688" s="450"/>
      <c r="F688" s="450"/>
      <c r="G688" s="450"/>
      <c r="H688" s="450"/>
      <c r="I688" s="450"/>
      <c r="J688" s="450"/>
      <c r="K688" s="450"/>
      <c r="L688" s="450"/>
      <c r="M688" s="450"/>
      <c r="N688" s="450"/>
      <c r="O688" s="450"/>
      <c r="P688" s="450"/>
      <c r="Q688" s="450"/>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450"/>
      <c r="D689" s="450"/>
      <c r="E689" s="450"/>
      <c r="F689" s="450"/>
      <c r="G689" s="450"/>
      <c r="H689" s="450"/>
      <c r="I689" s="450"/>
      <c r="J689" s="450"/>
      <c r="K689" s="450"/>
      <c r="L689" s="450"/>
      <c r="M689" s="450"/>
      <c r="N689" s="450"/>
      <c r="O689" s="450"/>
      <c r="P689" s="450"/>
      <c r="Q689" s="450"/>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450"/>
      <c r="D690" s="450"/>
      <c r="E690" s="450"/>
      <c r="F690" s="450"/>
      <c r="G690" s="450"/>
      <c r="H690" s="450"/>
      <c r="I690" s="450"/>
      <c r="J690" s="450"/>
      <c r="K690" s="450"/>
      <c r="L690" s="450"/>
      <c r="M690" s="450"/>
      <c r="N690" s="450"/>
      <c r="O690" s="450"/>
      <c r="P690" s="450"/>
      <c r="Q690" s="450"/>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50"/>
      <c r="D691" s="450"/>
      <c r="E691" s="450"/>
      <c r="F691" s="450"/>
      <c r="G691" s="450"/>
      <c r="H691" s="450"/>
      <c r="I691" s="450"/>
      <c r="J691" s="450"/>
      <c r="K691" s="450"/>
      <c r="L691" s="450"/>
      <c r="M691" s="450"/>
      <c r="N691" s="450"/>
      <c r="O691" s="450"/>
      <c r="P691" s="450"/>
      <c r="Q691" s="450"/>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50"/>
      <c r="D692" s="450"/>
      <c r="E692" s="450"/>
      <c r="F692" s="450"/>
      <c r="G692" s="450"/>
      <c r="H692" s="450"/>
      <c r="I692" s="450"/>
      <c r="J692" s="450"/>
      <c r="K692" s="450"/>
      <c r="L692" s="450"/>
      <c r="M692" s="450"/>
      <c r="N692" s="450"/>
      <c r="O692" s="450"/>
      <c r="P692" s="450"/>
      <c r="Q692" s="450"/>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50"/>
      <c r="D693" s="450"/>
      <c r="E693" s="450"/>
      <c r="F693" s="450"/>
      <c r="G693" s="450"/>
      <c r="H693" s="450"/>
      <c r="I693" s="450"/>
      <c r="J693" s="450"/>
      <c r="K693" s="450"/>
      <c r="L693" s="450"/>
      <c r="M693" s="450"/>
      <c r="N693" s="450"/>
      <c r="O693" s="450"/>
      <c r="P693" s="450"/>
      <c r="Q693" s="450"/>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70"/>
      <c r="D694" s="2071"/>
      <c r="E694" s="450"/>
      <c r="F694" s="450"/>
      <c r="G694" s="450"/>
      <c r="H694" s="2070"/>
      <c r="I694" s="2071"/>
      <c r="J694" s="450"/>
      <c r="K694" s="450"/>
      <c r="L694" s="450"/>
      <c r="M694" s="2070"/>
      <c r="N694" s="2071"/>
      <c r="O694" s="450"/>
      <c r="P694" s="450"/>
      <c r="Q694" s="450"/>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070"/>
      <c r="D695" s="2071"/>
      <c r="E695" s="450"/>
      <c r="F695" s="450"/>
      <c r="G695" s="450"/>
      <c r="H695" s="2070"/>
      <c r="I695" s="2071"/>
      <c r="J695" s="450"/>
      <c r="K695" s="450"/>
      <c r="L695" s="450"/>
      <c r="M695" s="2070"/>
      <c r="N695" s="2071"/>
      <c r="O695" s="450"/>
      <c r="P695" s="450"/>
      <c r="Q695" s="450"/>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070"/>
      <c r="D696" s="2071"/>
      <c r="E696" s="450"/>
      <c r="F696" s="450"/>
      <c r="G696" s="450"/>
      <c r="H696" s="2070"/>
      <c r="I696" s="2071"/>
      <c r="J696" s="450"/>
      <c r="K696" s="450"/>
      <c r="L696" s="450"/>
      <c r="M696" s="2070"/>
      <c r="N696" s="2071"/>
      <c r="O696" s="450"/>
      <c r="P696" s="450"/>
      <c r="Q696" s="450"/>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070"/>
      <c r="D697" s="2071"/>
      <c r="E697" s="450"/>
      <c r="F697" s="450"/>
      <c r="G697" s="450"/>
      <c r="H697" s="2070"/>
      <c r="I697" s="2071"/>
      <c r="J697" s="450"/>
      <c r="K697" s="450"/>
      <c r="L697" s="450"/>
      <c r="M697" s="2070"/>
      <c r="N697" s="2071"/>
      <c r="O697" s="450"/>
      <c r="P697" s="450"/>
      <c r="Q697" s="450"/>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070"/>
      <c r="D698" s="2071"/>
      <c r="E698" s="450"/>
      <c r="F698" s="450"/>
      <c r="G698" s="450"/>
      <c r="H698" s="2070"/>
      <c r="I698" s="2071"/>
      <c r="J698" s="450"/>
      <c r="K698" s="450"/>
      <c r="L698" s="450"/>
      <c r="M698" s="2070"/>
      <c r="N698" s="2071"/>
      <c r="O698" s="450"/>
      <c r="P698" s="450"/>
      <c r="Q698" s="450"/>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070"/>
      <c r="D699" s="2071"/>
      <c r="E699" s="450"/>
      <c r="F699" s="450"/>
      <c r="G699" s="450"/>
      <c r="H699" s="2070"/>
      <c r="I699" s="2071"/>
      <c r="J699" s="450"/>
      <c r="K699" s="450"/>
      <c r="L699" s="450"/>
      <c r="M699" s="2070"/>
      <c r="N699" s="2071"/>
      <c r="O699" s="450"/>
      <c r="P699" s="450"/>
      <c r="Q699" s="450"/>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070"/>
      <c r="D700" s="2071"/>
      <c r="E700" s="450"/>
      <c r="F700" s="450"/>
      <c r="G700" s="450"/>
      <c r="H700" s="2070"/>
      <c r="I700" s="2071"/>
      <c r="J700" s="450"/>
      <c r="K700" s="450"/>
      <c r="L700" s="450"/>
      <c r="M700" s="2070"/>
      <c r="N700" s="2071"/>
      <c r="O700" s="450"/>
      <c r="P700" s="450"/>
      <c r="Q700" s="450"/>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071"/>
      <c r="D701" s="2071"/>
      <c r="E701" s="466"/>
      <c r="F701" s="466"/>
      <c r="G701" s="466"/>
      <c r="H701" s="2071"/>
      <c r="I701" s="2071"/>
      <c r="J701" s="466"/>
      <c r="K701" s="466"/>
      <c r="L701" s="466"/>
      <c r="M701" s="2071"/>
      <c r="N701" s="2071"/>
      <c r="O701" s="466"/>
      <c r="P701" s="466"/>
      <c r="Q701" s="466"/>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071"/>
      <c r="D702" s="2071"/>
      <c r="E702" s="466"/>
      <c r="F702" s="466"/>
      <c r="G702" s="466"/>
      <c r="H702" s="2071"/>
      <c r="I702" s="2071"/>
      <c r="J702" s="466"/>
      <c r="K702" s="466"/>
      <c r="L702" s="466"/>
      <c r="M702" s="2071"/>
      <c r="N702" s="2071"/>
      <c r="O702" s="466"/>
      <c r="P702" s="466"/>
      <c r="Q702" s="466"/>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071"/>
      <c r="D703" s="2071"/>
      <c r="E703" s="466"/>
      <c r="F703" s="466"/>
      <c r="G703" s="466"/>
      <c r="H703" s="2071"/>
      <c r="I703" s="2071"/>
      <c r="J703" s="466"/>
      <c r="K703" s="466"/>
      <c r="L703" s="466"/>
      <c r="M703" s="2071"/>
      <c r="N703" s="2071"/>
      <c r="O703" s="466"/>
      <c r="P703" s="466"/>
      <c r="Q703" s="466"/>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071"/>
      <c r="D704" s="2071"/>
      <c r="E704" s="466"/>
      <c r="F704" s="466"/>
      <c r="G704" s="466"/>
      <c r="H704" s="2071"/>
      <c r="I704" s="2071"/>
      <c r="J704" s="466"/>
      <c r="K704" s="466"/>
      <c r="L704" s="466"/>
      <c r="M704" s="2071"/>
      <c r="N704" s="2071"/>
      <c r="O704" s="466"/>
      <c r="P704" s="466"/>
      <c r="Q704" s="466"/>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071"/>
      <c r="D705" s="2071"/>
      <c r="E705" s="466"/>
      <c r="F705" s="466"/>
      <c r="G705" s="466"/>
      <c r="H705" s="2071"/>
      <c r="I705" s="2071"/>
      <c r="J705" s="466"/>
      <c r="K705" s="466"/>
      <c r="L705" s="466"/>
      <c r="M705" s="2071"/>
      <c r="N705" s="2071"/>
      <c r="O705" s="466"/>
      <c r="P705" s="466"/>
      <c r="Q705" s="466"/>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071"/>
      <c r="D706" s="2071"/>
      <c r="E706" s="466"/>
      <c r="F706" s="466"/>
      <c r="G706" s="466"/>
      <c r="H706" s="2071"/>
      <c r="I706" s="2071"/>
      <c r="J706" s="466"/>
      <c r="K706" s="466"/>
      <c r="L706" s="466"/>
      <c r="M706" s="2071"/>
      <c r="N706" s="2071"/>
      <c r="O706" s="466"/>
      <c r="P706" s="466"/>
      <c r="Q706" s="466"/>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071"/>
      <c r="D707" s="2071"/>
      <c r="E707" s="466"/>
      <c r="F707" s="466"/>
      <c r="G707" s="466"/>
      <c r="H707" s="2071"/>
      <c r="I707" s="2071"/>
      <c r="J707" s="466"/>
      <c r="K707" s="466"/>
      <c r="L707" s="466"/>
      <c r="M707" s="2071"/>
      <c r="N707" s="2071"/>
      <c r="O707" s="466"/>
      <c r="P707" s="466"/>
      <c r="Q707" s="466"/>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071"/>
      <c r="D708" s="2071"/>
      <c r="E708" s="466"/>
      <c r="F708" s="466"/>
      <c r="G708" s="466"/>
      <c r="H708" s="2071"/>
      <c r="I708" s="2071"/>
      <c r="J708" s="466"/>
      <c r="K708" s="466"/>
      <c r="L708" s="466"/>
      <c r="M708" s="2071"/>
      <c r="N708" s="2071"/>
      <c r="O708" s="466"/>
      <c r="P708" s="466"/>
      <c r="Q708" s="466"/>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071"/>
      <c r="D709" s="2071"/>
      <c r="E709" s="466"/>
      <c r="F709" s="466"/>
      <c r="G709" s="466"/>
      <c r="H709" s="2071"/>
      <c r="I709" s="2071"/>
      <c r="J709" s="466"/>
      <c r="K709" s="466"/>
      <c r="L709" s="466"/>
      <c r="M709" s="2071"/>
      <c r="N709" s="2071"/>
      <c r="O709" s="466"/>
      <c r="P709" s="466"/>
      <c r="Q709" s="466"/>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071"/>
      <c r="D710" s="2071"/>
      <c r="E710" s="466"/>
      <c r="F710" s="466"/>
      <c r="G710" s="466"/>
      <c r="H710" s="2071"/>
      <c r="I710" s="2071"/>
      <c r="J710" s="466"/>
      <c r="K710" s="466"/>
      <c r="L710" s="466"/>
      <c r="M710" s="2071"/>
      <c r="N710" s="2071"/>
      <c r="O710" s="466"/>
      <c r="P710" s="466"/>
      <c r="Q710" s="466"/>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071"/>
      <c r="D711" s="2071"/>
      <c r="E711" s="466"/>
      <c r="F711" s="466"/>
      <c r="G711" s="466"/>
      <c r="H711" s="2071"/>
      <c r="I711" s="2071"/>
      <c r="J711" s="466"/>
      <c r="K711" s="466"/>
      <c r="L711" s="466"/>
      <c r="M711" s="2071"/>
      <c r="N711" s="2071"/>
      <c r="O711" s="466"/>
      <c r="P711" s="466"/>
      <c r="Q711" s="466"/>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071"/>
      <c r="D712" s="2071"/>
      <c r="E712" s="466"/>
      <c r="F712" s="466"/>
      <c r="G712" s="466"/>
      <c r="H712" s="2071"/>
      <c r="I712" s="2071"/>
      <c r="J712" s="466"/>
      <c r="K712" s="466"/>
      <c r="L712" s="466"/>
      <c r="M712" s="2071"/>
      <c r="N712" s="2071"/>
      <c r="O712" s="466"/>
      <c r="P712" s="466"/>
      <c r="Q712" s="466"/>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071"/>
      <c r="D713" s="2071"/>
      <c r="E713" s="466"/>
      <c r="F713" s="466"/>
      <c r="G713" s="466"/>
      <c r="H713" s="2071"/>
      <c r="I713" s="2071"/>
      <c r="J713" s="466"/>
      <c r="K713" s="466"/>
      <c r="L713" s="466"/>
      <c r="M713" s="2071"/>
      <c r="N713" s="2071"/>
      <c r="O713" s="466"/>
      <c r="P713" s="466"/>
      <c r="Q713" s="466"/>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071"/>
      <c r="D714" s="2071"/>
      <c r="E714" s="466"/>
      <c r="F714" s="466"/>
      <c r="G714" s="466"/>
      <c r="H714" s="2071"/>
      <c r="I714" s="2071"/>
      <c r="J714" s="466"/>
      <c r="K714" s="466"/>
      <c r="L714" s="466"/>
      <c r="M714" s="2071"/>
      <c r="N714" s="2071"/>
      <c r="O714" s="466"/>
      <c r="P714" s="466"/>
      <c r="Q714" s="466"/>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071"/>
      <c r="D715" s="2071"/>
      <c r="E715" s="466"/>
      <c r="F715" s="466"/>
      <c r="G715" s="466"/>
      <c r="H715" s="2071"/>
      <c r="I715" s="2071"/>
      <c r="J715" s="466"/>
      <c r="K715" s="466"/>
      <c r="L715" s="466"/>
      <c r="M715" s="2071"/>
      <c r="N715" s="2071"/>
      <c r="O715" s="466"/>
      <c r="P715" s="466"/>
      <c r="Q715" s="466"/>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071"/>
      <c r="D716" s="2071"/>
      <c r="E716" s="466"/>
      <c r="F716" s="466"/>
      <c r="G716" s="466"/>
      <c r="H716" s="2071"/>
      <c r="I716" s="2071"/>
      <c r="J716" s="466"/>
      <c r="K716" s="466"/>
      <c r="L716" s="466"/>
      <c r="M716" s="2071"/>
      <c r="N716" s="2071"/>
      <c r="O716" s="466"/>
      <c r="P716" s="466"/>
      <c r="Q716" s="466"/>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071"/>
      <c r="D717" s="2071"/>
      <c r="E717" s="466"/>
      <c r="F717" s="466"/>
      <c r="G717" s="466"/>
      <c r="H717" s="2071"/>
      <c r="I717" s="2071"/>
      <c r="J717" s="466"/>
      <c r="K717" s="466"/>
      <c r="L717" s="466"/>
      <c r="M717" s="2071"/>
      <c r="N717" s="2071"/>
      <c r="O717" s="466"/>
      <c r="P717" s="466"/>
      <c r="Q717" s="466"/>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071"/>
      <c r="D718" s="2071"/>
      <c r="E718" s="466"/>
      <c r="F718" s="466"/>
      <c r="G718" s="466"/>
      <c r="H718" s="2071"/>
      <c r="I718" s="2071"/>
      <c r="J718" s="466"/>
      <c r="K718" s="466"/>
      <c r="L718" s="466"/>
      <c r="M718" s="2071"/>
      <c r="N718" s="2071"/>
      <c r="O718" s="466"/>
      <c r="P718" s="466"/>
      <c r="Q718" s="466"/>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071"/>
      <c r="D719" s="2071"/>
      <c r="E719" s="466"/>
      <c r="F719" s="466"/>
      <c r="G719" s="466"/>
      <c r="H719" s="2071"/>
      <c r="I719" s="2071"/>
      <c r="J719" s="466"/>
      <c r="K719" s="466"/>
      <c r="L719" s="466"/>
      <c r="M719" s="2071"/>
      <c r="N719" s="2071"/>
      <c r="O719" s="466"/>
      <c r="P719" s="466"/>
      <c r="Q719" s="466"/>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071"/>
      <c r="D720" s="2071"/>
      <c r="E720" s="466"/>
      <c r="F720" s="466"/>
      <c r="G720" s="466"/>
      <c r="H720" s="2071"/>
      <c r="I720" s="2071"/>
      <c r="J720" s="466"/>
      <c r="K720" s="466"/>
      <c r="L720" s="466"/>
      <c r="M720" s="2071"/>
      <c r="N720" s="2071"/>
      <c r="O720" s="466"/>
      <c r="P720" s="466"/>
      <c r="Q720" s="466"/>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071"/>
      <c r="D721" s="2071"/>
      <c r="E721" s="466"/>
      <c r="F721" s="466"/>
      <c r="G721" s="466"/>
      <c r="H721" s="2071"/>
      <c r="I721" s="2071"/>
      <c r="J721" s="466"/>
      <c r="K721" s="466"/>
      <c r="L721" s="466"/>
      <c r="M721" s="2071"/>
      <c r="N721" s="2071"/>
      <c r="O721" s="466"/>
      <c r="P721" s="466"/>
      <c r="Q721" s="466"/>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071"/>
      <c r="D722" s="2071"/>
      <c r="E722" s="466"/>
      <c r="F722" s="466"/>
      <c r="G722" s="466"/>
      <c r="H722" s="2071"/>
      <c r="I722" s="2071"/>
      <c r="J722" s="466"/>
      <c r="K722" s="466"/>
      <c r="L722" s="466"/>
      <c r="M722" s="2071"/>
      <c r="N722" s="2071"/>
      <c r="O722" s="466"/>
      <c r="P722" s="466"/>
      <c r="Q722" s="466"/>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071"/>
      <c r="D723" s="2071"/>
      <c r="E723" s="466"/>
      <c r="F723" s="466"/>
      <c r="G723" s="466"/>
      <c r="H723" s="2071"/>
      <c r="I723" s="2071"/>
      <c r="J723" s="466"/>
      <c r="K723" s="466"/>
      <c r="L723" s="466"/>
      <c r="M723" s="2071"/>
      <c r="N723" s="2071"/>
      <c r="O723" s="466"/>
      <c r="P723" s="466"/>
      <c r="Q723" s="466"/>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071"/>
      <c r="D724" s="2071"/>
      <c r="E724" s="466"/>
      <c r="F724" s="466"/>
      <c r="G724" s="466"/>
      <c r="H724" s="2071"/>
      <c r="I724" s="2071"/>
      <c r="J724" s="466"/>
      <c r="K724" s="466"/>
      <c r="L724" s="466"/>
      <c r="M724" s="2071"/>
      <c r="N724" s="2071"/>
      <c r="O724" s="466"/>
      <c r="P724" s="466"/>
      <c r="Q724" s="466"/>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071"/>
      <c r="D725" s="2071"/>
      <c r="E725" s="466"/>
      <c r="F725" s="466"/>
      <c r="G725" s="466"/>
      <c r="H725" s="2071"/>
      <c r="I725" s="2071"/>
      <c r="J725" s="466"/>
      <c r="K725" s="466"/>
      <c r="L725" s="466"/>
      <c r="M725" s="2071"/>
      <c r="N725" s="2071"/>
      <c r="O725" s="466"/>
      <c r="P725" s="466"/>
      <c r="Q725" s="466"/>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071"/>
      <c r="D726" s="2071"/>
      <c r="E726" s="466"/>
      <c r="F726" s="466"/>
      <c r="G726" s="466"/>
      <c r="H726" s="2071"/>
      <c r="I726" s="2071"/>
      <c r="J726" s="466"/>
      <c r="K726" s="466"/>
      <c r="L726" s="466"/>
      <c r="M726" s="2071"/>
      <c r="N726" s="2071"/>
      <c r="O726" s="466"/>
      <c r="P726" s="466"/>
      <c r="Q726" s="466"/>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071"/>
      <c r="D727" s="2071"/>
      <c r="E727" s="466"/>
      <c r="F727" s="466"/>
      <c r="G727" s="466"/>
      <c r="H727" s="2071"/>
      <c r="I727" s="2071"/>
      <c r="J727" s="466"/>
      <c r="K727" s="466"/>
      <c r="L727" s="466"/>
      <c r="M727" s="2071"/>
      <c r="N727" s="2071"/>
      <c r="O727" s="466"/>
      <c r="P727" s="466"/>
      <c r="Q727" s="466"/>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071"/>
      <c r="D728" s="2071"/>
      <c r="E728" s="466"/>
      <c r="F728" s="466"/>
      <c r="G728" s="466"/>
      <c r="H728" s="2071"/>
      <c r="I728" s="2071"/>
      <c r="J728" s="466"/>
      <c r="K728" s="466"/>
      <c r="L728" s="466"/>
      <c r="M728" s="2071"/>
      <c r="N728" s="2071"/>
      <c r="O728" s="466"/>
      <c r="P728" s="466"/>
      <c r="Q728" s="466"/>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071"/>
      <c r="D729" s="2071"/>
      <c r="E729" s="466"/>
      <c r="F729" s="466"/>
      <c r="G729" s="466"/>
      <c r="H729" s="2071"/>
      <c r="I729" s="2071"/>
      <c r="J729" s="466"/>
      <c r="K729" s="466"/>
      <c r="L729" s="466"/>
      <c r="M729" s="2071"/>
      <c r="N729" s="2071"/>
      <c r="O729" s="466"/>
      <c r="P729" s="466"/>
      <c r="Q729" s="466"/>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071"/>
      <c r="D730" s="2071"/>
      <c r="E730" s="466"/>
      <c r="F730" s="466"/>
      <c r="G730" s="466"/>
      <c r="H730" s="2071"/>
      <c r="I730" s="2071"/>
      <c r="J730" s="466"/>
      <c r="K730" s="466"/>
      <c r="L730" s="466"/>
      <c r="M730" s="2071"/>
      <c r="N730" s="2071"/>
      <c r="O730" s="466"/>
      <c r="P730" s="466"/>
      <c r="Q730" s="466"/>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071"/>
      <c r="D731" s="2071"/>
      <c r="E731" s="466"/>
      <c r="F731" s="466"/>
      <c r="G731" s="466"/>
      <c r="H731" s="2071"/>
      <c r="I731" s="2071"/>
      <c r="J731" s="466"/>
      <c r="K731" s="466"/>
      <c r="L731" s="466"/>
      <c r="M731" s="2071"/>
      <c r="N731" s="2071"/>
      <c r="O731" s="466"/>
      <c r="P731" s="466"/>
      <c r="Q731" s="466"/>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071"/>
      <c r="D732" s="2071"/>
      <c r="E732" s="466"/>
      <c r="F732" s="466"/>
      <c r="G732" s="466"/>
      <c r="H732" s="2071"/>
      <c r="I732" s="2071"/>
      <c r="J732" s="466"/>
      <c r="K732" s="466"/>
      <c r="L732" s="466"/>
      <c r="M732" s="2071"/>
      <c r="N732" s="2071"/>
      <c r="O732" s="466"/>
      <c r="P732" s="466"/>
      <c r="Q732" s="466"/>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071"/>
      <c r="D733" s="2071"/>
      <c r="E733" s="466"/>
      <c r="F733" s="466"/>
      <c r="G733" s="466"/>
      <c r="H733" s="2071"/>
      <c r="I733" s="2071"/>
      <c r="J733" s="466"/>
      <c r="K733" s="466"/>
      <c r="L733" s="466"/>
      <c r="M733" s="2071"/>
      <c r="N733" s="2071"/>
      <c r="O733" s="466"/>
      <c r="P733" s="466"/>
      <c r="Q733" s="466"/>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071"/>
      <c r="D734" s="2071"/>
      <c r="E734" s="466"/>
      <c r="F734" s="466"/>
      <c r="G734" s="466"/>
      <c r="H734" s="2071"/>
      <c r="I734" s="2071"/>
      <c r="J734" s="466"/>
      <c r="K734" s="466"/>
      <c r="L734" s="466"/>
      <c r="M734" s="2071"/>
      <c r="N734" s="2071"/>
      <c r="O734" s="466"/>
      <c r="P734" s="466"/>
      <c r="Q734" s="466"/>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071"/>
      <c r="D735" s="2071"/>
      <c r="E735" s="466"/>
      <c r="F735" s="466"/>
      <c r="G735" s="466"/>
      <c r="H735" s="2071"/>
      <c r="I735" s="2071"/>
      <c r="J735" s="466"/>
      <c r="K735" s="466"/>
      <c r="L735" s="466"/>
      <c r="M735" s="2071"/>
      <c r="N735" s="2071"/>
      <c r="O735" s="466"/>
      <c r="P735" s="466"/>
      <c r="Q735" s="466"/>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071"/>
      <c r="D736" s="2071"/>
      <c r="E736" s="466"/>
      <c r="F736" s="466"/>
      <c r="G736" s="466"/>
      <c r="H736" s="2071"/>
      <c r="I736" s="2071"/>
      <c r="J736" s="466"/>
      <c r="K736" s="466"/>
      <c r="L736" s="466"/>
      <c r="M736" s="2071"/>
      <c r="N736" s="2071"/>
      <c r="O736" s="466"/>
      <c r="P736" s="466"/>
      <c r="Q736" s="466"/>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071"/>
      <c r="D737" s="2071"/>
      <c r="E737" s="466"/>
      <c r="F737" s="466"/>
      <c r="G737" s="466"/>
      <c r="H737" s="2071"/>
      <c r="I737" s="2071"/>
      <c r="J737" s="466"/>
      <c r="K737" s="466"/>
      <c r="L737" s="466"/>
      <c r="M737" s="2071"/>
      <c r="N737" s="2071"/>
      <c r="O737" s="466"/>
      <c r="P737" s="466"/>
      <c r="Q737" s="466"/>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071"/>
      <c r="D738" s="2071"/>
      <c r="E738" s="466"/>
      <c r="F738" s="466"/>
      <c r="G738" s="466"/>
      <c r="H738" s="2071"/>
      <c r="I738" s="2071"/>
      <c r="J738" s="466"/>
      <c r="K738" s="466"/>
      <c r="L738" s="466"/>
      <c r="M738" s="2071"/>
      <c r="N738" s="2071"/>
      <c r="O738" s="466"/>
      <c r="P738" s="466"/>
      <c r="Q738" s="466"/>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071"/>
      <c r="D739" s="2071"/>
      <c r="E739" s="466"/>
      <c r="F739" s="466"/>
      <c r="G739" s="466"/>
      <c r="H739" s="2071"/>
      <c r="I739" s="2071"/>
      <c r="J739" s="466"/>
      <c r="K739" s="466"/>
      <c r="L739" s="466"/>
      <c r="M739" s="2071"/>
      <c r="N739" s="2071"/>
      <c r="O739" s="466"/>
      <c r="P739" s="466"/>
      <c r="Q739" s="466"/>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071"/>
      <c r="D740" s="2071"/>
      <c r="E740" s="466"/>
      <c r="F740" s="466"/>
      <c r="G740" s="466"/>
      <c r="H740" s="2071"/>
      <c r="I740" s="2071"/>
      <c r="J740" s="466"/>
      <c r="K740" s="466"/>
      <c r="L740" s="466"/>
      <c r="M740" s="2071"/>
      <c r="N740" s="2071"/>
      <c r="O740" s="466"/>
      <c r="P740" s="466"/>
      <c r="Q740" s="466"/>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071"/>
      <c r="D741" s="2071"/>
      <c r="E741" s="466"/>
      <c r="F741" s="466"/>
      <c r="G741" s="466"/>
      <c r="H741" s="2071"/>
      <c r="I741" s="2071"/>
      <c r="J741" s="466"/>
      <c r="K741" s="466"/>
      <c r="L741" s="466"/>
      <c r="M741" s="2071"/>
      <c r="N741" s="2071"/>
      <c r="O741" s="466"/>
      <c r="P741" s="466"/>
      <c r="Q741" s="466"/>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071"/>
      <c r="D742" s="2071"/>
      <c r="E742" s="466"/>
      <c r="F742" s="466"/>
      <c r="G742" s="466"/>
      <c r="H742" s="2071"/>
      <c r="I742" s="2071"/>
      <c r="J742" s="466"/>
      <c r="K742" s="466"/>
      <c r="L742" s="466"/>
      <c r="M742" s="2071"/>
      <c r="N742" s="2071"/>
      <c r="O742" s="466"/>
      <c r="P742" s="466"/>
      <c r="Q742" s="466"/>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071"/>
      <c r="D743" s="2071"/>
      <c r="E743" s="466"/>
      <c r="F743" s="466"/>
      <c r="G743" s="466"/>
      <c r="H743" s="2071"/>
      <c r="I743" s="2071"/>
      <c r="J743" s="466"/>
      <c r="K743" s="466"/>
      <c r="L743" s="466"/>
      <c r="M743" s="2071"/>
      <c r="N743" s="2071"/>
      <c r="O743" s="466"/>
      <c r="P743" s="466"/>
      <c r="Q743" s="466"/>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071"/>
      <c r="D744" s="2071"/>
      <c r="E744" s="466"/>
      <c r="F744" s="466"/>
      <c r="G744" s="466"/>
      <c r="H744" s="2071"/>
      <c r="I744" s="2071"/>
      <c r="J744" s="466"/>
      <c r="K744" s="466"/>
      <c r="L744" s="466"/>
      <c r="M744" s="2071"/>
      <c r="N744" s="2071"/>
      <c r="O744" s="466"/>
      <c r="P744" s="466"/>
      <c r="Q744" s="466"/>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071"/>
      <c r="D745" s="2071"/>
      <c r="E745" s="466"/>
      <c r="F745" s="466"/>
      <c r="G745" s="466"/>
      <c r="H745" s="2071"/>
      <c r="I745" s="2071"/>
      <c r="J745" s="466"/>
      <c r="K745" s="466"/>
      <c r="L745" s="466"/>
      <c r="M745" s="2071"/>
      <c r="N745" s="2071"/>
      <c r="O745" s="466"/>
      <c r="P745" s="466"/>
      <c r="Q745" s="466"/>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071"/>
      <c r="D746" s="2071"/>
      <c r="E746" s="466"/>
      <c r="F746" s="466"/>
      <c r="G746" s="466"/>
      <c r="H746" s="2071"/>
      <c r="I746" s="2071"/>
      <c r="J746" s="466"/>
      <c r="K746" s="466"/>
      <c r="L746" s="466"/>
      <c r="M746" s="2071"/>
      <c r="N746" s="2071"/>
      <c r="O746" s="466"/>
      <c r="P746" s="466"/>
      <c r="Q746" s="466"/>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071"/>
      <c r="D747" s="2071"/>
      <c r="E747" s="466"/>
      <c r="F747" s="466"/>
      <c r="G747" s="466"/>
      <c r="H747" s="2071"/>
      <c r="I747" s="2071"/>
      <c r="J747" s="466"/>
      <c r="K747" s="466"/>
      <c r="L747" s="466"/>
      <c r="M747" s="2071"/>
      <c r="N747" s="2071"/>
      <c r="O747" s="466"/>
      <c r="P747" s="466"/>
      <c r="Q747" s="466"/>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071"/>
      <c r="D748" s="2071"/>
      <c r="E748" s="466"/>
      <c r="F748" s="466"/>
      <c r="G748" s="466"/>
      <c r="H748" s="2071"/>
      <c r="I748" s="2071"/>
      <c r="J748" s="466"/>
      <c r="K748" s="466"/>
      <c r="L748" s="466"/>
      <c r="M748" s="2071"/>
      <c r="N748" s="2071"/>
      <c r="O748" s="466"/>
      <c r="P748" s="466"/>
      <c r="Q748" s="466"/>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071"/>
      <c r="D749" s="2071"/>
      <c r="E749" s="466"/>
      <c r="F749" s="466"/>
      <c r="G749" s="466"/>
      <c r="H749" s="2071"/>
      <c r="I749" s="2071"/>
      <c r="J749" s="466"/>
      <c r="K749" s="466"/>
      <c r="L749" s="466"/>
      <c r="M749" s="2071"/>
      <c r="N749" s="2071"/>
      <c r="O749" s="466"/>
      <c r="P749" s="466"/>
      <c r="Q749" s="466"/>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071"/>
      <c r="D750" s="2071"/>
      <c r="E750" s="466"/>
      <c r="F750" s="466"/>
      <c r="G750" s="466"/>
      <c r="H750" s="2071"/>
      <c r="I750" s="2071"/>
      <c r="J750" s="466"/>
      <c r="K750" s="466"/>
      <c r="L750" s="466"/>
      <c r="M750" s="2071"/>
      <c r="N750" s="2071"/>
      <c r="O750" s="466"/>
      <c r="P750" s="466"/>
      <c r="Q750" s="466"/>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071"/>
      <c r="D751" s="2071"/>
      <c r="E751" s="466"/>
      <c r="F751" s="466"/>
      <c r="G751" s="466"/>
      <c r="H751" s="2071"/>
      <c r="I751" s="2071"/>
      <c r="J751" s="466"/>
      <c r="K751" s="466"/>
      <c r="L751" s="466"/>
      <c r="M751" s="2071"/>
      <c r="N751" s="2071"/>
      <c r="O751" s="466"/>
      <c r="P751" s="466"/>
      <c r="Q751" s="466"/>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071"/>
      <c r="D752" s="2071"/>
      <c r="E752" s="466"/>
      <c r="F752" s="466"/>
      <c r="G752" s="466"/>
      <c r="H752" s="2071"/>
      <c r="I752" s="2071"/>
      <c r="J752" s="466"/>
      <c r="K752" s="466"/>
      <c r="L752" s="466"/>
      <c r="M752" s="2071"/>
      <c r="N752" s="2071"/>
      <c r="O752" s="466"/>
      <c r="P752" s="466"/>
      <c r="Q752" s="466"/>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071"/>
      <c r="D753" s="2071"/>
      <c r="E753" s="466"/>
      <c r="F753" s="466"/>
      <c r="G753" s="466"/>
      <c r="H753" s="2071"/>
      <c r="I753" s="2071"/>
      <c r="J753" s="466"/>
      <c r="K753" s="466"/>
      <c r="L753" s="466"/>
      <c r="M753" s="2071"/>
      <c r="N753" s="2071"/>
      <c r="O753" s="466"/>
      <c r="P753" s="466"/>
      <c r="Q753" s="466"/>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071"/>
      <c r="D754" s="2071"/>
      <c r="E754" s="466"/>
      <c r="F754" s="466"/>
      <c r="G754" s="466"/>
      <c r="H754" s="2071"/>
      <c r="I754" s="2071"/>
      <c r="J754" s="466"/>
      <c r="K754" s="466"/>
      <c r="L754" s="466"/>
      <c r="M754" s="2071"/>
      <c r="N754" s="2071"/>
      <c r="O754" s="466"/>
      <c r="P754" s="466"/>
      <c r="Q754" s="466"/>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071"/>
      <c r="D755" s="2071"/>
      <c r="E755" s="466"/>
      <c r="F755" s="466"/>
      <c r="G755" s="466"/>
      <c r="H755" s="2071"/>
      <c r="I755" s="2071"/>
      <c r="J755" s="466"/>
      <c r="K755" s="466"/>
      <c r="L755" s="466"/>
      <c r="M755" s="2071"/>
      <c r="N755" s="2071"/>
      <c r="O755" s="466"/>
      <c r="P755" s="466"/>
      <c r="Q755" s="466"/>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071"/>
      <c r="D756" s="2071"/>
      <c r="E756" s="466"/>
      <c r="F756" s="466"/>
      <c r="G756" s="466"/>
      <c r="H756" s="2071"/>
      <c r="I756" s="2071"/>
      <c r="J756" s="466"/>
      <c r="K756" s="466"/>
      <c r="L756" s="466"/>
      <c r="M756" s="2071"/>
      <c r="N756" s="2071"/>
      <c r="O756" s="466"/>
      <c r="P756" s="466"/>
      <c r="Q756" s="466"/>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071"/>
      <c r="D757" s="2071"/>
      <c r="E757" s="466"/>
      <c r="F757" s="466"/>
      <c r="G757" s="466"/>
      <c r="H757" s="2071"/>
      <c r="I757" s="2071"/>
      <c r="J757" s="466"/>
      <c r="K757" s="466"/>
      <c r="L757" s="466"/>
      <c r="M757" s="2071"/>
      <c r="N757" s="2071"/>
      <c r="O757" s="466"/>
      <c r="P757" s="466"/>
      <c r="Q757" s="466"/>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071"/>
      <c r="D758" s="2071"/>
      <c r="E758" s="466"/>
      <c r="F758" s="466"/>
      <c r="G758" s="466"/>
      <c r="H758" s="2071"/>
      <c r="I758" s="2071"/>
      <c r="J758" s="466"/>
      <c r="K758" s="466"/>
      <c r="L758" s="466"/>
      <c r="M758" s="2071"/>
      <c r="N758" s="2071"/>
      <c r="O758" s="466"/>
      <c r="P758" s="466"/>
      <c r="Q758" s="466"/>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071"/>
      <c r="D759" s="2071"/>
      <c r="E759" s="466"/>
      <c r="F759" s="466"/>
      <c r="G759" s="466"/>
      <c r="H759" s="2071"/>
      <c r="I759" s="2071"/>
      <c r="J759" s="466"/>
      <c r="K759" s="466"/>
      <c r="L759" s="466"/>
      <c r="M759" s="2071"/>
      <c r="N759" s="2071"/>
      <c r="O759" s="466"/>
      <c r="P759" s="466"/>
      <c r="Q759" s="466"/>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071"/>
      <c r="D760" s="2071"/>
      <c r="E760" s="466"/>
      <c r="F760" s="466"/>
      <c r="G760" s="466"/>
      <c r="H760" s="2071"/>
      <c r="I760" s="2071"/>
      <c r="J760" s="466"/>
      <c r="K760" s="466"/>
      <c r="L760" s="466"/>
      <c r="M760" s="2071"/>
      <c r="N760" s="2071"/>
      <c r="O760" s="466"/>
      <c r="P760" s="466"/>
      <c r="Q760" s="466"/>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071"/>
      <c r="D761" s="2071"/>
      <c r="E761" s="466"/>
      <c r="F761" s="466"/>
      <c r="G761" s="466"/>
      <c r="H761" s="2071"/>
      <c r="I761" s="2071"/>
      <c r="J761" s="466"/>
      <c r="K761" s="466"/>
      <c r="L761" s="466"/>
      <c r="M761" s="2071"/>
      <c r="N761" s="2071"/>
      <c r="O761" s="466"/>
      <c r="P761" s="466"/>
      <c r="Q761" s="466"/>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071"/>
      <c r="D762" s="2071"/>
      <c r="E762" s="466"/>
      <c r="F762" s="466"/>
      <c r="G762" s="466"/>
      <c r="H762" s="2071"/>
      <c r="I762" s="2071"/>
      <c r="J762" s="466"/>
      <c r="K762" s="466"/>
      <c r="L762" s="466"/>
      <c r="M762" s="2071"/>
      <c r="N762" s="2071"/>
      <c r="O762" s="466"/>
      <c r="P762" s="466"/>
      <c r="Q762" s="466"/>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071"/>
      <c r="D763" s="2071"/>
      <c r="E763" s="466"/>
      <c r="F763" s="466"/>
      <c r="G763" s="466"/>
      <c r="H763" s="2071"/>
      <c r="I763" s="2071"/>
      <c r="J763" s="466"/>
      <c r="K763" s="466"/>
      <c r="L763" s="466"/>
      <c r="M763" s="2071"/>
      <c r="N763" s="2071"/>
      <c r="O763" s="466"/>
      <c r="P763" s="466"/>
      <c r="Q763" s="466"/>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071"/>
      <c r="D764" s="2071"/>
      <c r="E764" s="466"/>
      <c r="F764" s="466"/>
      <c r="G764" s="466"/>
      <c r="H764" s="2071"/>
      <c r="I764" s="2071"/>
      <c r="J764" s="466"/>
      <c r="K764" s="466"/>
      <c r="L764" s="466"/>
      <c r="M764" s="2071"/>
      <c r="N764" s="2071"/>
      <c r="O764" s="466"/>
      <c r="P764" s="466"/>
      <c r="Q764" s="466"/>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071"/>
      <c r="D765" s="2071"/>
      <c r="E765" s="466"/>
      <c r="F765" s="466"/>
      <c r="G765" s="466"/>
      <c r="H765" s="2071"/>
      <c r="I765" s="2071"/>
      <c r="J765" s="466"/>
      <c r="K765" s="466"/>
      <c r="L765" s="466"/>
      <c r="M765" s="2071"/>
      <c r="N765" s="2071"/>
      <c r="O765" s="466"/>
      <c r="P765" s="466"/>
      <c r="Q765" s="466"/>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071"/>
      <c r="D766" s="2071"/>
      <c r="E766" s="466"/>
      <c r="F766" s="466"/>
      <c r="G766" s="466"/>
      <c r="H766" s="2071"/>
      <c r="I766" s="2071"/>
      <c r="J766" s="466"/>
      <c r="K766" s="466"/>
      <c r="L766" s="466"/>
      <c r="M766" s="2071"/>
      <c r="N766" s="2071"/>
      <c r="O766" s="466"/>
      <c r="P766" s="466"/>
      <c r="Q766" s="466"/>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071"/>
      <c r="D767" s="2071"/>
      <c r="E767" s="466"/>
      <c r="F767" s="466"/>
      <c r="G767" s="466"/>
      <c r="H767" s="2071"/>
      <c r="I767" s="2071"/>
      <c r="J767" s="466"/>
      <c r="K767" s="466"/>
      <c r="L767" s="466"/>
      <c r="M767" s="2071"/>
      <c r="N767" s="2071"/>
      <c r="O767" s="466"/>
      <c r="P767" s="466"/>
      <c r="Q767" s="466"/>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071"/>
      <c r="D768" s="2071"/>
      <c r="E768" s="466"/>
      <c r="F768" s="466"/>
      <c r="G768" s="466"/>
      <c r="H768" s="2071"/>
      <c r="I768" s="2071"/>
      <c r="J768" s="466"/>
      <c r="K768" s="466"/>
      <c r="L768" s="466"/>
      <c r="M768" s="2071"/>
      <c r="N768" s="2071"/>
      <c r="O768" s="466"/>
      <c r="P768" s="466"/>
      <c r="Q768" s="466"/>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071"/>
      <c r="D769" s="2071"/>
      <c r="E769" s="466"/>
      <c r="F769" s="466"/>
      <c r="G769" s="466"/>
      <c r="H769" s="2071"/>
      <c r="I769" s="2071"/>
      <c r="J769" s="466"/>
      <c r="K769" s="466"/>
      <c r="L769" s="466"/>
      <c r="M769" s="2071"/>
      <c r="N769" s="2071"/>
      <c r="O769" s="466"/>
      <c r="P769" s="466"/>
      <c r="Q769" s="466"/>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071"/>
      <c r="D770" s="2071"/>
      <c r="E770" s="466"/>
      <c r="F770" s="466"/>
      <c r="G770" s="466"/>
      <c r="H770" s="2071"/>
      <c r="I770" s="2071"/>
      <c r="J770" s="466"/>
      <c r="K770" s="466"/>
      <c r="L770" s="466"/>
      <c r="M770" s="2071"/>
      <c r="N770" s="2071"/>
      <c r="O770" s="466"/>
      <c r="P770" s="466"/>
      <c r="Q770" s="466"/>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071"/>
      <c r="D771" s="2071"/>
      <c r="E771" s="466"/>
      <c r="F771" s="466"/>
      <c r="G771" s="466"/>
      <c r="H771" s="2071"/>
      <c r="I771" s="2071"/>
      <c r="J771" s="466"/>
      <c r="K771" s="466"/>
      <c r="L771" s="466"/>
      <c r="M771" s="2071"/>
      <c r="N771" s="2071"/>
      <c r="O771" s="466"/>
      <c r="P771" s="466"/>
      <c r="Q771" s="466"/>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071"/>
      <c r="D772" s="2071"/>
      <c r="E772" s="466"/>
      <c r="F772" s="466"/>
      <c r="G772" s="466"/>
      <c r="H772" s="2071"/>
      <c r="I772" s="2071"/>
      <c r="J772" s="466"/>
      <c r="K772" s="466"/>
      <c r="L772" s="466"/>
      <c r="M772" s="2071"/>
      <c r="N772" s="2071"/>
      <c r="O772" s="466"/>
      <c r="P772" s="466"/>
      <c r="Q772" s="466"/>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071"/>
      <c r="D773" s="2071"/>
      <c r="E773" s="466"/>
      <c r="F773" s="466"/>
      <c r="G773" s="466"/>
      <c r="H773" s="2071"/>
      <c r="I773" s="2071"/>
      <c r="J773" s="466"/>
      <c r="K773" s="466"/>
      <c r="L773" s="466"/>
      <c r="M773" s="2071"/>
      <c r="N773" s="2071"/>
      <c r="O773" s="466"/>
      <c r="P773" s="466"/>
      <c r="Q773" s="466"/>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071"/>
      <c r="D774" s="2071"/>
      <c r="E774" s="466"/>
      <c r="F774" s="466"/>
      <c r="G774" s="466"/>
      <c r="H774" s="2071"/>
      <c r="I774" s="2071"/>
      <c r="J774" s="466"/>
      <c r="K774" s="466"/>
      <c r="L774" s="466"/>
      <c r="M774" s="2071"/>
      <c r="N774" s="2071"/>
      <c r="O774" s="466"/>
      <c r="P774" s="466"/>
      <c r="Q774" s="466"/>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071"/>
      <c r="D775" s="2071"/>
      <c r="E775" s="466"/>
      <c r="F775" s="466"/>
      <c r="G775" s="466"/>
      <c r="H775" s="2071"/>
      <c r="I775" s="2071"/>
      <c r="J775" s="466"/>
      <c r="K775" s="466"/>
      <c r="L775" s="466"/>
      <c r="M775" s="2071"/>
      <c r="N775" s="2071"/>
      <c r="O775" s="466"/>
      <c r="P775" s="466"/>
      <c r="Q775" s="466"/>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071"/>
      <c r="D776" s="2071"/>
      <c r="E776" s="466"/>
      <c r="F776" s="466"/>
      <c r="G776" s="466"/>
      <c r="H776" s="2071"/>
      <c r="I776" s="2071"/>
      <c r="J776" s="466"/>
      <c r="K776" s="466"/>
      <c r="L776" s="466"/>
      <c r="M776" s="2071"/>
      <c r="N776" s="2071"/>
      <c r="O776" s="466"/>
      <c r="P776" s="466"/>
      <c r="Q776" s="466"/>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071"/>
      <c r="D777" s="2071"/>
      <c r="E777" s="466"/>
      <c r="F777" s="466"/>
      <c r="G777" s="466"/>
      <c r="H777" s="2071"/>
      <c r="I777" s="2071"/>
      <c r="J777" s="466"/>
      <c r="K777" s="466"/>
      <c r="L777" s="466"/>
      <c r="M777" s="2071"/>
      <c r="N777" s="2071"/>
      <c r="O777" s="466"/>
      <c r="P777" s="466"/>
      <c r="Q777" s="466"/>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071"/>
      <c r="D778" s="2071"/>
      <c r="E778" s="466"/>
      <c r="F778" s="466"/>
      <c r="G778" s="466"/>
      <c r="H778" s="2071"/>
      <c r="I778" s="2071"/>
      <c r="J778" s="466"/>
      <c r="K778" s="466"/>
      <c r="L778" s="466"/>
      <c r="M778" s="2071"/>
      <c r="N778" s="2071"/>
      <c r="O778" s="466"/>
      <c r="P778" s="466"/>
      <c r="Q778" s="466"/>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071"/>
      <c r="D779" s="2071"/>
      <c r="E779" s="466"/>
      <c r="F779" s="466"/>
      <c r="G779" s="466"/>
      <c r="H779" s="2071"/>
      <c r="I779" s="2071"/>
      <c r="J779" s="466"/>
      <c r="K779" s="466"/>
      <c r="L779" s="466"/>
      <c r="M779" s="2071"/>
      <c r="N779" s="2071"/>
      <c r="O779" s="466"/>
      <c r="P779" s="466"/>
      <c r="Q779" s="466"/>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071"/>
      <c r="D780" s="2071"/>
      <c r="E780" s="466"/>
      <c r="F780" s="466"/>
      <c r="G780" s="466"/>
      <c r="H780" s="2071"/>
      <c r="I780" s="2071"/>
      <c r="J780" s="466"/>
      <c r="K780" s="466"/>
      <c r="L780" s="466"/>
      <c r="M780" s="2071"/>
      <c r="N780" s="2071"/>
      <c r="O780" s="466"/>
      <c r="P780" s="466"/>
      <c r="Q780" s="466"/>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071"/>
      <c r="D781" s="2071"/>
      <c r="E781" s="466"/>
      <c r="F781" s="466"/>
      <c r="G781" s="466"/>
      <c r="H781" s="2071"/>
      <c r="I781" s="2071"/>
      <c r="J781" s="466"/>
      <c r="K781" s="466"/>
      <c r="L781" s="466"/>
      <c r="M781" s="2071"/>
      <c r="N781" s="2071"/>
      <c r="O781" s="466"/>
      <c r="P781" s="466"/>
      <c r="Q781" s="466"/>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071"/>
      <c r="D782" s="2071"/>
      <c r="E782" s="466"/>
      <c r="F782" s="466"/>
      <c r="G782" s="466"/>
      <c r="H782" s="2071"/>
      <c r="I782" s="2071"/>
      <c r="J782" s="466"/>
      <c r="K782" s="466"/>
      <c r="L782" s="466"/>
      <c r="M782" s="2071"/>
      <c r="N782" s="2071"/>
      <c r="O782" s="466"/>
      <c r="P782" s="466"/>
      <c r="Q782" s="466"/>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071"/>
      <c r="D783" s="2071"/>
      <c r="E783" s="466"/>
      <c r="F783" s="466"/>
      <c r="G783" s="466"/>
      <c r="H783" s="2071"/>
      <c r="I783" s="2071"/>
      <c r="J783" s="466"/>
      <c r="K783" s="466"/>
      <c r="L783" s="466"/>
      <c r="M783" s="2071"/>
      <c r="N783" s="2071"/>
      <c r="O783" s="466"/>
      <c r="P783" s="466"/>
      <c r="Q783" s="466"/>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071"/>
      <c r="D784" s="2071"/>
      <c r="E784" s="466"/>
      <c r="F784" s="466"/>
      <c r="G784" s="466"/>
      <c r="H784" s="2071"/>
      <c r="I784" s="2071"/>
      <c r="J784" s="466"/>
      <c r="K784" s="466"/>
      <c r="L784" s="466"/>
      <c r="M784" s="2071"/>
      <c r="N784" s="2071"/>
      <c r="O784" s="466"/>
      <c r="P784" s="466"/>
      <c r="Q784" s="466"/>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071"/>
      <c r="D785" s="2071"/>
      <c r="E785" s="466"/>
      <c r="F785" s="466"/>
      <c r="G785" s="466"/>
      <c r="H785" s="2071"/>
      <c r="I785" s="2071"/>
      <c r="J785" s="466"/>
      <c r="K785" s="466"/>
      <c r="L785" s="466"/>
      <c r="M785" s="2071"/>
      <c r="N785" s="2071"/>
      <c r="O785" s="466"/>
      <c r="P785" s="466"/>
      <c r="Q785" s="466"/>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071"/>
      <c r="D786" s="2071"/>
      <c r="E786" s="466"/>
      <c r="F786" s="466"/>
      <c r="G786" s="466"/>
      <c r="H786" s="2071"/>
      <c r="I786" s="2071"/>
      <c r="J786" s="466"/>
      <c r="K786" s="466"/>
      <c r="L786" s="466"/>
      <c r="M786" s="2071"/>
      <c r="N786" s="2071"/>
      <c r="O786" s="466"/>
      <c r="P786" s="466"/>
      <c r="Q786" s="466"/>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071"/>
      <c r="D787" s="2071"/>
      <c r="E787" s="466"/>
      <c r="F787" s="466"/>
      <c r="G787" s="466"/>
      <c r="H787" s="2071"/>
      <c r="I787" s="2071"/>
      <c r="J787" s="466"/>
      <c r="K787" s="466"/>
      <c r="L787" s="466"/>
      <c r="M787" s="2071"/>
      <c r="N787" s="2071"/>
      <c r="O787" s="466"/>
      <c r="P787" s="466"/>
      <c r="Q787" s="466"/>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071"/>
      <c r="D788" s="2071"/>
      <c r="E788" s="466"/>
      <c r="F788" s="466"/>
      <c r="G788" s="466"/>
      <c r="H788" s="2071"/>
      <c r="I788" s="2071"/>
      <c r="J788" s="466"/>
      <c r="K788" s="466"/>
      <c r="L788" s="466"/>
      <c r="M788" s="2071"/>
      <c r="N788" s="2071"/>
      <c r="O788" s="466"/>
      <c r="P788" s="466"/>
      <c r="Q788" s="466"/>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071"/>
      <c r="D789" s="2071"/>
      <c r="E789" s="466"/>
      <c r="F789" s="466"/>
      <c r="G789" s="466"/>
      <c r="H789" s="2071"/>
      <c r="I789" s="2071"/>
      <c r="J789" s="466"/>
      <c r="K789" s="466"/>
      <c r="L789" s="466"/>
      <c r="M789" s="2071"/>
      <c r="N789" s="2071"/>
      <c r="O789" s="466"/>
      <c r="P789" s="466"/>
      <c r="Q789" s="466"/>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071"/>
      <c r="D790" s="2071"/>
      <c r="E790" s="466"/>
      <c r="F790" s="466"/>
      <c r="G790" s="466"/>
      <c r="H790" s="2071"/>
      <c r="I790" s="2071"/>
      <c r="J790" s="466"/>
      <c r="K790" s="466"/>
      <c r="L790" s="466"/>
      <c r="M790" s="2071"/>
      <c r="N790" s="2071"/>
      <c r="O790" s="466"/>
      <c r="P790" s="466"/>
      <c r="Q790" s="466"/>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071"/>
      <c r="D791" s="2071"/>
      <c r="E791" s="466"/>
      <c r="F791" s="466"/>
      <c r="G791" s="466"/>
      <c r="H791" s="2071"/>
      <c r="I791" s="2071"/>
      <c r="J791" s="466"/>
      <c r="K791" s="466"/>
      <c r="L791" s="466"/>
      <c r="M791" s="2071"/>
      <c r="N791" s="2071"/>
      <c r="O791" s="466"/>
      <c r="P791" s="466"/>
      <c r="Q791" s="466"/>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071"/>
      <c r="D792" s="2071"/>
      <c r="E792" s="466"/>
      <c r="F792" s="466"/>
      <c r="G792" s="466"/>
      <c r="H792" s="2071"/>
      <c r="I792" s="2071"/>
      <c r="J792" s="466"/>
      <c r="K792" s="466"/>
      <c r="L792" s="466"/>
      <c r="M792" s="2071"/>
      <c r="N792" s="2071"/>
      <c r="O792" s="466"/>
      <c r="P792" s="466"/>
      <c r="Q792" s="466"/>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071"/>
      <c r="D793" s="2071"/>
      <c r="E793" s="466"/>
      <c r="F793" s="466"/>
      <c r="G793" s="466"/>
      <c r="H793" s="2071"/>
      <c r="I793" s="2071"/>
      <c r="J793" s="466"/>
      <c r="K793" s="466"/>
      <c r="L793" s="466"/>
      <c r="M793" s="2071"/>
      <c r="N793" s="2071"/>
      <c r="O793" s="466"/>
      <c r="P793" s="466"/>
      <c r="Q793" s="466"/>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071"/>
      <c r="D794" s="2071"/>
      <c r="E794" s="466"/>
      <c r="F794" s="466"/>
      <c r="G794" s="466"/>
      <c r="H794" s="2071"/>
      <c r="I794" s="2071"/>
      <c r="J794" s="466"/>
      <c r="K794" s="466"/>
      <c r="L794" s="466"/>
      <c r="M794" s="2071"/>
      <c r="N794" s="2071"/>
      <c r="O794" s="466"/>
      <c r="P794" s="466"/>
      <c r="Q794" s="466"/>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071"/>
      <c r="D795" s="2071"/>
      <c r="E795" s="466"/>
      <c r="F795" s="466"/>
      <c r="G795" s="466"/>
      <c r="H795" s="2071"/>
      <c r="I795" s="2071"/>
      <c r="J795" s="466"/>
      <c r="K795" s="466"/>
      <c r="L795" s="466"/>
      <c r="M795" s="2071"/>
      <c r="N795" s="2071"/>
      <c r="O795" s="466"/>
      <c r="P795" s="466"/>
      <c r="Q795" s="466"/>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071"/>
      <c r="D796" s="2071"/>
      <c r="E796" s="466"/>
      <c r="F796" s="466"/>
      <c r="G796" s="466"/>
      <c r="H796" s="2071"/>
      <c r="I796" s="2071"/>
      <c r="J796" s="466"/>
      <c r="K796" s="466"/>
      <c r="L796" s="466"/>
      <c r="M796" s="2071"/>
      <c r="N796" s="2071"/>
      <c r="O796" s="466"/>
      <c r="P796" s="466"/>
      <c r="Q796" s="466"/>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071"/>
      <c r="D797" s="2071"/>
      <c r="E797" s="466"/>
      <c r="F797" s="466"/>
      <c r="G797" s="466"/>
      <c r="H797" s="2071"/>
      <c r="I797" s="2071"/>
      <c r="J797" s="466"/>
      <c r="K797" s="466"/>
      <c r="L797" s="466"/>
      <c r="M797" s="2071"/>
      <c r="N797" s="2071"/>
      <c r="O797" s="466"/>
      <c r="P797" s="466"/>
      <c r="Q797" s="466"/>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071"/>
      <c r="D798" s="2071"/>
      <c r="E798" s="466"/>
      <c r="F798" s="466"/>
      <c r="G798" s="466"/>
      <c r="H798" s="2071"/>
      <c r="I798" s="2071"/>
      <c r="J798" s="466"/>
      <c r="K798" s="466"/>
      <c r="L798" s="466"/>
      <c r="M798" s="2071"/>
      <c r="N798" s="2071"/>
      <c r="O798" s="466"/>
      <c r="P798" s="466"/>
      <c r="Q798" s="466"/>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071"/>
      <c r="D799" s="2071"/>
      <c r="E799" s="466"/>
      <c r="F799" s="466"/>
      <c r="G799" s="466"/>
      <c r="H799" s="2071"/>
      <c r="I799" s="2071"/>
      <c r="J799" s="466"/>
      <c r="K799" s="466"/>
      <c r="L799" s="466"/>
      <c r="M799" s="2071"/>
      <c r="N799" s="2071"/>
      <c r="O799" s="466"/>
      <c r="P799" s="466"/>
      <c r="Q799" s="466"/>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6"/>
      <c r="D800" s="466"/>
      <c r="E800" s="466"/>
      <c r="F800" s="466"/>
      <c r="G800" s="466"/>
      <c r="H800" s="466"/>
      <c r="I800" s="466"/>
      <c r="J800" s="466"/>
      <c r="K800" s="466"/>
      <c r="L800" s="466"/>
      <c r="M800" s="466"/>
      <c r="N800" s="466"/>
      <c r="O800" s="466"/>
      <c r="P800" s="466"/>
      <c r="Q800" s="466"/>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6"/>
      <c r="D801" s="466"/>
      <c r="E801" s="466"/>
      <c r="F801" s="466"/>
      <c r="G801" s="466"/>
      <c r="H801" s="466"/>
      <c r="I801" s="466"/>
      <c r="J801" s="466"/>
      <c r="K801" s="466"/>
      <c r="L801" s="466"/>
      <c r="M801" s="466"/>
      <c r="N801" s="466"/>
      <c r="O801" s="466"/>
      <c r="P801" s="466"/>
      <c r="Q801" s="466"/>
    </row>
    <row r="802" ht="25.15" customHeight="true" x14ac:dyDescent="0.2">
      <c r="C802" s="466"/>
      <c r="D802" s="466"/>
      <c r="E802" s="466"/>
      <c r="F802" s="466"/>
      <c r="G802" s="466"/>
      <c r="H802" s="466"/>
      <c r="I802" s="466"/>
      <c r="J802" s="466"/>
      <c r="K802" s="466"/>
      <c r="L802" s="466"/>
      <c r="M802" s="466"/>
      <c r="N802" s="466"/>
      <c r="O802" s="466"/>
      <c r="P802" s="466"/>
      <c r="Q802" s="466"/>
    </row>
    <row r="803" ht="25.15" customHeight="true" x14ac:dyDescent="0.2">
      <c r="C803" s="466"/>
      <c r="D803" s="466"/>
      <c r="E803" s="466"/>
      <c r="F803" s="466"/>
      <c r="G803" s="466"/>
      <c r="H803" s="466"/>
      <c r="I803" s="466"/>
      <c r="J803" s="466"/>
      <c r="K803" s="466"/>
      <c r="L803" s="466"/>
      <c r="M803" s="466"/>
      <c r="N803" s="466"/>
      <c r="O803" s="466"/>
      <c r="P803" s="466"/>
      <c r="Q803" s="466"/>
    </row>
    <row r="804" ht="25.15" customHeight="true" x14ac:dyDescent="0.2">
      <c r="C804" s="466"/>
      <c r="D804" s="466"/>
      <c r="E804" s="466"/>
      <c r="F804" s="466"/>
      <c r="G804" s="466"/>
      <c r="H804" s="466"/>
      <c r="I804" s="466"/>
      <c r="J804" s="466"/>
      <c r="K804" s="466"/>
      <c r="L804" s="466"/>
      <c r="M804" s="466"/>
      <c r="N804" s="466"/>
      <c r="O804" s="466"/>
      <c r="P804" s="466"/>
      <c r="Q804" s="466"/>
    </row>
    <row r="805" ht="25.15" customHeight="true" x14ac:dyDescent="0.2">
      <c r="C805" s="466"/>
      <c r="D805" s="466"/>
      <c r="E805" s="466"/>
      <c r="F805" s="466"/>
      <c r="G805" s="466"/>
      <c r="H805" s="466"/>
      <c r="I805" s="466"/>
      <c r="J805" s="466"/>
      <c r="K805" s="466"/>
      <c r="L805" s="466"/>
      <c r="M805" s="466"/>
      <c r="N805" s="466"/>
      <c r="O805" s="466"/>
      <c r="P805" s="466"/>
      <c r="Q805" s="466"/>
    </row>
    <row r="806" ht="25.15" customHeight="true" x14ac:dyDescent="0.2">
      <c r="C806" s="466"/>
      <c r="D806" s="466"/>
      <c r="E806" s="466"/>
      <c r="F806" s="466"/>
      <c r="G806" s="466"/>
      <c r="H806" s="466"/>
      <c r="I806" s="466"/>
      <c r="J806" s="466"/>
      <c r="K806" s="466"/>
      <c r="L806" s="466"/>
      <c r="M806" s="466"/>
      <c r="N806" s="466"/>
      <c r="O806" s="466"/>
      <c r="P806" s="466"/>
      <c r="Q806" s="466"/>
    </row>
    <row r="807" ht="25.15" customHeight="true" x14ac:dyDescent="0.2">
      <c r="C807" s="466"/>
      <c r="D807" s="466"/>
      <c r="E807" s="466"/>
      <c r="F807" s="466"/>
      <c r="G807" s="466"/>
      <c r="H807" s="466"/>
      <c r="I807" s="466"/>
      <c r="J807" s="466"/>
      <c r="K807" s="466"/>
      <c r="L807" s="466"/>
      <c r="M807" s="466"/>
      <c r="N807" s="466"/>
      <c r="O807" s="466"/>
      <c r="P807" s="466"/>
      <c r="Q807" s="466"/>
    </row>
    <row r="808" ht="25.15" customHeight="true" x14ac:dyDescent="0.2">
      <c r="C808" s="466"/>
      <c r="D808" s="466"/>
      <c r="E808" s="466"/>
      <c r="F808" s="466"/>
      <c r="G808" s="466"/>
      <c r="H808" s="466"/>
      <c r="I808" s="466"/>
      <c r="J808" s="466"/>
      <c r="K808" s="466"/>
      <c r="L808" s="466"/>
      <c r="M808" s="466"/>
      <c r="N808" s="466"/>
      <c r="O808" s="466"/>
      <c r="P808" s="466"/>
      <c r="Q808" s="466"/>
    </row>
    <row r="809" ht="25.15" customHeight="true" x14ac:dyDescent="0.2">
      <c r="C809" s="466"/>
      <c r="D809" s="466"/>
      <c r="E809" s="466"/>
      <c r="F809" s="466"/>
      <c r="G809" s="466"/>
      <c r="H809" s="466"/>
      <c r="I809" s="466"/>
      <c r="J809" s="466"/>
      <c r="K809" s="466"/>
      <c r="L809" s="466"/>
      <c r="M809" s="466"/>
      <c r="N809" s="466"/>
      <c r="O809" s="466"/>
      <c r="P809" s="466"/>
      <c r="Q809" s="466"/>
    </row>
    <row r="810" ht="25.15" customHeight="true" x14ac:dyDescent="0.2">
      <c r="C810" s="466"/>
      <c r="D810" s="466"/>
      <c r="E810" s="466"/>
      <c r="F810" s="466"/>
      <c r="G810" s="466"/>
      <c r="H810" s="466"/>
      <c r="I810" s="466"/>
      <c r="J810" s="466"/>
      <c r="K810" s="466"/>
      <c r="L810" s="466"/>
      <c r="M810" s="466"/>
      <c r="N810" s="466"/>
      <c r="O810" s="466"/>
      <c r="P810" s="466"/>
      <c r="Q810" s="466"/>
    </row>
    <row r="811" ht="25.15" customHeight="true" x14ac:dyDescent="0.2">
      <c r="C811" s="466"/>
      <c r="D811" s="466"/>
      <c r="E811" s="466"/>
      <c r="F811" s="466"/>
      <c r="G811" s="466"/>
      <c r="H811" s="466"/>
      <c r="I811" s="466"/>
      <c r="J811" s="466"/>
      <c r="K811" s="466"/>
      <c r="L811" s="466"/>
      <c r="M811" s="466"/>
      <c r="N811" s="466"/>
      <c r="O811" s="466"/>
      <c r="P811" s="466"/>
      <c r="Q811" s="466"/>
    </row>
    <row r="812" ht="25.15" customHeight="true" x14ac:dyDescent="0.2">
      <c r="C812" s="466"/>
      <c r="D812" s="466"/>
      <c r="E812" s="466"/>
      <c r="F812" s="466"/>
      <c r="G812" s="466"/>
      <c r="H812" s="466"/>
      <c r="I812" s="466"/>
      <c r="J812" s="466"/>
      <c r="K812" s="466"/>
      <c r="L812" s="466"/>
      <c r="M812" s="466"/>
      <c r="N812" s="466"/>
      <c r="O812" s="466"/>
      <c r="P812" s="466"/>
      <c r="Q812" s="466"/>
    </row>
    <row r="813" ht="25.15" customHeight="true" x14ac:dyDescent="0.2">
      <c r="C813" s="466"/>
      <c r="D813" s="466"/>
      <c r="E813" s="466"/>
      <c r="F813" s="466"/>
      <c r="G813" s="466"/>
      <c r="H813" s="466"/>
      <c r="I813" s="466"/>
      <c r="J813" s="466"/>
      <c r="K813" s="466"/>
      <c r="L813" s="466"/>
      <c r="M813" s="466"/>
      <c r="N813" s="466"/>
      <c r="O813" s="466"/>
      <c r="P813" s="466"/>
      <c r="Q813" s="466"/>
    </row>
    <row r="814" ht="25.15" customHeight="true" x14ac:dyDescent="0.2">
      <c r="C814" s="466"/>
      <c r="D814" s="466"/>
      <c r="E814" s="466"/>
      <c r="F814" s="466"/>
      <c r="G814" s="466"/>
      <c r="H814" s="466"/>
      <c r="I814" s="466"/>
      <c r="J814" s="466"/>
      <c r="K814" s="466"/>
      <c r="L814" s="466"/>
      <c r="M814" s="466"/>
      <c r="N814" s="466"/>
      <c r="O814" s="466"/>
      <c r="P814" s="466"/>
      <c r="Q814" s="466"/>
    </row>
    <row r="815" ht="25.15" customHeight="true" x14ac:dyDescent="0.2">
      <c r="C815" s="466"/>
      <c r="D815" s="466"/>
      <c r="E815" s="466"/>
      <c r="F815" s="466"/>
      <c r="G815" s="466"/>
      <c r="H815" s="466"/>
      <c r="I815" s="466"/>
      <c r="J815" s="466"/>
      <c r="K815" s="466"/>
      <c r="L815" s="466"/>
      <c r="M815" s="466"/>
      <c r="N815" s="466"/>
      <c r="O815" s="466"/>
      <c r="P815" s="466"/>
      <c r="Q815" s="466"/>
    </row>
    <row r="816" ht="25.15" customHeight="true" x14ac:dyDescent="0.2">
      <c r="C816" s="466"/>
      <c r="D816" s="466"/>
      <c r="E816" s="466"/>
      <c r="F816" s="466"/>
      <c r="G816" s="466"/>
      <c r="H816" s="466"/>
      <c r="I816" s="466"/>
      <c r="J816" s="466"/>
      <c r="K816" s="466"/>
      <c r="L816" s="466"/>
      <c r="M816" s="466"/>
      <c r="N816" s="466"/>
      <c r="O816" s="466"/>
      <c r="P816" s="466"/>
      <c r="Q816" s="466"/>
    </row>
    <row r="817" ht="25.15" customHeight="true" x14ac:dyDescent="0.2">
      <c r="C817" s="466"/>
      <c r="D817" s="466"/>
      <c r="E817" s="466"/>
      <c r="F817" s="466"/>
      <c r="G817" s="466"/>
      <c r="H817" s="466"/>
      <c r="I817" s="466"/>
      <c r="J817" s="466"/>
      <c r="K817" s="466"/>
      <c r="L817" s="466"/>
      <c r="M817" s="466"/>
      <c r="N817" s="466"/>
      <c r="O817" s="466"/>
      <c r="P817" s="466"/>
      <c r="Q817" s="466"/>
    </row>
    <row r="818" ht="25.15" customHeight="true" x14ac:dyDescent="0.2">
      <c r="C818" s="466"/>
      <c r="D818" s="466"/>
      <c r="E818" s="466"/>
      <c r="F818" s="466"/>
      <c r="G818" s="466"/>
      <c r="H818" s="466"/>
      <c r="I818" s="466"/>
      <c r="J818" s="466"/>
      <c r="K818" s="466"/>
      <c r="L818" s="466"/>
      <c r="M818" s="466"/>
      <c r="N818" s="466"/>
      <c r="O818" s="466"/>
      <c r="P818" s="466"/>
      <c r="Q818" s="466"/>
    </row>
    <row r="819" ht="25.15" customHeight="true" x14ac:dyDescent="0.2">
      <c r="C819" s="466"/>
      <c r="D819" s="466"/>
      <c r="E819" s="466"/>
      <c r="F819" s="466"/>
      <c r="G819" s="466"/>
      <c r="H819" s="466"/>
      <c r="I819" s="466"/>
      <c r="J819" s="466"/>
      <c r="K819" s="466"/>
      <c r="L819" s="466"/>
      <c r="M819" s="466"/>
      <c r="N819" s="466"/>
      <c r="O819" s="466"/>
      <c r="P819" s="466"/>
      <c r="Q819" s="466"/>
    </row>
    <row r="820" ht="25.15" customHeight="true" x14ac:dyDescent="0.2">
      <c r="C820" s="466"/>
      <c r="D820" s="466"/>
      <c r="E820" s="466"/>
      <c r="F820" s="466"/>
      <c r="G820" s="466"/>
      <c r="H820" s="466"/>
      <c r="I820" s="466"/>
      <c r="J820" s="466"/>
      <c r="K820" s="466"/>
      <c r="L820" s="466"/>
      <c r="M820" s="466"/>
      <c r="N820" s="466"/>
      <c r="O820" s="466"/>
      <c r="P820" s="466"/>
      <c r="Q820" s="466"/>
    </row>
    <row r="821" ht="25.15" customHeight="true" x14ac:dyDescent="0.2">
      <c r="C821" s="466"/>
      <c r="D821" s="466"/>
      <c r="E821" s="466"/>
      <c r="F821" s="466"/>
      <c r="G821" s="466"/>
      <c r="H821" s="466"/>
      <c r="I821" s="466"/>
      <c r="J821" s="466"/>
      <c r="K821" s="466"/>
      <c r="L821" s="466"/>
      <c r="M821" s="466"/>
      <c r="N821" s="466"/>
      <c r="O821" s="466"/>
      <c r="P821" s="466"/>
      <c r="Q821" s="466"/>
    </row>
    <row r="822" ht="25.15" customHeight="true" x14ac:dyDescent="0.2">
      <c r="C822" s="466"/>
      <c r="D822" s="466"/>
      <c r="E822" s="466"/>
      <c r="F822" s="466"/>
      <c r="G822" s="466"/>
      <c r="H822" s="466"/>
      <c r="I822" s="466"/>
      <c r="J822" s="466"/>
      <c r="K822" s="466"/>
      <c r="L822" s="466"/>
      <c r="M822" s="466"/>
      <c r="N822" s="466"/>
      <c r="O822" s="466"/>
      <c r="P822" s="466"/>
      <c r="Q822" s="466"/>
    </row>
    <row r="823" ht="25.15" customHeight="true" x14ac:dyDescent="0.2">
      <c r="C823" s="466"/>
      <c r="D823" s="466"/>
      <c r="E823" s="466"/>
      <c r="F823" s="466"/>
      <c r="G823" s="466"/>
      <c r="H823" s="466"/>
      <c r="I823" s="466"/>
      <c r="J823" s="466"/>
      <c r="K823" s="466"/>
      <c r="L823" s="466"/>
      <c r="M823" s="466"/>
      <c r="N823" s="466"/>
      <c r="O823" s="466"/>
      <c r="P823" s="466"/>
      <c r="Q823" s="466"/>
    </row>
    <row r="824" ht="25.15" customHeight="true" x14ac:dyDescent="0.2">
      <c r="C824" s="466"/>
      <c r="D824" s="466"/>
      <c r="E824" s="466"/>
      <c r="F824" s="466"/>
      <c r="G824" s="466"/>
      <c r="H824" s="466"/>
      <c r="I824" s="466"/>
      <c r="J824" s="466"/>
      <c r="K824" s="466"/>
      <c r="L824" s="466"/>
      <c r="M824" s="466"/>
      <c r="N824" s="466"/>
      <c r="O824" s="466"/>
      <c r="P824" s="466"/>
      <c r="Q824" s="466"/>
    </row>
    <row r="825" ht="25.15" customHeight="true" x14ac:dyDescent="0.2">
      <c r="C825" s="466"/>
      <c r="D825" s="466"/>
      <c r="E825" s="466"/>
      <c r="F825" s="466"/>
      <c r="G825" s="466"/>
      <c r="H825" s="466"/>
      <c r="I825" s="466"/>
      <c r="J825" s="466"/>
      <c r="K825" s="466"/>
      <c r="L825" s="466"/>
      <c r="M825" s="466"/>
      <c r="N825" s="466"/>
      <c r="O825" s="466"/>
      <c r="P825" s="466"/>
      <c r="Q825" s="466"/>
    </row>
    <row r="826" ht="25.15" customHeight="true" x14ac:dyDescent="0.2">
      <c r="C826" s="466"/>
      <c r="D826" s="466"/>
      <c r="E826" s="466"/>
      <c r="F826" s="466"/>
      <c r="G826" s="466"/>
      <c r="H826" s="466"/>
      <c r="I826" s="466"/>
      <c r="J826" s="466"/>
      <c r="K826" s="466"/>
      <c r="L826" s="466"/>
      <c r="M826" s="466"/>
      <c r="N826" s="466"/>
      <c r="O826" s="466"/>
      <c r="P826" s="466"/>
      <c r="Q826" s="466"/>
    </row>
    <row r="827" ht="25.15" customHeight="true" x14ac:dyDescent="0.2">
      <c r="C827" s="466"/>
      <c r="D827" s="466"/>
      <c r="E827" s="466"/>
      <c r="F827" s="466"/>
      <c r="G827" s="466"/>
      <c r="H827" s="466"/>
      <c r="I827" s="466"/>
      <c r="J827" s="466"/>
      <c r="K827" s="466"/>
      <c r="L827" s="466"/>
      <c r="M827" s="466"/>
      <c r="N827" s="466"/>
      <c r="O827" s="466"/>
      <c r="P827" s="466"/>
      <c r="Q827" s="466"/>
    </row>
    <row r="828" ht="25.15" customHeight="true" x14ac:dyDescent="0.2">
      <c r="C828" s="466"/>
      <c r="D828" s="466"/>
      <c r="E828" s="466"/>
      <c r="F828" s="466"/>
      <c r="G828" s="466"/>
      <c r="H828" s="466"/>
      <c r="I828" s="466"/>
      <c r="J828" s="466"/>
      <c r="K828" s="466"/>
      <c r="L828" s="466"/>
      <c r="M828" s="466"/>
      <c r="N828" s="466"/>
      <c r="O828" s="466"/>
      <c r="P828" s="466"/>
      <c r="Q828" s="466"/>
    </row>
    <row r="829" ht="25.15" customHeight="true" x14ac:dyDescent="0.2">
      <c r="C829" s="466"/>
      <c r="D829" s="466"/>
      <c r="E829" s="466"/>
      <c r="F829" s="466"/>
      <c r="G829" s="466"/>
      <c r="H829" s="466"/>
      <c r="I829" s="466"/>
      <c r="J829" s="466"/>
      <c r="K829" s="466"/>
      <c r="L829" s="466"/>
      <c r="M829" s="466"/>
      <c r="N829" s="466"/>
      <c r="O829" s="466"/>
      <c r="P829" s="466"/>
      <c r="Q829" s="466"/>
    </row>
    <row r="830" ht="25.15" customHeight="true" x14ac:dyDescent="0.2">
      <c r="C830" s="466"/>
      <c r="D830" s="466"/>
      <c r="E830" s="466"/>
      <c r="F830" s="466"/>
      <c r="G830" s="466"/>
      <c r="H830" s="466"/>
      <c r="I830" s="466"/>
      <c r="J830" s="466"/>
      <c r="K830" s="466"/>
      <c r="L830" s="466"/>
      <c r="M830" s="466"/>
      <c r="N830" s="466"/>
      <c r="O830" s="466"/>
      <c r="P830" s="466"/>
      <c r="Q830" s="466"/>
    </row>
    <row r="831" ht="25.15" customHeight="true" x14ac:dyDescent="0.2">
      <c r="C831" s="466"/>
      <c r="D831" s="466"/>
      <c r="E831" s="466"/>
      <c r="F831" s="466"/>
      <c r="G831" s="466"/>
      <c r="H831" s="466"/>
      <c r="I831" s="466"/>
      <c r="J831" s="466"/>
      <c r="K831" s="466"/>
      <c r="L831" s="466"/>
      <c r="M831" s="466"/>
      <c r="N831" s="466"/>
      <c r="O831" s="466"/>
      <c r="P831" s="466"/>
      <c r="Q831" s="466"/>
    </row>
    <row r="832" ht="25.15" customHeight="true" x14ac:dyDescent="0.2">
      <c r="C832" s="466"/>
      <c r="D832" s="466"/>
      <c r="E832" s="466"/>
      <c r="F832" s="466"/>
      <c r="G832" s="466"/>
      <c r="H832" s="466"/>
      <c r="I832" s="466"/>
      <c r="J832" s="466"/>
      <c r="K832" s="466"/>
      <c r="L832" s="466"/>
      <c r="M832" s="466"/>
      <c r="N832" s="466"/>
      <c r="O832" s="466"/>
      <c r="P832" s="466"/>
      <c r="Q832" s="466"/>
    </row>
    <row r="833" ht="25.15" customHeight="true" x14ac:dyDescent="0.2">
      <c r="C833" s="466"/>
      <c r="D833" s="466"/>
      <c r="E833" s="466"/>
      <c r="F833" s="466"/>
      <c r="G833" s="466"/>
      <c r="H833" s="466"/>
      <c r="I833" s="466"/>
      <c r="J833" s="466"/>
      <c r="K833" s="466"/>
      <c r="L833" s="466"/>
      <c r="M833" s="466"/>
      <c r="N833" s="466"/>
      <c r="O833" s="466"/>
      <c r="P833" s="466"/>
      <c r="Q833" s="466"/>
    </row>
    <row r="834" ht="25.15" customHeight="true" x14ac:dyDescent="0.2">
      <c r="C834" s="466"/>
      <c r="D834" s="466"/>
      <c r="E834" s="466"/>
      <c r="F834" s="466"/>
      <c r="G834" s="466"/>
      <c r="H834" s="466"/>
      <c r="I834" s="466"/>
      <c r="J834" s="466"/>
      <c r="K834" s="466"/>
      <c r="L834" s="466"/>
      <c r="M834" s="466"/>
      <c r="N834" s="466"/>
      <c r="O834" s="466"/>
      <c r="P834" s="466"/>
      <c r="Q834" s="466"/>
    </row>
    <row r="835" ht="25.15" customHeight="true" x14ac:dyDescent="0.2">
      <c r="C835" s="466"/>
      <c r="D835" s="466"/>
      <c r="E835" s="466"/>
      <c r="F835" s="466"/>
      <c r="G835" s="466"/>
      <c r="H835" s="466"/>
      <c r="I835" s="466"/>
      <c r="J835" s="466"/>
      <c r="K835" s="466"/>
      <c r="L835" s="466"/>
      <c r="M835" s="466"/>
      <c r="N835" s="466"/>
      <c r="O835" s="466"/>
      <c r="P835" s="466"/>
      <c r="Q835" s="466"/>
    </row>
    <row r="836" ht="25.15" customHeight="true" x14ac:dyDescent="0.2">
      <c r="C836" s="466"/>
      <c r="D836" s="466"/>
      <c r="E836" s="466"/>
      <c r="F836" s="466"/>
      <c r="G836" s="466"/>
      <c r="H836" s="466"/>
      <c r="I836" s="466"/>
      <c r="J836" s="466"/>
      <c r="K836" s="466"/>
      <c r="L836" s="466"/>
      <c r="M836" s="466"/>
      <c r="N836" s="466"/>
      <c r="O836" s="466"/>
      <c r="P836" s="466"/>
      <c r="Q836" s="466"/>
    </row>
    <row r="837" ht="25.15" customHeight="true" x14ac:dyDescent="0.2">
      <c r="C837" s="466"/>
      <c r="D837" s="466"/>
      <c r="E837" s="466"/>
      <c r="F837" s="466"/>
      <c r="G837" s="466"/>
      <c r="H837" s="466"/>
      <c r="I837" s="466"/>
      <c r="J837" s="466"/>
      <c r="K837" s="466"/>
      <c r="L837" s="466"/>
      <c r="M837" s="466"/>
      <c r="N837" s="466"/>
      <c r="O837" s="466"/>
      <c r="P837" s="466"/>
      <c r="Q837" s="466"/>
    </row>
    <row r="838" ht="25.15" customHeight="true" x14ac:dyDescent="0.2">
      <c r="C838" s="466"/>
      <c r="D838" s="466"/>
      <c r="E838" s="466"/>
      <c r="F838" s="466"/>
      <c r="G838" s="466"/>
      <c r="H838" s="466"/>
      <c r="I838" s="466"/>
      <c r="J838" s="466"/>
      <c r="K838" s="466"/>
      <c r="L838" s="466"/>
      <c r="M838" s="466"/>
      <c r="N838" s="466"/>
      <c r="O838" s="466"/>
      <c r="P838" s="466"/>
      <c r="Q838" s="466"/>
    </row>
    <row r="839" ht="25.15" customHeight="true" x14ac:dyDescent="0.2">
      <c r="C839" s="466"/>
      <c r="D839" s="466"/>
      <c r="E839" s="466"/>
      <c r="F839" s="466"/>
      <c r="G839" s="466"/>
      <c r="H839" s="466"/>
      <c r="I839" s="466"/>
      <c r="J839" s="466"/>
      <c r="K839" s="466"/>
      <c r="L839" s="466"/>
      <c r="M839" s="466"/>
      <c r="N839" s="466"/>
      <c r="O839" s="466"/>
      <c r="P839" s="466"/>
      <c r="Q839" s="466"/>
    </row>
    <row r="840" ht="25.15" customHeight="true" x14ac:dyDescent="0.2">
      <c r="C840" s="466"/>
      <c r="D840" s="466"/>
      <c r="E840" s="466"/>
      <c r="F840" s="466"/>
      <c r="G840" s="466"/>
      <c r="H840" s="466"/>
      <c r="I840" s="466"/>
      <c r="J840" s="466"/>
      <c r="K840" s="466"/>
      <c r="L840" s="466"/>
      <c r="M840" s="466"/>
      <c r="N840" s="466"/>
      <c r="O840" s="466"/>
      <c r="P840" s="466"/>
      <c r="Q840" s="466"/>
    </row>
    <row r="841" ht="25.15" customHeight="true" x14ac:dyDescent="0.2">
      <c r="C841" s="466"/>
      <c r="D841" s="466"/>
      <c r="E841" s="466"/>
      <c r="F841" s="466"/>
      <c r="G841" s="466"/>
      <c r="H841" s="466"/>
      <c r="I841" s="466"/>
      <c r="J841" s="466"/>
      <c r="K841" s="466"/>
      <c r="L841" s="466"/>
      <c r="M841" s="466"/>
      <c r="N841" s="466"/>
      <c r="O841" s="466"/>
      <c r="P841" s="466"/>
      <c r="Q841" s="466"/>
    </row>
    <row r="842" ht="25.15" customHeight="true" x14ac:dyDescent="0.2">
      <c r="C842" s="466"/>
      <c r="D842" s="466"/>
      <c r="E842" s="466"/>
      <c r="F842" s="466"/>
      <c r="G842" s="466"/>
      <c r="H842" s="466"/>
      <c r="I842" s="466"/>
      <c r="J842" s="466"/>
      <c r="K842" s="466"/>
      <c r="L842" s="466"/>
      <c r="M842" s="466"/>
      <c r="N842" s="466"/>
      <c r="O842" s="466"/>
      <c r="P842" s="466"/>
      <c r="Q842" s="466"/>
    </row>
    <row r="843" ht="25.15" customHeight="true" x14ac:dyDescent="0.2">
      <c r="C843" s="466"/>
      <c r="D843" s="466"/>
      <c r="E843" s="466"/>
      <c r="F843" s="466"/>
      <c r="G843" s="466"/>
      <c r="H843" s="466"/>
      <c r="I843" s="466"/>
      <c r="J843" s="466"/>
      <c r="K843" s="466"/>
      <c r="L843" s="466"/>
      <c r="M843" s="466"/>
      <c r="N843" s="466"/>
      <c r="O843" s="466"/>
      <c r="P843" s="466"/>
      <c r="Q843" s="466"/>
    </row>
    <row r="844" ht="25.15" customHeight="true" x14ac:dyDescent="0.2">
      <c r="C844" s="466"/>
      <c r="D844" s="466"/>
      <c r="E844" s="466"/>
      <c r="F844" s="466"/>
      <c r="G844" s="466"/>
      <c r="H844" s="466"/>
      <c r="I844" s="466"/>
      <c r="J844" s="466"/>
      <c r="K844" s="466"/>
      <c r="L844" s="466"/>
      <c r="M844" s="466"/>
      <c r="N844" s="466"/>
      <c r="O844" s="466"/>
      <c r="P844" s="466"/>
      <c r="Q844" s="466"/>
    </row>
    <row r="845" ht="25.15" customHeight="true" x14ac:dyDescent="0.2">
      <c r="C845" s="466"/>
      <c r="D845" s="466"/>
      <c r="E845" s="466"/>
      <c r="F845" s="466"/>
      <c r="G845" s="466"/>
      <c r="H845" s="466"/>
      <c r="I845" s="466"/>
      <c r="J845" s="466"/>
      <c r="K845" s="466"/>
      <c r="L845" s="466"/>
      <c r="M845" s="466"/>
      <c r="N845" s="466"/>
      <c r="O845" s="466"/>
      <c r="P845" s="466"/>
      <c r="Q845" s="466"/>
    </row>
    <row r="846" ht="25.15" customHeight="true" x14ac:dyDescent="0.2">
      <c r="C846" s="466"/>
      <c r="D846" s="466"/>
      <c r="E846" s="466"/>
      <c r="F846" s="466"/>
      <c r="G846" s="466"/>
      <c r="H846" s="466"/>
      <c r="I846" s="466"/>
      <c r="J846" s="466"/>
      <c r="K846" s="466"/>
      <c r="L846" s="466"/>
      <c r="M846" s="466"/>
      <c r="N846" s="466"/>
      <c r="O846" s="466"/>
      <c r="P846" s="466"/>
      <c r="Q846" s="466"/>
    </row>
    <row r="847" ht="25.15" customHeight="true" x14ac:dyDescent="0.2">
      <c r="C847" s="466"/>
      <c r="D847" s="466"/>
      <c r="E847" s="466"/>
      <c r="F847" s="466"/>
      <c r="G847" s="466"/>
      <c r="H847" s="466"/>
      <c r="I847" s="466"/>
      <c r="J847" s="466"/>
      <c r="K847" s="466"/>
      <c r="L847" s="466"/>
      <c r="M847" s="466"/>
      <c r="N847" s="466"/>
      <c r="O847" s="466"/>
      <c r="P847" s="466"/>
      <c r="Q847" s="466"/>
    </row>
    <row r="848" ht="25.15" customHeight="true" x14ac:dyDescent="0.2">
      <c r="C848" s="466"/>
      <c r="D848" s="466"/>
      <c r="E848" s="466"/>
      <c r="F848" s="466"/>
      <c r="G848" s="466"/>
      <c r="H848" s="466"/>
      <c r="I848" s="466"/>
      <c r="J848" s="466"/>
      <c r="K848" s="466"/>
      <c r="L848" s="466"/>
      <c r="M848" s="466"/>
      <c r="N848" s="466"/>
      <c r="O848" s="466"/>
      <c r="P848" s="466"/>
      <c r="Q848" s="466"/>
    </row>
    <row r="849" ht="25.15" customHeight="true" x14ac:dyDescent="0.2">
      <c r="C849" s="466"/>
      <c r="D849" s="466"/>
      <c r="E849" s="466"/>
      <c r="F849" s="466"/>
      <c r="G849" s="466"/>
      <c r="H849" s="466"/>
      <c r="I849" s="466"/>
      <c r="J849" s="466"/>
      <c r="K849" s="466"/>
      <c r="L849" s="466"/>
      <c r="M849" s="466"/>
      <c r="N849" s="466"/>
      <c r="O849" s="466"/>
      <c r="P849" s="466"/>
      <c r="Q849" s="466"/>
    </row>
    <row r="850" ht="25.15" customHeight="true" x14ac:dyDescent="0.2">
      <c r="C850" s="466"/>
      <c r="D850" s="466"/>
      <c r="E850" s="466"/>
      <c r="F850" s="466"/>
      <c r="G850" s="466"/>
      <c r="H850" s="466"/>
      <c r="I850" s="466"/>
      <c r="J850" s="466"/>
      <c r="K850" s="466"/>
      <c r="L850" s="466"/>
      <c r="M850" s="466"/>
      <c r="N850" s="466"/>
      <c r="O850" s="466"/>
      <c r="P850" s="466"/>
      <c r="Q850" s="466"/>
    </row>
    <row r="851" ht="25.15" customHeight="true" x14ac:dyDescent="0.2">
      <c r="C851" s="466"/>
      <c r="D851" s="466"/>
      <c r="E851" s="466"/>
      <c r="F851" s="466"/>
      <c r="G851" s="466"/>
      <c r="H851" s="466"/>
      <c r="I851" s="466"/>
      <c r="J851" s="466"/>
      <c r="K851" s="466"/>
      <c r="L851" s="466"/>
      <c r="M851" s="466"/>
      <c r="N851" s="466"/>
      <c r="O851" s="466"/>
      <c r="P851" s="466"/>
      <c r="Q851" s="466"/>
    </row>
    <row r="852" ht="25.15" customHeight="true" x14ac:dyDescent="0.2">
      <c r="C852" s="466"/>
      <c r="D852" s="466"/>
      <c r="E852" s="466"/>
      <c r="F852" s="466"/>
      <c r="G852" s="466"/>
      <c r="H852" s="466"/>
      <c r="I852" s="466"/>
      <c r="J852" s="466"/>
      <c r="K852" s="466"/>
      <c r="L852" s="466"/>
      <c r="M852" s="466"/>
      <c r="N852" s="466"/>
      <c r="O852" s="466"/>
      <c r="P852" s="466"/>
      <c r="Q852" s="466"/>
    </row>
    <row r="853" ht="25.15" customHeight="true" x14ac:dyDescent="0.2">
      <c r="C853" s="466"/>
      <c r="D853" s="466"/>
      <c r="E853" s="466"/>
      <c r="F853" s="466"/>
      <c r="G853" s="466"/>
      <c r="H853" s="466"/>
      <c r="I853" s="466"/>
      <c r="J853" s="466"/>
      <c r="K853" s="466"/>
      <c r="L853" s="466"/>
      <c r="M853" s="466"/>
      <c r="N853" s="466"/>
      <c r="O853" s="466"/>
      <c r="P853" s="466"/>
      <c r="Q853" s="466"/>
    </row>
    <row r="854" ht="25.15" customHeight="true" x14ac:dyDescent="0.2">
      <c r="C854" s="466"/>
      <c r="D854" s="466"/>
      <c r="E854" s="466"/>
      <c r="F854" s="466"/>
      <c r="G854" s="466"/>
      <c r="H854" s="466"/>
      <c r="I854" s="466"/>
      <c r="J854" s="466"/>
      <c r="K854" s="466"/>
      <c r="L854" s="466"/>
      <c r="M854" s="466"/>
      <c r="N854" s="466"/>
      <c r="O854" s="466"/>
      <c r="P854" s="466"/>
      <c r="Q854" s="466"/>
    </row>
    <row r="855" ht="25.15" customHeight="true" x14ac:dyDescent="0.2">
      <c r="C855" s="466"/>
      <c r="D855" s="466"/>
      <c r="E855" s="466"/>
      <c r="F855" s="466"/>
      <c r="G855" s="466"/>
      <c r="H855" s="466"/>
      <c r="I855" s="466"/>
      <c r="J855" s="466"/>
      <c r="K855" s="466"/>
      <c r="L855" s="466"/>
      <c r="M855" s="466"/>
      <c r="N855" s="466"/>
      <c r="O855" s="466"/>
      <c r="P855" s="466"/>
      <c r="Q855" s="466"/>
    </row>
    <row r="856" ht="25.15" customHeight="true" x14ac:dyDescent="0.2">
      <c r="C856" s="466"/>
      <c r="D856" s="466"/>
      <c r="E856" s="466"/>
      <c r="F856" s="466"/>
      <c r="G856" s="466"/>
      <c r="H856" s="466"/>
      <c r="I856" s="466"/>
      <c r="J856" s="466"/>
      <c r="K856" s="466"/>
      <c r="L856" s="466"/>
      <c r="M856" s="466"/>
      <c r="N856" s="466"/>
      <c r="O856" s="466"/>
      <c r="P856" s="466"/>
      <c r="Q856" s="466"/>
    </row>
    <row r="857" ht="25.15" customHeight="true" x14ac:dyDescent="0.2">
      <c r="C857" s="466"/>
      <c r="D857" s="466"/>
      <c r="E857" s="466"/>
      <c r="F857" s="466"/>
      <c r="G857" s="466"/>
      <c r="H857" s="466"/>
      <c r="I857" s="466"/>
      <c r="J857" s="466"/>
      <c r="K857" s="466"/>
      <c r="L857" s="466"/>
      <c r="M857" s="466"/>
      <c r="N857" s="466"/>
      <c r="O857" s="466"/>
      <c r="P857" s="466"/>
      <c r="Q857" s="466"/>
    </row>
    <row r="858" ht="25.15" customHeight="true" x14ac:dyDescent="0.2">
      <c r="C858" s="466"/>
      <c r="D858" s="466"/>
      <c r="E858" s="466"/>
      <c r="F858" s="466"/>
      <c r="G858" s="466"/>
      <c r="H858" s="466"/>
      <c r="I858" s="466"/>
      <c r="J858" s="466"/>
      <c r="K858" s="466"/>
      <c r="L858" s="466"/>
      <c r="M858" s="466"/>
      <c r="N858" s="466"/>
      <c r="O858" s="466"/>
      <c r="P858" s="466"/>
      <c r="Q858" s="466"/>
    </row>
    <row r="859" ht="25.15" customHeight="true" x14ac:dyDescent="0.2">
      <c r="C859" s="466"/>
      <c r="D859" s="466"/>
      <c r="E859" s="466"/>
      <c r="F859" s="466"/>
      <c r="G859" s="466"/>
      <c r="H859" s="466"/>
      <c r="I859" s="466"/>
      <c r="J859" s="466"/>
      <c r="K859" s="466"/>
      <c r="L859" s="466"/>
      <c r="M859" s="466"/>
      <c r="N859" s="466"/>
      <c r="O859" s="466"/>
      <c r="P859" s="466"/>
      <c r="Q859" s="466"/>
    </row>
    <row r="860" ht="25.15" customHeight="true" x14ac:dyDescent="0.2">
      <c r="C860" s="466"/>
      <c r="D860" s="466"/>
      <c r="E860" s="466"/>
      <c r="F860" s="466"/>
      <c r="G860" s="466"/>
      <c r="H860" s="466"/>
      <c r="I860" s="466"/>
      <c r="J860" s="466"/>
      <c r="K860" s="466"/>
      <c r="L860" s="466"/>
      <c r="M860" s="466"/>
      <c r="N860" s="466"/>
      <c r="O860" s="466"/>
      <c r="P860" s="466"/>
      <c r="Q860" s="466"/>
    </row>
    <row r="861" ht="25.15" customHeight="true" x14ac:dyDescent="0.2">
      <c r="C861" s="466"/>
      <c r="D861" s="466"/>
      <c r="E861" s="466"/>
      <c r="F861" s="466"/>
      <c r="G861" s="466"/>
      <c r="H861" s="466"/>
      <c r="I861" s="466"/>
      <c r="J861" s="466"/>
      <c r="K861" s="466"/>
      <c r="L861" s="466"/>
      <c r="M861" s="466"/>
      <c r="N861" s="466"/>
      <c r="O861" s="466"/>
      <c r="P861" s="466"/>
      <c r="Q861" s="466"/>
    </row>
    <row r="862" ht="25.15" customHeight="true" x14ac:dyDescent="0.2">
      <c r="C862" s="466"/>
      <c r="D862" s="466"/>
      <c r="E862" s="466"/>
      <c r="F862" s="466"/>
      <c r="G862" s="466"/>
      <c r="H862" s="466"/>
      <c r="I862" s="466"/>
      <c r="J862" s="466"/>
      <c r="K862" s="466"/>
      <c r="L862" s="466"/>
      <c r="M862" s="466"/>
      <c r="N862" s="466"/>
      <c r="O862" s="466"/>
      <c r="P862" s="466"/>
      <c r="Q862" s="466"/>
    </row>
    <row r="863" ht="25.15" customHeight="true" x14ac:dyDescent="0.2">
      <c r="C863" s="466"/>
      <c r="D863" s="466"/>
      <c r="E863" s="466"/>
      <c r="F863" s="466"/>
      <c r="G863" s="466"/>
      <c r="H863" s="466"/>
      <c r="I863" s="466"/>
      <c r="J863" s="466"/>
      <c r="K863" s="466"/>
      <c r="L863" s="466"/>
      <c r="M863" s="466"/>
      <c r="N863" s="466"/>
      <c r="O863" s="466"/>
      <c r="P863" s="466"/>
      <c r="Q863" s="466"/>
    </row>
    <row r="864" ht="25.15" customHeight="true" x14ac:dyDescent="0.2">
      <c r="C864" s="466"/>
      <c r="D864" s="466"/>
      <c r="E864" s="466"/>
      <c r="F864" s="466"/>
      <c r="G864" s="466"/>
      <c r="H864" s="466"/>
      <c r="I864" s="466"/>
      <c r="J864" s="466"/>
      <c r="K864" s="466"/>
      <c r="L864" s="466"/>
      <c r="M864" s="466"/>
      <c r="N864" s="466"/>
      <c r="O864" s="466"/>
      <c r="P864" s="466"/>
      <c r="Q864" s="466"/>
    </row>
    <row r="865" ht="25.15" customHeight="true" x14ac:dyDescent="0.2">
      <c r="C865" s="466"/>
      <c r="D865" s="466"/>
      <c r="E865" s="466"/>
      <c r="F865" s="466"/>
      <c r="G865" s="466"/>
      <c r="H865" s="466"/>
      <c r="I865" s="466"/>
      <c r="J865" s="466"/>
      <c r="K865" s="466"/>
      <c r="L865" s="466"/>
      <c r="M865" s="466"/>
      <c r="N865" s="466"/>
      <c r="O865" s="466"/>
      <c r="P865" s="466"/>
      <c r="Q865" s="466"/>
    </row>
    <row r="866" ht="25.15" customHeight="true" x14ac:dyDescent="0.2">
      <c r="C866" s="466"/>
      <c r="D866" s="466"/>
      <c r="E866" s="466"/>
      <c r="F866" s="466"/>
      <c r="G866" s="466"/>
      <c r="H866" s="466"/>
      <c r="I866" s="466"/>
      <c r="J866" s="466"/>
      <c r="K866" s="466"/>
      <c r="L866" s="466"/>
      <c r="M866" s="466"/>
      <c r="N866" s="466"/>
      <c r="O866" s="466"/>
      <c r="P866" s="466"/>
      <c r="Q866" s="466"/>
    </row>
    <row r="867" ht="25.15" customHeight="true" x14ac:dyDescent="0.2">
      <c r="C867" s="466"/>
      <c r="D867" s="466"/>
      <c r="E867" s="466"/>
      <c r="F867" s="466"/>
      <c r="G867" s="466"/>
      <c r="H867" s="466"/>
      <c r="I867" s="466"/>
      <c r="J867" s="466"/>
      <c r="K867" s="466"/>
      <c r="L867" s="466"/>
      <c r="M867" s="466"/>
      <c r="N867" s="466"/>
      <c r="O867" s="466"/>
      <c r="P867" s="466"/>
      <c r="Q867" s="466"/>
    </row>
    <row r="868" ht="25.15" customHeight="true" x14ac:dyDescent="0.2">
      <c r="C868" s="466"/>
      <c r="D868" s="466"/>
      <c r="E868" s="466"/>
      <c r="F868" s="466"/>
      <c r="G868" s="466"/>
      <c r="H868" s="466"/>
      <c r="I868" s="466"/>
      <c r="J868" s="466"/>
      <c r="K868" s="466"/>
      <c r="L868" s="466"/>
      <c r="M868" s="466"/>
      <c r="N868" s="466"/>
      <c r="O868" s="466"/>
      <c r="P868" s="466"/>
      <c r="Q868" s="466"/>
    </row>
    <row r="869" ht="25.15" customHeight="true" x14ac:dyDescent="0.2">
      <c r="C869" s="466"/>
      <c r="D869" s="466"/>
      <c r="E869" s="466"/>
      <c r="F869" s="466"/>
      <c r="G869" s="466"/>
      <c r="H869" s="466"/>
      <c r="I869" s="466"/>
      <c r="J869" s="466"/>
      <c r="K869" s="466"/>
      <c r="L869" s="466"/>
      <c r="M869" s="466"/>
      <c r="N869" s="466"/>
      <c r="O869" s="466"/>
      <c r="P869" s="466"/>
      <c r="Q869" s="466"/>
    </row>
    <row r="870" ht="25.15" customHeight="true" x14ac:dyDescent="0.2">
      <c r="C870" s="466"/>
      <c r="D870" s="466"/>
      <c r="E870" s="466"/>
      <c r="F870" s="466"/>
      <c r="G870" s="466"/>
      <c r="H870" s="466"/>
      <c r="I870" s="466"/>
      <c r="J870" s="466"/>
      <c r="K870" s="466"/>
      <c r="L870" s="466"/>
      <c r="M870" s="466"/>
      <c r="N870" s="466"/>
      <c r="O870" s="466"/>
      <c r="P870" s="466"/>
      <c r="Q870" s="466"/>
    </row>
    <row r="871" ht="25.15" customHeight="true" x14ac:dyDescent="0.2">
      <c r="C871" s="466"/>
      <c r="D871" s="466"/>
      <c r="E871" s="466"/>
      <c r="F871" s="466"/>
      <c r="G871" s="466"/>
      <c r="H871" s="466"/>
      <c r="I871" s="466"/>
      <c r="J871" s="466"/>
      <c r="K871" s="466"/>
      <c r="L871" s="466"/>
      <c r="M871" s="466"/>
      <c r="N871" s="466"/>
      <c r="O871" s="466"/>
      <c r="P871" s="466"/>
      <c r="Q871" s="466"/>
    </row>
    <row r="872" ht="25.15" customHeight="true" x14ac:dyDescent="0.2">
      <c r="C872" s="466"/>
      <c r="D872" s="466"/>
      <c r="E872" s="466"/>
      <c r="F872" s="466"/>
      <c r="G872" s="466"/>
      <c r="H872" s="466"/>
      <c r="I872" s="466"/>
      <c r="J872" s="466"/>
      <c r="K872" s="466"/>
      <c r="L872" s="466"/>
      <c r="M872" s="466"/>
      <c r="N872" s="466"/>
      <c r="O872" s="466"/>
      <c r="P872" s="466"/>
      <c r="Q872" s="466"/>
    </row>
    <row r="873" ht="25.15" customHeight="true" x14ac:dyDescent="0.2">
      <c r="C873" s="466"/>
      <c r="D873" s="466"/>
      <c r="E873" s="466"/>
      <c r="F873" s="466"/>
      <c r="G873" s="466"/>
      <c r="H873" s="466"/>
      <c r="I873" s="466"/>
      <c r="J873" s="466"/>
      <c r="K873" s="466"/>
      <c r="L873" s="466"/>
      <c r="M873" s="466"/>
      <c r="N873" s="466"/>
      <c r="O873" s="466"/>
      <c r="P873" s="466"/>
      <c r="Q873" s="466"/>
    </row>
    <row r="874" ht="25.15" customHeight="true" x14ac:dyDescent="0.2">
      <c r="C874" s="466"/>
      <c r="D874" s="466"/>
      <c r="E874" s="466"/>
      <c r="F874" s="466"/>
      <c r="G874" s="466"/>
      <c r="H874" s="466"/>
      <c r="I874" s="466"/>
      <c r="J874" s="466"/>
      <c r="K874" s="466"/>
      <c r="L874" s="466"/>
      <c r="M874" s="466"/>
      <c r="N874" s="466"/>
      <c r="O874" s="466"/>
      <c r="P874" s="466"/>
      <c r="Q874" s="466"/>
    </row>
    <row r="875" ht="25.15" customHeight="true" x14ac:dyDescent="0.2">
      <c r="C875" s="466"/>
      <c r="D875" s="466"/>
      <c r="E875" s="466"/>
      <c r="F875" s="466"/>
      <c r="G875" s="466"/>
      <c r="H875" s="466"/>
      <c r="I875" s="466"/>
      <c r="J875" s="466"/>
      <c r="K875" s="466"/>
      <c r="L875" s="466"/>
      <c r="M875" s="466"/>
      <c r="N875" s="466"/>
      <c r="O875" s="466"/>
      <c r="P875" s="466"/>
      <c r="Q875" s="466"/>
    </row>
    <row r="876" ht="25.15" customHeight="true" x14ac:dyDescent="0.2">
      <c r="C876" s="466"/>
      <c r="D876" s="466"/>
      <c r="E876" s="466"/>
      <c r="F876" s="466"/>
      <c r="G876" s="466"/>
      <c r="H876" s="466"/>
      <c r="I876" s="466"/>
      <c r="J876" s="466"/>
      <c r="K876" s="466"/>
      <c r="L876" s="466"/>
      <c r="M876" s="466"/>
      <c r="N876" s="466"/>
      <c r="O876" s="466"/>
      <c r="P876" s="466"/>
      <c r="Q876" s="466"/>
    </row>
    <row r="877" ht="25.15" customHeight="true" x14ac:dyDescent="0.2">
      <c r="C877" s="466"/>
      <c r="D877" s="466"/>
      <c r="E877" s="466"/>
      <c r="F877" s="466"/>
      <c r="G877" s="466"/>
      <c r="H877" s="466"/>
      <c r="I877" s="466"/>
      <c r="J877" s="466"/>
      <c r="K877" s="466"/>
      <c r="L877" s="466"/>
      <c r="M877" s="466"/>
      <c r="N877" s="466"/>
      <c r="O877" s="466"/>
      <c r="P877" s="466"/>
      <c r="Q877" s="466"/>
    </row>
    <row r="878" ht="25.15" customHeight="true" x14ac:dyDescent="0.2">
      <c r="C878" s="466"/>
      <c r="D878" s="466"/>
      <c r="E878" s="466"/>
      <c r="F878" s="466"/>
      <c r="G878" s="466"/>
      <c r="H878" s="466"/>
      <c r="I878" s="466"/>
      <c r="J878" s="466"/>
      <c r="K878" s="466"/>
      <c r="L878" s="466"/>
      <c r="M878" s="466"/>
      <c r="N878" s="466"/>
      <c r="O878" s="466"/>
      <c r="P878" s="466"/>
      <c r="Q878" s="466"/>
    </row>
    <row r="879" ht="25.15" customHeight="true" x14ac:dyDescent="0.2">
      <c r="C879" s="466"/>
      <c r="D879" s="466"/>
      <c r="E879" s="466"/>
      <c r="F879" s="466"/>
      <c r="G879" s="466"/>
      <c r="H879" s="466"/>
      <c r="I879" s="466"/>
      <c r="J879" s="466"/>
      <c r="K879" s="466"/>
      <c r="L879" s="466"/>
      <c r="M879" s="466"/>
      <c r="N879" s="466"/>
      <c r="O879" s="466"/>
      <c r="P879" s="466"/>
      <c r="Q879" s="466"/>
    </row>
    <row r="880" ht="25.15" customHeight="true" x14ac:dyDescent="0.2">
      <c r="C880" s="466"/>
      <c r="D880" s="466"/>
      <c r="E880" s="466"/>
      <c r="F880" s="466"/>
      <c r="G880" s="466"/>
      <c r="H880" s="466"/>
      <c r="I880" s="466"/>
      <c r="J880" s="466"/>
      <c r="K880" s="466"/>
      <c r="L880" s="466"/>
      <c r="M880" s="466"/>
      <c r="N880" s="466"/>
      <c r="O880" s="466"/>
      <c r="P880" s="466"/>
      <c r="Q880" s="466"/>
    </row>
    <row r="881" ht="25.15" customHeight="true" x14ac:dyDescent="0.2">
      <c r="C881" s="466"/>
      <c r="D881" s="466"/>
      <c r="E881" s="466"/>
      <c r="F881" s="466"/>
      <c r="G881" s="466"/>
      <c r="H881" s="466"/>
      <c r="I881" s="466"/>
      <c r="J881" s="466"/>
      <c r="K881" s="466"/>
      <c r="L881" s="466"/>
      <c r="M881" s="466"/>
      <c r="N881" s="466"/>
      <c r="O881" s="466"/>
      <c r="P881" s="466"/>
      <c r="Q881" s="466"/>
    </row>
    <row r="882" ht="25.15" customHeight="true" x14ac:dyDescent="0.2">
      <c r="C882" s="466"/>
      <c r="D882" s="466"/>
      <c r="E882" s="466"/>
      <c r="F882" s="466"/>
      <c r="G882" s="466"/>
      <c r="H882" s="466"/>
      <c r="I882" s="466"/>
      <c r="J882" s="466"/>
      <c r="K882" s="466"/>
      <c r="L882" s="466"/>
      <c r="M882" s="466"/>
      <c r="N882" s="466"/>
      <c r="O882" s="466"/>
      <c r="P882" s="466"/>
      <c r="Q882" s="466"/>
    </row>
    <row r="883" ht="25.15" customHeight="true" x14ac:dyDescent="0.2">
      <c r="C883" s="466"/>
      <c r="D883" s="466"/>
      <c r="E883" s="466"/>
      <c r="F883" s="466"/>
      <c r="G883" s="466"/>
      <c r="H883" s="466"/>
      <c r="I883" s="466"/>
      <c r="J883" s="466"/>
      <c r="K883" s="466"/>
      <c r="L883" s="466"/>
      <c r="M883" s="466"/>
      <c r="N883" s="466"/>
      <c r="O883" s="466"/>
      <c r="P883" s="466"/>
      <c r="Q883" s="466"/>
    </row>
    <row r="884" ht="25.15" customHeight="true" x14ac:dyDescent="0.2">
      <c r="C884" s="466"/>
      <c r="D884" s="466"/>
      <c r="E884" s="466"/>
      <c r="F884" s="466"/>
      <c r="G884" s="466"/>
      <c r="H884" s="466"/>
      <c r="I884" s="466"/>
      <c r="J884" s="466"/>
      <c r="K884" s="466"/>
      <c r="L884" s="466"/>
      <c r="M884" s="466"/>
      <c r="N884" s="466"/>
      <c r="O884" s="466"/>
      <c r="P884" s="466"/>
      <c r="Q884" s="466"/>
    </row>
    <row r="885" ht="25.15" customHeight="true" x14ac:dyDescent="0.2">
      <c r="C885" s="466"/>
      <c r="D885" s="466"/>
      <c r="E885" s="466"/>
      <c r="F885" s="466"/>
      <c r="G885" s="466"/>
      <c r="H885" s="466"/>
      <c r="I885" s="466"/>
      <c r="J885" s="466"/>
      <c r="K885" s="466"/>
      <c r="L885" s="466"/>
      <c r="M885" s="466"/>
      <c r="N885" s="466"/>
      <c r="O885" s="466"/>
      <c r="P885" s="466"/>
      <c r="Q885" s="466"/>
    </row>
    <row r="886" ht="25.15" customHeight="true" x14ac:dyDescent="0.2">
      <c r="C886" s="466"/>
      <c r="D886" s="466"/>
      <c r="E886" s="466"/>
      <c r="F886" s="466"/>
      <c r="G886" s="466"/>
      <c r="H886" s="466"/>
      <c r="I886" s="466"/>
      <c r="J886" s="466"/>
      <c r="K886" s="466"/>
      <c r="L886" s="466"/>
      <c r="M886" s="466"/>
      <c r="N886" s="466"/>
      <c r="O886" s="466"/>
      <c r="P886" s="466"/>
      <c r="Q886" s="466"/>
    </row>
    <row r="887" ht="25.15" customHeight="true" x14ac:dyDescent="0.2">
      <c r="C887" s="466"/>
      <c r="D887" s="466"/>
      <c r="E887" s="466"/>
      <c r="F887" s="466"/>
      <c r="G887" s="466"/>
      <c r="H887" s="466"/>
      <c r="I887" s="466"/>
      <c r="J887" s="466"/>
      <c r="K887" s="466"/>
      <c r="L887" s="466"/>
      <c r="M887" s="466"/>
      <c r="N887" s="466"/>
      <c r="O887" s="466"/>
      <c r="P887" s="466"/>
      <c r="Q887" s="466"/>
    </row>
    <row r="888" ht="25.15" customHeight="true" x14ac:dyDescent="0.2">
      <c r="C888" s="466"/>
      <c r="D888" s="466"/>
      <c r="E888" s="466"/>
      <c r="F888" s="466"/>
      <c r="G888" s="466"/>
      <c r="H888" s="466"/>
      <c r="I888" s="466"/>
      <c r="J888" s="466"/>
      <c r="K888" s="466"/>
      <c r="L888" s="466"/>
      <c r="M888" s="466"/>
      <c r="N888" s="466"/>
      <c r="O888" s="466"/>
      <c r="P888" s="466"/>
      <c r="Q888" s="466"/>
    </row>
    <row r="889" ht="25.15" customHeight="true" x14ac:dyDescent="0.2">
      <c r="C889" s="466"/>
      <c r="D889" s="466"/>
      <c r="E889" s="466"/>
      <c r="F889" s="466"/>
      <c r="G889" s="466"/>
      <c r="H889" s="466"/>
      <c r="I889" s="466"/>
      <c r="J889" s="466"/>
      <c r="K889" s="466"/>
      <c r="L889" s="466"/>
      <c r="M889" s="466"/>
      <c r="N889" s="466"/>
      <c r="O889" s="466"/>
      <c r="P889" s="466"/>
      <c r="Q889" s="466"/>
    </row>
    <row r="890" ht="25.15" customHeight="true" x14ac:dyDescent="0.2">
      <c r="C890" s="466"/>
      <c r="D890" s="466"/>
      <c r="E890" s="466"/>
      <c r="F890" s="466"/>
      <c r="G890" s="466"/>
      <c r="H890" s="466"/>
      <c r="I890" s="466"/>
      <c r="J890" s="466"/>
      <c r="K890" s="466"/>
      <c r="L890" s="466"/>
      <c r="M890" s="466"/>
      <c r="N890" s="466"/>
      <c r="O890" s="466"/>
      <c r="P890" s="466"/>
      <c r="Q890" s="466"/>
    </row>
    <row r="891" ht="25.15" customHeight="true" x14ac:dyDescent="0.2">
      <c r="C891" s="466"/>
      <c r="D891" s="466"/>
      <c r="E891" s="466"/>
      <c r="F891" s="466"/>
      <c r="G891" s="466"/>
      <c r="H891" s="466"/>
      <c r="I891" s="466"/>
      <c r="J891" s="466"/>
      <c r="K891" s="466"/>
      <c r="L891" s="466"/>
      <c r="M891" s="466"/>
      <c r="N891" s="466"/>
      <c r="O891" s="466"/>
      <c r="P891" s="466"/>
      <c r="Q891" s="466"/>
    </row>
    <row r="892" ht="25.15" customHeight="true" x14ac:dyDescent="0.2">
      <c r="C892" s="466"/>
      <c r="D892" s="466"/>
      <c r="E892" s="466"/>
      <c r="F892" s="466"/>
      <c r="G892" s="466"/>
      <c r="H892" s="466"/>
      <c r="I892" s="466"/>
      <c r="J892" s="466"/>
      <c r="K892" s="466"/>
      <c r="L892" s="466"/>
      <c r="M892" s="466"/>
      <c r="N892" s="466"/>
      <c r="O892" s="466"/>
      <c r="P892" s="466"/>
      <c r="Q892" s="466"/>
    </row>
    <row r="893" ht="25.15" customHeight="true" x14ac:dyDescent="0.2">
      <c r="C893" s="466"/>
      <c r="D893" s="466"/>
      <c r="E893" s="466"/>
      <c r="F893" s="466"/>
      <c r="G893" s="466"/>
      <c r="H893" s="466"/>
      <c r="I893" s="466"/>
      <c r="J893" s="466"/>
      <c r="K893" s="466"/>
      <c r="L893" s="466"/>
      <c r="M893" s="466"/>
      <c r="N893" s="466"/>
      <c r="O893" s="466"/>
      <c r="P893" s="466"/>
      <c r="Q893" s="466"/>
    </row>
    <row r="894" ht="25.15" customHeight="true" x14ac:dyDescent="0.2">
      <c r="C894" s="466"/>
      <c r="D894" s="466"/>
      <c r="E894" s="466"/>
      <c r="F894" s="466"/>
      <c r="G894" s="466"/>
      <c r="H894" s="466"/>
      <c r="I894" s="466"/>
      <c r="J894" s="466"/>
      <c r="K894" s="466"/>
      <c r="L894" s="466"/>
      <c r="M894" s="466"/>
      <c r="N894" s="466"/>
      <c r="O894" s="466"/>
      <c r="P894" s="466"/>
      <c r="Q894" s="466"/>
    </row>
    <row r="895" ht="25.15" customHeight="true" x14ac:dyDescent="0.2">
      <c r="C895" s="466"/>
      <c r="D895" s="466"/>
      <c r="E895" s="466"/>
      <c r="F895" s="466"/>
      <c r="G895" s="466"/>
      <c r="H895" s="466"/>
      <c r="I895" s="466"/>
      <c r="J895" s="466"/>
      <c r="K895" s="466"/>
      <c r="L895" s="466"/>
      <c r="M895" s="466"/>
      <c r="N895" s="466"/>
      <c r="O895" s="466"/>
      <c r="P895" s="466"/>
      <c r="Q895" s="466"/>
    </row>
    <row r="896" ht="25.15" customHeight="true" x14ac:dyDescent="0.2">
      <c r="C896" s="466"/>
      <c r="D896" s="466"/>
      <c r="E896" s="466"/>
      <c r="F896" s="466"/>
      <c r="G896" s="466"/>
      <c r="H896" s="466"/>
      <c r="I896" s="466"/>
      <c r="J896" s="466"/>
      <c r="K896" s="466"/>
      <c r="L896" s="466"/>
      <c r="M896" s="466"/>
      <c r="N896" s="466"/>
      <c r="O896" s="466"/>
      <c r="P896" s="466"/>
      <c r="Q896" s="466"/>
    </row>
    <row r="897" ht="25.15" customHeight="true" x14ac:dyDescent="0.2">
      <c r="C897" s="466"/>
      <c r="D897" s="466"/>
      <c r="E897" s="466"/>
      <c r="F897" s="466"/>
      <c r="G897" s="466"/>
      <c r="H897" s="466"/>
      <c r="I897" s="466"/>
      <c r="J897" s="466"/>
      <c r="K897" s="466"/>
      <c r="L897" s="466"/>
      <c r="M897" s="466"/>
      <c r="N897" s="466"/>
      <c r="O897" s="466"/>
      <c r="P897" s="466"/>
      <c r="Q897" s="466"/>
    </row>
    <row r="898" ht="25.15" customHeight="true" x14ac:dyDescent="0.2">
      <c r="C898" s="466"/>
      <c r="D898" s="466"/>
      <c r="E898" s="466"/>
      <c r="F898" s="466"/>
      <c r="G898" s="466"/>
      <c r="H898" s="466"/>
      <c r="I898" s="466"/>
      <c r="J898" s="466"/>
      <c r="K898" s="466"/>
      <c r="L898" s="466"/>
      <c r="M898" s="466"/>
      <c r="N898" s="466"/>
      <c r="O898" s="466"/>
      <c r="P898" s="466"/>
      <c r="Q898" s="466"/>
    </row>
    <row r="899" ht="25.15" customHeight="true" x14ac:dyDescent="0.2">
      <c r="C899" s="466"/>
      <c r="D899" s="466"/>
      <c r="E899" s="466"/>
      <c r="F899" s="466"/>
      <c r="G899" s="466"/>
      <c r="H899" s="466"/>
      <c r="I899" s="466"/>
      <c r="J899" s="466"/>
      <c r="K899" s="466"/>
      <c r="L899" s="466"/>
      <c r="M899" s="466"/>
      <c r="N899" s="466"/>
      <c r="O899" s="466"/>
      <c r="P899" s="466"/>
      <c r="Q899" s="466"/>
    </row>
    <row r="900" ht="25.15" customHeight="true" x14ac:dyDescent="0.2">
      <c r="C900" s="466"/>
      <c r="D900" s="466"/>
      <c r="E900" s="466"/>
      <c r="F900" s="466"/>
      <c r="G900" s="466"/>
      <c r="H900" s="466"/>
      <c r="I900" s="466"/>
      <c r="J900" s="466"/>
      <c r="K900" s="466"/>
      <c r="L900" s="466"/>
      <c r="M900" s="466"/>
      <c r="N900" s="466"/>
      <c r="O900" s="466"/>
      <c r="P900" s="466"/>
      <c r="Q900" s="466"/>
    </row>
    <row r="901" ht="25.15" customHeight="true" x14ac:dyDescent="0.2">
      <c r="C901" s="466"/>
      <c r="D901" s="466"/>
      <c r="E901" s="466"/>
      <c r="F901" s="466"/>
      <c r="G901" s="466"/>
      <c r="H901" s="466"/>
      <c r="I901" s="466"/>
      <c r="J901" s="466"/>
      <c r="K901" s="466"/>
      <c r="L901" s="466"/>
      <c r="M901" s="466"/>
      <c r="N901" s="466"/>
      <c r="O901" s="466"/>
      <c r="P901" s="466"/>
      <c r="Q901" s="466"/>
    </row>
    <row r="902" ht="25.15" customHeight="true" x14ac:dyDescent="0.2">
      <c r="C902" s="466"/>
      <c r="D902" s="466"/>
      <c r="E902" s="466"/>
      <c r="F902" s="466"/>
      <c r="G902" s="466"/>
      <c r="H902" s="466"/>
      <c r="I902" s="466"/>
      <c r="J902" s="466"/>
      <c r="K902" s="466"/>
      <c r="L902" s="466"/>
      <c r="M902" s="466"/>
      <c r="N902" s="466"/>
      <c r="O902" s="466"/>
      <c r="P902" s="466"/>
      <c r="Q902" s="466"/>
    </row>
    <row r="903" ht="25.15" customHeight="true" x14ac:dyDescent="0.2">
      <c r="C903" s="466"/>
      <c r="D903" s="466"/>
      <c r="E903" s="466"/>
      <c r="F903" s="466"/>
      <c r="G903" s="466"/>
      <c r="H903" s="466"/>
      <c r="I903" s="466"/>
      <c r="J903" s="466"/>
      <c r="K903" s="466"/>
      <c r="L903" s="466"/>
      <c r="M903" s="466"/>
      <c r="N903" s="466"/>
      <c r="O903" s="466"/>
      <c r="P903" s="466"/>
      <c r="Q903" s="466"/>
    </row>
    <row r="904" ht="25.15" customHeight="true" x14ac:dyDescent="0.2">
      <c r="C904" s="466"/>
      <c r="D904" s="466"/>
      <c r="E904" s="466"/>
      <c r="F904" s="466"/>
      <c r="G904" s="466"/>
      <c r="H904" s="466"/>
      <c r="I904" s="466"/>
      <c r="J904" s="466"/>
      <c r="K904" s="466"/>
      <c r="L904" s="466"/>
      <c r="M904" s="466"/>
      <c r="N904" s="466"/>
      <c r="O904" s="466"/>
      <c r="P904" s="466"/>
      <c r="Q904" s="466"/>
    </row>
    <row r="905" ht="25.15" customHeight="true" x14ac:dyDescent="0.2">
      <c r="C905" s="466"/>
      <c r="D905" s="466"/>
      <c r="E905" s="466"/>
      <c r="F905" s="466"/>
      <c r="G905" s="466"/>
      <c r="H905" s="466"/>
      <c r="I905" s="466"/>
      <c r="J905" s="466"/>
      <c r="K905" s="466"/>
      <c r="L905" s="466"/>
      <c r="M905" s="466"/>
      <c r="N905" s="466"/>
      <c r="O905" s="466"/>
      <c r="P905" s="466"/>
      <c r="Q905" s="466"/>
    </row>
    <row r="906" ht="25.15" customHeight="true" x14ac:dyDescent="0.2">
      <c r="C906" s="466"/>
      <c r="D906" s="466"/>
      <c r="E906" s="466"/>
      <c r="F906" s="466"/>
      <c r="G906" s="466"/>
      <c r="H906" s="466"/>
      <c r="I906" s="466"/>
      <c r="J906" s="466"/>
      <c r="K906" s="466"/>
      <c r="L906" s="466"/>
      <c r="M906" s="466"/>
      <c r="N906" s="466"/>
      <c r="O906" s="466"/>
      <c r="P906" s="466"/>
      <c r="Q906" s="466"/>
    </row>
    <row r="907" ht="25.15" customHeight="true" x14ac:dyDescent="0.2">
      <c r="C907" s="466"/>
      <c r="D907" s="466"/>
      <c r="E907" s="466"/>
      <c r="F907" s="466"/>
      <c r="G907" s="466"/>
      <c r="H907" s="466"/>
      <c r="I907" s="466"/>
      <c r="J907" s="466"/>
      <c r="K907" s="466"/>
      <c r="L907" s="466"/>
      <c r="M907" s="466"/>
      <c r="N907" s="466"/>
      <c r="O907" s="466"/>
      <c r="P907" s="466"/>
      <c r="Q907" s="466"/>
    </row>
    <row r="908" ht="25.15" customHeight="true" x14ac:dyDescent="0.2">
      <c r="C908" s="466"/>
      <c r="D908" s="466"/>
      <c r="E908" s="466"/>
      <c r="F908" s="466"/>
      <c r="G908" s="466"/>
      <c r="H908" s="466"/>
      <c r="I908" s="466"/>
      <c r="J908" s="466"/>
      <c r="K908" s="466"/>
      <c r="L908" s="466"/>
      <c r="M908" s="466"/>
      <c r="N908" s="466"/>
      <c r="O908" s="466"/>
      <c r="P908" s="466"/>
      <c r="Q908" s="466"/>
    </row>
    <row r="909" ht="25.15" customHeight="true" x14ac:dyDescent="0.2">
      <c r="C909" s="466"/>
      <c r="D909" s="466"/>
      <c r="E909" s="466"/>
      <c r="F909" s="466"/>
      <c r="G909" s="466"/>
      <c r="H909" s="466"/>
      <c r="I909" s="466"/>
      <c r="J909" s="466"/>
      <c r="K909" s="466"/>
      <c r="L909" s="466"/>
      <c r="M909" s="466"/>
      <c r="N909" s="466"/>
      <c r="O909" s="466"/>
      <c r="P909" s="466"/>
      <c r="Q909" s="466"/>
    </row>
    <row r="910" ht="25.15" customHeight="true" x14ac:dyDescent="0.2">
      <c r="C910" s="466"/>
      <c r="D910" s="466"/>
      <c r="E910" s="466"/>
      <c r="F910" s="466"/>
      <c r="G910" s="466"/>
      <c r="H910" s="466"/>
      <c r="I910" s="466"/>
      <c r="J910" s="466"/>
      <c r="K910" s="466"/>
      <c r="L910" s="466"/>
      <c r="M910" s="466"/>
      <c r="N910" s="466"/>
      <c r="O910" s="466"/>
      <c r="P910" s="466"/>
      <c r="Q910" s="466"/>
    </row>
    <row r="911" ht="25.15" customHeight="true" x14ac:dyDescent="0.2">
      <c r="C911" s="466"/>
      <c r="D911" s="466"/>
      <c r="E911" s="466"/>
      <c r="F911" s="466"/>
      <c r="G911" s="466"/>
      <c r="H911" s="466"/>
      <c r="I911" s="466"/>
      <c r="J911" s="466"/>
      <c r="K911" s="466"/>
      <c r="L911" s="466"/>
      <c r="M911" s="466"/>
      <c r="N911" s="466"/>
      <c r="O911" s="466"/>
      <c r="P911" s="466"/>
      <c r="Q911" s="466"/>
    </row>
    <row r="912" ht="25.15" customHeight="true" x14ac:dyDescent="0.2">
      <c r="C912" s="466"/>
      <c r="D912" s="466"/>
      <c r="E912" s="466"/>
      <c r="F912" s="466"/>
      <c r="G912" s="466"/>
      <c r="H912" s="466"/>
      <c r="I912" s="466"/>
      <c r="J912" s="466"/>
      <c r="K912" s="466"/>
      <c r="L912" s="466"/>
      <c r="M912" s="466"/>
      <c r="N912" s="466"/>
      <c r="O912" s="466"/>
      <c r="P912" s="466"/>
      <c r="Q912" s="466"/>
    </row>
    <row r="913" ht="25.15" customHeight="true" x14ac:dyDescent="0.2">
      <c r="C913" s="466"/>
      <c r="D913" s="466"/>
      <c r="E913" s="466"/>
      <c r="F913" s="466"/>
      <c r="G913" s="466"/>
      <c r="H913" s="466"/>
      <c r="I913" s="466"/>
      <c r="J913" s="466"/>
      <c r="K913" s="466"/>
      <c r="L913" s="466"/>
      <c r="M913" s="466"/>
      <c r="N913" s="466"/>
      <c r="O913" s="466"/>
      <c r="P913" s="466"/>
      <c r="Q913" s="466"/>
    </row>
    <row r="914" ht="25.15" customHeight="true" x14ac:dyDescent="0.2">
      <c r="C914" s="466"/>
      <c r="D914" s="466"/>
      <c r="E914" s="466"/>
      <c r="F914" s="466"/>
      <c r="G914" s="466"/>
      <c r="H914" s="466"/>
      <c r="I914" s="466"/>
      <c r="J914" s="466"/>
      <c r="K914" s="466"/>
      <c r="L914" s="466"/>
      <c r="M914" s="466"/>
      <c r="N914" s="466"/>
      <c r="O914" s="466"/>
      <c r="P914" s="466"/>
      <c r="Q914" s="466"/>
    </row>
    <row r="915" ht="25.15" customHeight="true" x14ac:dyDescent="0.2">
      <c r="C915" s="466"/>
      <c r="D915" s="466"/>
      <c r="E915" s="466"/>
      <c r="F915" s="466"/>
      <c r="G915" s="466"/>
      <c r="H915" s="466"/>
      <c r="I915" s="466"/>
      <c r="J915" s="466"/>
      <c r="K915" s="466"/>
      <c r="L915" s="466"/>
      <c r="M915" s="466"/>
      <c r="N915" s="466"/>
      <c r="O915" s="466"/>
      <c r="P915" s="466"/>
      <c r="Q915" s="466"/>
    </row>
    <row r="916" ht="25.15" customHeight="true" x14ac:dyDescent="0.2">
      <c r="C916" s="466"/>
      <c r="D916" s="466"/>
      <c r="E916" s="466"/>
      <c r="F916" s="466"/>
      <c r="G916" s="466"/>
      <c r="H916" s="466"/>
      <c r="I916" s="466"/>
      <c r="J916" s="466"/>
      <c r="K916" s="466"/>
      <c r="L916" s="466"/>
      <c r="M916" s="466"/>
      <c r="N916" s="466"/>
      <c r="O916" s="466"/>
      <c r="P916" s="466"/>
      <c r="Q916" s="466"/>
    </row>
    <row r="917" ht="25.15" customHeight="true" x14ac:dyDescent="0.2">
      <c r="C917" s="466"/>
      <c r="D917" s="466"/>
      <c r="E917" s="466"/>
      <c r="F917" s="466"/>
      <c r="G917" s="466"/>
      <c r="H917" s="466"/>
      <c r="I917" s="466"/>
      <c r="J917" s="466"/>
      <c r="K917" s="466"/>
      <c r="L917" s="466"/>
      <c r="M917" s="466"/>
      <c r="N917" s="466"/>
      <c r="O917" s="466"/>
      <c r="P917" s="466"/>
      <c r="Q917" s="466"/>
    </row>
    <row r="918" ht="25.15" customHeight="true" x14ac:dyDescent="0.2">
      <c r="C918" s="466"/>
      <c r="D918" s="466"/>
      <c r="E918" s="466"/>
      <c r="F918" s="466"/>
      <c r="G918" s="466"/>
      <c r="H918" s="466"/>
      <c r="I918" s="466"/>
      <c r="J918" s="466"/>
      <c r="K918" s="466"/>
      <c r="L918" s="466"/>
      <c r="M918" s="466"/>
      <c r="N918" s="466"/>
      <c r="O918" s="466"/>
      <c r="P918" s="466"/>
      <c r="Q918" s="466"/>
    </row>
    <row r="919" ht="25.15" customHeight="true" x14ac:dyDescent="0.2">
      <c r="C919" s="466"/>
      <c r="D919" s="466"/>
      <c r="E919" s="466"/>
      <c r="F919" s="466"/>
      <c r="G919" s="466"/>
      <c r="H919" s="466"/>
      <c r="I919" s="466"/>
      <c r="J919" s="466"/>
      <c r="K919" s="466"/>
      <c r="L919" s="466"/>
      <c r="M919" s="466"/>
      <c r="N919" s="466"/>
      <c r="O919" s="466"/>
      <c r="P919" s="466"/>
      <c r="Q919" s="466"/>
    </row>
    <row r="920" ht="25.15" customHeight="true" x14ac:dyDescent="0.2">
      <c r="C920" s="466"/>
      <c r="D920" s="466"/>
      <c r="E920" s="466"/>
      <c r="F920" s="466"/>
      <c r="G920" s="466"/>
      <c r="H920" s="466"/>
      <c r="I920" s="466"/>
      <c r="J920" s="466"/>
      <c r="K920" s="466"/>
      <c r="L920" s="466"/>
      <c r="M920" s="466"/>
      <c r="N920" s="466"/>
      <c r="O920" s="466"/>
      <c r="P920" s="466"/>
      <c r="Q920" s="466"/>
    </row>
    <row r="921" ht="25.15" customHeight="true" x14ac:dyDescent="0.2">
      <c r="C921" s="466"/>
      <c r="D921" s="466"/>
      <c r="E921" s="466"/>
      <c r="F921" s="466"/>
      <c r="G921" s="466"/>
      <c r="H921" s="466"/>
      <c r="I921" s="466"/>
      <c r="J921" s="466"/>
      <c r="K921" s="466"/>
      <c r="L921" s="466"/>
      <c r="M921" s="466"/>
      <c r="N921" s="466"/>
      <c r="O921" s="466"/>
      <c r="P921" s="466"/>
      <c r="Q921" s="466"/>
    </row>
    <row r="922" ht="25.15" customHeight="true" x14ac:dyDescent="0.2">
      <c r="C922" s="466"/>
      <c r="D922" s="466"/>
      <c r="E922" s="466"/>
      <c r="F922" s="466"/>
      <c r="G922" s="466"/>
      <c r="H922" s="466"/>
      <c r="I922" s="466"/>
      <c r="J922" s="466"/>
      <c r="K922" s="466"/>
      <c r="L922" s="466"/>
      <c r="M922" s="466"/>
      <c r="N922" s="466"/>
      <c r="O922" s="466"/>
      <c r="P922" s="466"/>
      <c r="Q922" s="466"/>
    </row>
    <row r="923" ht="25.15" customHeight="true" x14ac:dyDescent="0.2">
      <c r="C923" s="466"/>
      <c r="D923" s="466"/>
      <c r="E923" s="466"/>
      <c r="F923" s="466"/>
      <c r="G923" s="466"/>
      <c r="H923" s="466"/>
      <c r="I923" s="466"/>
      <c r="J923" s="466"/>
      <c r="K923" s="466"/>
      <c r="L923" s="466"/>
      <c r="M923" s="466"/>
      <c r="N923" s="466"/>
      <c r="O923" s="466"/>
      <c r="P923" s="466"/>
      <c r="Q923" s="466"/>
    </row>
    <row r="924" ht="25.15" customHeight="true" x14ac:dyDescent="0.2">
      <c r="C924" s="466"/>
      <c r="D924" s="466"/>
      <c r="E924" s="466"/>
      <c r="F924" s="466"/>
      <c r="G924" s="466"/>
      <c r="H924" s="466"/>
      <c r="I924" s="466"/>
      <c r="J924" s="466"/>
      <c r="K924" s="466"/>
      <c r="L924" s="466"/>
      <c r="M924" s="466"/>
      <c r="N924" s="466"/>
      <c r="O924" s="466"/>
      <c r="P924" s="466"/>
      <c r="Q924" s="466"/>
    </row>
    <row r="925" ht="25.15" customHeight="true" x14ac:dyDescent="0.2">
      <c r="C925" s="466"/>
      <c r="D925" s="466"/>
      <c r="E925" s="466"/>
      <c r="F925" s="466"/>
      <c r="G925" s="466"/>
      <c r="H925" s="466"/>
      <c r="I925" s="466"/>
      <c r="J925" s="466"/>
      <c r="K925" s="466"/>
      <c r="L925" s="466"/>
      <c r="M925" s="466"/>
      <c r="N925" s="466"/>
      <c r="O925" s="466"/>
      <c r="P925" s="466"/>
      <c r="Q925" s="466"/>
    </row>
    <row r="926" ht="25.15" customHeight="true" x14ac:dyDescent="0.2">
      <c r="C926" s="466"/>
      <c r="D926" s="466"/>
      <c r="E926" s="466"/>
      <c r="F926" s="466"/>
      <c r="G926" s="466"/>
      <c r="H926" s="466"/>
      <c r="I926" s="466"/>
      <c r="J926" s="466"/>
      <c r="K926" s="466"/>
      <c r="L926" s="466"/>
      <c r="M926" s="466"/>
      <c r="N926" s="466"/>
      <c r="O926" s="466"/>
      <c r="P926" s="466"/>
      <c r="Q926" s="466"/>
    </row>
    <row r="927" ht="25.15" customHeight="true" x14ac:dyDescent="0.2">
      <c r="C927" s="466"/>
      <c r="D927" s="466"/>
      <c r="E927" s="466"/>
      <c r="F927" s="466"/>
      <c r="G927" s="466"/>
      <c r="H927" s="466"/>
      <c r="I927" s="466"/>
      <c r="J927" s="466"/>
      <c r="K927" s="466"/>
      <c r="L927" s="466"/>
      <c r="M927" s="466"/>
      <c r="N927" s="466"/>
      <c r="O927" s="466"/>
      <c r="P927" s="466"/>
      <c r="Q927" s="466"/>
    </row>
    <row r="928" ht="25.15" customHeight="true" x14ac:dyDescent="0.2">
      <c r="C928" s="466"/>
      <c r="D928" s="466"/>
      <c r="E928" s="466"/>
      <c r="F928" s="466"/>
      <c r="G928" s="466"/>
      <c r="H928" s="466"/>
      <c r="I928" s="466"/>
      <c r="J928" s="466"/>
      <c r="K928" s="466"/>
      <c r="L928" s="466"/>
      <c r="M928" s="466"/>
      <c r="N928" s="466"/>
      <c r="O928" s="466"/>
      <c r="P928" s="466"/>
      <c r="Q928" s="466"/>
    </row>
    <row r="929" ht="25.15" customHeight="true" x14ac:dyDescent="0.2">
      <c r="C929" s="466"/>
      <c r="D929" s="466"/>
      <c r="E929" s="466"/>
      <c r="F929" s="466"/>
      <c r="G929" s="466"/>
      <c r="H929" s="466"/>
      <c r="I929" s="466"/>
      <c r="J929" s="466"/>
      <c r="K929" s="466"/>
      <c r="L929" s="466"/>
      <c r="M929" s="466"/>
      <c r="N929" s="466"/>
      <c r="O929" s="466"/>
      <c r="P929" s="466"/>
      <c r="Q929" s="466"/>
    </row>
    <row r="930" ht="25.15" customHeight="true" x14ac:dyDescent="0.2">
      <c r="C930" s="466"/>
      <c r="D930" s="466"/>
      <c r="E930" s="466"/>
      <c r="F930" s="466"/>
      <c r="G930" s="466"/>
      <c r="H930" s="466"/>
      <c r="I930" s="466"/>
      <c r="J930" s="466"/>
      <c r="K930" s="466"/>
      <c r="L930" s="466"/>
      <c r="M930" s="466"/>
      <c r="N930" s="466"/>
      <c r="O930" s="466"/>
      <c r="P930" s="466"/>
      <c r="Q930" s="466"/>
    </row>
    <row r="931" ht="25.15" customHeight="true" x14ac:dyDescent="0.2">
      <c r="C931" s="466"/>
      <c r="D931" s="466"/>
      <c r="E931" s="466"/>
      <c r="F931" s="466"/>
      <c r="G931" s="466"/>
      <c r="H931" s="466"/>
      <c r="I931" s="466"/>
      <c r="J931" s="466"/>
      <c r="K931" s="466"/>
      <c r="L931" s="466"/>
      <c r="M931" s="466"/>
      <c r="N931" s="466"/>
      <c r="O931" s="466"/>
      <c r="P931" s="466"/>
      <c r="Q931" s="466"/>
    </row>
    <row r="932" ht="25.15" customHeight="true" x14ac:dyDescent="0.2">
      <c r="C932" s="466"/>
      <c r="D932" s="466"/>
      <c r="E932" s="466"/>
      <c r="F932" s="466"/>
      <c r="G932" s="466"/>
      <c r="H932" s="466"/>
      <c r="I932" s="466"/>
      <c r="J932" s="466"/>
      <c r="K932" s="466"/>
      <c r="L932" s="466"/>
      <c r="M932" s="466"/>
      <c r="N932" s="466"/>
      <c r="O932" s="466"/>
      <c r="P932" s="466"/>
      <c r="Q932" s="466"/>
    </row>
    <row r="933" ht="25.15" customHeight="true" x14ac:dyDescent="0.2">
      <c r="C933" s="466"/>
      <c r="D933" s="466"/>
      <c r="E933" s="466"/>
      <c r="F933" s="466"/>
      <c r="G933" s="466"/>
      <c r="H933" s="466"/>
      <c r="I933" s="466"/>
      <c r="J933" s="466"/>
      <c r="K933" s="466"/>
      <c r="L933" s="466"/>
      <c r="M933" s="466"/>
      <c r="N933" s="466"/>
      <c r="O933" s="466"/>
      <c r="P933" s="466"/>
      <c r="Q933" s="466"/>
    </row>
    <row r="934" ht="25.15" customHeight="true" x14ac:dyDescent="0.2">
      <c r="C934" s="466"/>
      <c r="D934" s="466"/>
      <c r="E934" s="466"/>
      <c r="F934" s="466"/>
      <c r="G934" s="466"/>
      <c r="H934" s="466"/>
      <c r="I934" s="466"/>
      <c r="J934" s="466"/>
      <c r="K934" s="466"/>
      <c r="L934" s="466"/>
      <c r="M934" s="466"/>
      <c r="N934" s="466"/>
      <c r="O934" s="466"/>
      <c r="P934" s="466"/>
      <c r="Q934" s="466"/>
    </row>
    <row r="935" ht="25.15" customHeight="true" x14ac:dyDescent="0.2">
      <c r="C935" s="466"/>
      <c r="D935" s="466"/>
      <c r="E935" s="466"/>
      <c r="F935" s="466"/>
      <c r="G935" s="466"/>
      <c r="H935" s="466"/>
      <c r="I935" s="466"/>
      <c r="J935" s="466"/>
      <c r="K935" s="466"/>
      <c r="L935" s="466"/>
      <c r="M935" s="466"/>
      <c r="N935" s="466"/>
      <c r="O935" s="466"/>
      <c r="P935" s="466"/>
      <c r="Q935" s="466"/>
    </row>
    <row r="936" ht="25.15" customHeight="true" x14ac:dyDescent="0.2">
      <c r="C936" s="466"/>
      <c r="D936" s="466"/>
      <c r="E936" s="466"/>
      <c r="F936" s="466"/>
      <c r="G936" s="466"/>
      <c r="H936" s="466"/>
      <c r="I936" s="466"/>
      <c r="J936" s="466"/>
      <c r="K936" s="466"/>
      <c r="L936" s="466"/>
      <c r="M936" s="466"/>
      <c r="N936" s="466"/>
      <c r="O936" s="466"/>
      <c r="P936" s="466"/>
      <c r="Q936" s="466"/>
    </row>
    <row r="937" ht="25.15" customHeight="true" x14ac:dyDescent="0.2">
      <c r="C937" s="466"/>
      <c r="D937" s="466"/>
      <c r="E937" s="466"/>
      <c r="F937" s="466"/>
      <c r="G937" s="466"/>
      <c r="H937" s="466"/>
      <c r="I937" s="466"/>
      <c r="J937" s="466"/>
      <c r="K937" s="466"/>
      <c r="L937" s="466"/>
      <c r="M937" s="466"/>
      <c r="N937" s="466"/>
      <c r="O937" s="466"/>
      <c r="P937" s="466"/>
      <c r="Q937" s="466"/>
    </row>
    <row r="938" ht="25.15" customHeight="true" x14ac:dyDescent="0.2">
      <c r="C938" s="466"/>
      <c r="D938" s="466"/>
      <c r="E938" s="466"/>
      <c r="F938" s="466"/>
      <c r="G938" s="466"/>
      <c r="H938" s="466"/>
      <c r="I938" s="466"/>
      <c r="J938" s="466"/>
      <c r="K938" s="466"/>
      <c r="L938" s="466"/>
      <c r="M938" s="466"/>
      <c r="N938" s="466"/>
      <c r="O938" s="466"/>
      <c r="P938" s="466"/>
      <c r="Q938" s="466"/>
    </row>
    <row r="939" ht="25.15" customHeight="true" x14ac:dyDescent="0.2">
      <c r="C939" s="466"/>
      <c r="D939" s="466"/>
      <c r="E939" s="466"/>
      <c r="F939" s="466"/>
      <c r="G939" s="466"/>
      <c r="H939" s="466"/>
      <c r="I939" s="466"/>
      <c r="J939" s="466"/>
      <c r="K939" s="466"/>
      <c r="L939" s="466"/>
      <c r="M939" s="466"/>
      <c r="N939" s="466"/>
      <c r="O939" s="466"/>
      <c r="P939" s="466"/>
      <c r="Q939" s="466"/>
    </row>
    <row r="940" ht="25.15" customHeight="true" x14ac:dyDescent="0.2">
      <c r="C940" s="466"/>
      <c r="D940" s="466"/>
      <c r="E940" s="466"/>
      <c r="F940" s="466"/>
      <c r="G940" s="466"/>
      <c r="H940" s="466"/>
      <c r="I940" s="466"/>
      <c r="J940" s="466"/>
      <c r="K940" s="466"/>
      <c r="L940" s="466"/>
      <c r="M940" s="466"/>
      <c r="N940" s="466"/>
      <c r="O940" s="466"/>
      <c r="P940" s="466"/>
      <c r="Q940" s="466"/>
    </row>
    <row r="941" ht="25.15" customHeight="true" x14ac:dyDescent="0.2">
      <c r="C941" s="466"/>
      <c r="D941" s="466"/>
      <c r="E941" s="466"/>
      <c r="F941" s="466"/>
      <c r="G941" s="466"/>
      <c r="H941" s="466"/>
      <c r="I941" s="466"/>
      <c r="J941" s="466"/>
      <c r="K941" s="466"/>
      <c r="L941" s="466"/>
      <c r="M941" s="466"/>
      <c r="N941" s="466"/>
      <c r="O941" s="466"/>
      <c r="P941" s="466"/>
      <c r="Q941" s="466"/>
    </row>
    <row r="942" ht="25.15" customHeight="true" x14ac:dyDescent="0.2">
      <c r="C942" s="466"/>
      <c r="D942" s="466"/>
      <c r="E942" s="466"/>
      <c r="F942" s="466"/>
      <c r="G942" s="466"/>
      <c r="H942" s="466"/>
      <c r="I942" s="466"/>
      <c r="J942" s="466"/>
      <c r="K942" s="466"/>
      <c r="L942" s="466"/>
      <c r="M942" s="466"/>
      <c r="N942" s="466"/>
      <c r="O942" s="466"/>
      <c r="P942" s="466"/>
      <c r="Q942" s="466"/>
    </row>
    <row r="943" ht="25.15" customHeight="true" x14ac:dyDescent="0.2">
      <c r="C943" s="466"/>
      <c r="D943" s="466"/>
      <c r="E943" s="466"/>
      <c r="F943" s="466"/>
      <c r="G943" s="466"/>
      <c r="H943" s="466"/>
      <c r="I943" s="466"/>
      <c r="J943" s="466"/>
      <c r="K943" s="466"/>
      <c r="L943" s="466"/>
      <c r="M943" s="466"/>
      <c r="N943" s="466"/>
      <c r="O943" s="466"/>
      <c r="P943" s="466"/>
      <c r="Q943" s="466"/>
    </row>
    <row r="944" ht="25.15" customHeight="true" x14ac:dyDescent="0.2">
      <c r="C944" s="466"/>
      <c r="D944" s="466"/>
      <c r="E944" s="466"/>
      <c r="F944" s="466"/>
      <c r="G944" s="466"/>
      <c r="H944" s="466"/>
      <c r="I944" s="466"/>
      <c r="J944" s="466"/>
      <c r="K944" s="466"/>
      <c r="L944" s="466"/>
      <c r="M944" s="466"/>
      <c r="N944" s="466"/>
      <c r="O944" s="466"/>
      <c r="P944" s="466"/>
      <c r="Q944" s="466"/>
    </row>
    <row r="945" ht="25.15" customHeight="true" x14ac:dyDescent="0.2">
      <c r="C945" s="466"/>
      <c r="D945" s="466"/>
      <c r="E945" s="466"/>
      <c r="F945" s="466"/>
      <c r="G945" s="466"/>
      <c r="H945" s="466"/>
      <c r="I945" s="466"/>
      <c r="J945" s="466"/>
      <c r="K945" s="466"/>
      <c r="L945" s="466"/>
      <c r="M945" s="466"/>
      <c r="N945" s="466"/>
      <c r="O945" s="466"/>
      <c r="P945" s="466"/>
      <c r="Q945" s="466"/>
    </row>
    <row r="946" ht="25.15" customHeight="true" x14ac:dyDescent="0.2">
      <c r="C946" s="466"/>
      <c r="D946" s="466"/>
      <c r="E946" s="466"/>
      <c r="F946" s="466"/>
      <c r="G946" s="466"/>
      <c r="H946" s="466"/>
      <c r="I946" s="466"/>
      <c r="J946" s="466"/>
      <c r="K946" s="466"/>
      <c r="L946" s="466"/>
      <c r="M946" s="466"/>
      <c r="N946" s="466"/>
      <c r="O946" s="466"/>
      <c r="P946" s="466"/>
      <c r="Q946" s="466"/>
    </row>
    <row r="947" ht="25.15" customHeight="true" x14ac:dyDescent="0.2">
      <c r="C947" s="466"/>
      <c r="D947" s="466"/>
      <c r="E947" s="466"/>
      <c r="F947" s="466"/>
      <c r="G947" s="466"/>
      <c r="H947" s="466"/>
      <c r="I947" s="466"/>
      <c r="J947" s="466"/>
      <c r="K947" s="466"/>
      <c r="L947" s="466"/>
      <c r="M947" s="466"/>
      <c r="N947" s="466"/>
      <c r="O947" s="466"/>
      <c r="P947" s="466"/>
      <c r="Q947" s="466"/>
    </row>
    <row r="948" ht="25.15" customHeight="true" x14ac:dyDescent="0.2">
      <c r="C948" s="466"/>
      <c r="D948" s="466"/>
      <c r="E948" s="466"/>
      <c r="F948" s="466"/>
      <c r="G948" s="466"/>
      <c r="H948" s="466"/>
      <c r="I948" s="466"/>
      <c r="J948" s="466"/>
      <c r="K948" s="466"/>
      <c r="L948" s="466"/>
      <c r="M948" s="466"/>
      <c r="N948" s="466"/>
      <c r="O948" s="466"/>
      <c r="P948" s="466"/>
      <c r="Q948" s="466"/>
    </row>
    <row r="949" ht="25.15" customHeight="true" x14ac:dyDescent="0.2">
      <c r="C949" s="466"/>
      <c r="D949" s="466"/>
      <c r="E949" s="466"/>
      <c r="F949" s="466"/>
      <c r="G949" s="466"/>
      <c r="H949" s="466"/>
      <c r="I949" s="466"/>
      <c r="J949" s="466"/>
      <c r="K949" s="466"/>
      <c r="L949" s="466"/>
      <c r="M949" s="466"/>
      <c r="N949" s="466"/>
      <c r="O949" s="466"/>
      <c r="P949" s="466"/>
      <c r="Q949" s="466"/>
    </row>
    <row r="950" ht="25.15" customHeight="true" x14ac:dyDescent="0.2">
      <c r="C950" s="466"/>
      <c r="D950" s="466"/>
      <c r="E950" s="466"/>
      <c r="F950" s="466"/>
      <c r="G950" s="466"/>
      <c r="H950" s="466"/>
      <c r="I950" s="466"/>
      <c r="J950" s="466"/>
      <c r="K950" s="466"/>
      <c r="L950" s="466"/>
      <c r="M950" s="466"/>
      <c r="N950" s="466"/>
      <c r="O950" s="466"/>
      <c r="P950" s="466"/>
      <c r="Q950" s="466"/>
    </row>
    <row r="951" ht="25.15" customHeight="true" x14ac:dyDescent="0.2">
      <c r="C951" s="466"/>
      <c r="D951" s="466"/>
      <c r="E951" s="466"/>
      <c r="F951" s="466"/>
      <c r="G951" s="466"/>
      <c r="H951" s="466"/>
      <c r="I951" s="466"/>
      <c r="J951" s="466"/>
      <c r="K951" s="466"/>
      <c r="L951" s="466"/>
      <c r="M951" s="466"/>
      <c r="N951" s="466"/>
      <c r="O951" s="466"/>
      <c r="P951" s="466"/>
      <c r="Q951" s="466"/>
    </row>
    <row r="952" ht="25.15" customHeight="true" x14ac:dyDescent="0.2">
      <c r="C952" s="466"/>
      <c r="D952" s="466"/>
      <c r="E952" s="466"/>
      <c r="F952" s="466"/>
      <c r="G952" s="466"/>
      <c r="H952" s="466"/>
      <c r="I952" s="466"/>
      <c r="J952" s="466"/>
      <c r="K952" s="466"/>
      <c r="L952" s="466"/>
      <c r="M952" s="466"/>
      <c r="N952" s="466"/>
      <c r="O952" s="466"/>
      <c r="P952" s="466"/>
      <c r="Q952" s="466"/>
    </row>
    <row r="953" ht="25.15" customHeight="true" x14ac:dyDescent="0.2">
      <c r="C953" s="466"/>
      <c r="D953" s="466"/>
      <c r="E953" s="466"/>
      <c r="F953" s="466"/>
      <c r="G953" s="466"/>
      <c r="H953" s="466"/>
      <c r="I953" s="466"/>
      <c r="J953" s="466"/>
      <c r="K953" s="466"/>
      <c r="L953" s="466"/>
      <c r="M953" s="466"/>
      <c r="N953" s="466"/>
      <c r="O953" s="466"/>
      <c r="P953" s="466"/>
      <c r="Q953" s="466"/>
    </row>
    <row r="954" ht="25.15" customHeight="true" x14ac:dyDescent="0.2">
      <c r="C954" s="466"/>
      <c r="D954" s="466"/>
      <c r="E954" s="466"/>
      <c r="F954" s="466"/>
      <c r="G954" s="466"/>
      <c r="H954" s="466"/>
      <c r="I954" s="466"/>
      <c r="J954" s="466"/>
      <c r="K954" s="466"/>
      <c r="L954" s="466"/>
      <c r="M954" s="466"/>
      <c r="N954" s="466"/>
      <c r="O954" s="466"/>
      <c r="P954" s="466"/>
      <c r="Q954" s="466"/>
    </row>
    <row r="955" ht="25.15" customHeight="true" x14ac:dyDescent="0.2">
      <c r="C955" s="466"/>
      <c r="D955" s="466"/>
      <c r="E955" s="466"/>
      <c r="F955" s="466"/>
      <c r="G955" s="466"/>
      <c r="H955" s="466"/>
      <c r="I955" s="466"/>
      <c r="J955" s="466"/>
      <c r="K955" s="466"/>
      <c r="L955" s="466"/>
      <c r="M955" s="466"/>
      <c r="N955" s="466"/>
      <c r="O955" s="466"/>
      <c r="P955" s="466"/>
      <c r="Q955" s="466"/>
    </row>
    <row r="956" ht="25.15" customHeight="true" x14ac:dyDescent="0.2">
      <c r="C956" s="466"/>
      <c r="D956" s="466"/>
      <c r="E956" s="466"/>
      <c r="F956" s="466"/>
      <c r="G956" s="466"/>
      <c r="H956" s="466"/>
      <c r="I956" s="466"/>
      <c r="J956" s="466"/>
      <c r="K956" s="466"/>
      <c r="L956" s="466"/>
      <c r="M956" s="466"/>
      <c r="N956" s="466"/>
      <c r="O956" s="466"/>
      <c r="P956" s="466"/>
      <c r="Q956" s="466"/>
    </row>
    <row r="957" ht="25.15" customHeight="true" x14ac:dyDescent="0.2">
      <c r="C957" s="466"/>
      <c r="D957" s="466"/>
      <c r="E957" s="466"/>
      <c r="F957" s="466"/>
      <c r="G957" s="466"/>
      <c r="H957" s="466"/>
      <c r="I957" s="466"/>
      <c r="J957" s="466"/>
      <c r="K957" s="466"/>
      <c r="L957" s="466"/>
      <c r="M957" s="466"/>
      <c r="N957" s="466"/>
      <c r="O957" s="466"/>
      <c r="P957" s="466"/>
      <c r="Q957" s="466"/>
    </row>
    <row r="958" ht="25.15" customHeight="true" x14ac:dyDescent="0.2">
      <c r="C958" s="466"/>
      <c r="D958" s="466"/>
      <c r="E958" s="466"/>
      <c r="F958" s="466"/>
      <c r="G958" s="466"/>
      <c r="H958" s="466"/>
      <c r="I958" s="466"/>
      <c r="J958" s="466"/>
      <c r="K958" s="466"/>
      <c r="L958" s="466"/>
      <c r="M958" s="466"/>
      <c r="N958" s="466"/>
      <c r="O958" s="466"/>
      <c r="P958" s="466"/>
      <c r="Q958" s="466"/>
    </row>
    <row r="959" ht="25.15" customHeight="true" x14ac:dyDescent="0.2">
      <c r="C959" s="466"/>
      <c r="D959" s="466"/>
      <c r="E959" s="466"/>
      <c r="F959" s="466"/>
      <c r="G959" s="466"/>
      <c r="H959" s="466"/>
      <c r="I959" s="466"/>
      <c r="J959" s="466"/>
      <c r="K959" s="466"/>
      <c r="L959" s="466"/>
      <c r="M959" s="466"/>
      <c r="N959" s="466"/>
      <c r="O959" s="466"/>
      <c r="P959" s="466"/>
      <c r="Q959" s="466"/>
    </row>
    <row r="960" ht="25.15" customHeight="true" x14ac:dyDescent="0.2">
      <c r="C960" s="466"/>
      <c r="D960" s="466"/>
      <c r="E960" s="466"/>
      <c r="F960" s="466"/>
      <c r="G960" s="466"/>
      <c r="H960" s="466"/>
      <c r="I960" s="466"/>
      <c r="J960" s="466"/>
      <c r="K960" s="466"/>
      <c r="L960" s="466"/>
      <c r="M960" s="466"/>
      <c r="N960" s="466"/>
      <c r="O960" s="466"/>
      <c r="P960" s="466"/>
      <c r="Q960" s="466"/>
    </row>
    <row r="961" ht="25.15" customHeight="true" x14ac:dyDescent="0.2">
      <c r="C961" s="466"/>
      <c r="D961" s="466"/>
      <c r="E961" s="466"/>
      <c r="F961" s="466"/>
      <c r="G961" s="466"/>
      <c r="H961" s="466"/>
      <c r="I961" s="466"/>
      <c r="J961" s="466"/>
      <c r="K961" s="466"/>
      <c r="L961" s="466"/>
      <c r="M961" s="466"/>
      <c r="N961" s="466"/>
      <c r="O961" s="466"/>
      <c r="P961" s="466"/>
      <c r="Q961" s="466"/>
    </row>
    <row r="962" ht="25.15" customHeight="true" x14ac:dyDescent="0.2">
      <c r="C962" s="466"/>
      <c r="D962" s="466"/>
      <c r="E962" s="466"/>
      <c r="F962" s="466"/>
      <c r="G962" s="466"/>
      <c r="H962" s="466"/>
      <c r="I962" s="466"/>
      <c r="J962" s="466"/>
      <c r="K962" s="466"/>
      <c r="L962" s="466"/>
      <c r="M962" s="466"/>
      <c r="N962" s="466"/>
      <c r="O962" s="466"/>
      <c r="P962" s="466"/>
      <c r="Q962" s="466"/>
    </row>
    <row r="963" ht="25.15" customHeight="true" x14ac:dyDescent="0.2">
      <c r="C963" s="466"/>
      <c r="D963" s="466"/>
      <c r="E963" s="466"/>
      <c r="F963" s="466"/>
      <c r="G963" s="466"/>
      <c r="H963" s="466"/>
      <c r="I963" s="466"/>
      <c r="J963" s="466"/>
      <c r="K963" s="466"/>
      <c r="L963" s="466"/>
      <c r="M963" s="466"/>
      <c r="N963" s="466"/>
      <c r="O963" s="466"/>
      <c r="P963" s="466"/>
      <c r="Q963" s="466"/>
    </row>
    <row r="964" ht="25.15" customHeight="true" x14ac:dyDescent="0.2">
      <c r="C964" s="466"/>
      <c r="D964" s="466"/>
      <c r="E964" s="466"/>
      <c r="F964" s="466"/>
      <c r="G964" s="466"/>
      <c r="H964" s="466"/>
      <c r="I964" s="466"/>
      <c r="J964" s="466"/>
      <c r="K964" s="466"/>
      <c r="L964" s="466"/>
      <c r="M964" s="466"/>
      <c r="N964" s="466"/>
      <c r="O964" s="466"/>
      <c r="P964" s="466"/>
      <c r="Q964" s="466"/>
    </row>
    <row r="965" ht="25.15" customHeight="true" x14ac:dyDescent="0.2">
      <c r="C965" s="466"/>
      <c r="D965" s="466"/>
      <c r="E965" s="466"/>
      <c r="F965" s="466"/>
      <c r="G965" s="466"/>
      <c r="H965" s="466"/>
      <c r="I965" s="466"/>
      <c r="J965" s="466"/>
      <c r="K965" s="466"/>
      <c r="L965" s="466"/>
      <c r="M965" s="466"/>
      <c r="N965" s="466"/>
      <c r="O965" s="466"/>
      <c r="P965" s="466"/>
      <c r="Q965" s="466"/>
    </row>
    <row r="966" ht="25.15" customHeight="true" x14ac:dyDescent="0.2">
      <c r="C966" s="466"/>
      <c r="D966" s="466"/>
      <c r="E966" s="466"/>
      <c r="F966" s="466"/>
      <c r="G966" s="466"/>
      <c r="H966" s="466"/>
      <c r="I966" s="466"/>
      <c r="J966" s="466"/>
      <c r="K966" s="466"/>
      <c r="L966" s="466"/>
      <c r="M966" s="466"/>
      <c r="N966" s="466"/>
      <c r="O966" s="466"/>
      <c r="P966" s="466"/>
      <c r="Q966" s="466"/>
    </row>
    <row r="967" ht="25.15" customHeight="true" x14ac:dyDescent="0.2">
      <c r="C967" s="466"/>
      <c r="D967" s="466"/>
      <c r="E967" s="466"/>
      <c r="F967" s="466"/>
      <c r="G967" s="466"/>
      <c r="H967" s="466"/>
      <c r="I967" s="466"/>
      <c r="J967" s="466"/>
      <c r="K967" s="466"/>
      <c r="L967" s="466"/>
      <c r="M967" s="466"/>
      <c r="N967" s="466"/>
      <c r="O967" s="466"/>
      <c r="P967" s="466"/>
      <c r="Q967" s="466"/>
    </row>
    <row r="968" ht="25.15" customHeight="true" x14ac:dyDescent="0.2">
      <c r="C968" s="466"/>
      <c r="D968" s="466"/>
      <c r="E968" s="466"/>
      <c r="F968" s="466"/>
      <c r="G968" s="466"/>
      <c r="H968" s="466"/>
      <c r="I968" s="466"/>
      <c r="J968" s="466"/>
      <c r="K968" s="466"/>
      <c r="L968" s="466"/>
      <c r="M968" s="466"/>
      <c r="N968" s="466"/>
      <c r="O968" s="466"/>
      <c r="P968" s="466"/>
      <c r="Q968" s="466"/>
    </row>
    <row r="969" ht="25.15" customHeight="true" x14ac:dyDescent="0.2">
      <c r="C969" s="466"/>
      <c r="D969" s="466"/>
      <c r="E969" s="466"/>
      <c r="F969" s="466"/>
      <c r="G969" s="466"/>
      <c r="H969" s="466"/>
      <c r="I969" s="466"/>
      <c r="J969" s="466"/>
      <c r="K969" s="466"/>
      <c r="L969" s="466"/>
      <c r="M969" s="466"/>
      <c r="N969" s="466"/>
      <c r="O969" s="466"/>
      <c r="P969" s="466"/>
      <c r="Q969" s="466"/>
    </row>
    <row r="970" ht="25.15" customHeight="true" x14ac:dyDescent="0.2">
      <c r="C970" s="466"/>
      <c r="D970" s="466"/>
      <c r="E970" s="466"/>
      <c r="F970" s="466"/>
      <c r="G970" s="466"/>
      <c r="H970" s="466"/>
      <c r="I970" s="466"/>
      <c r="J970" s="466"/>
      <c r="K970" s="466"/>
      <c r="L970" s="466"/>
      <c r="M970" s="466"/>
      <c r="N970" s="466"/>
      <c r="O970" s="466"/>
      <c r="P970" s="466"/>
      <c r="Q970" s="466"/>
    </row>
    <row r="971" ht="25.15" customHeight="true" x14ac:dyDescent="0.2">
      <c r="C971" s="466"/>
      <c r="D971" s="466"/>
      <c r="E971" s="466"/>
      <c r="F971" s="466"/>
      <c r="G971" s="466"/>
      <c r="H971" s="466"/>
      <c r="I971" s="466"/>
      <c r="J971" s="466"/>
      <c r="K971" s="466"/>
      <c r="L971" s="466"/>
      <c r="M971" s="466"/>
      <c r="N971" s="466"/>
      <c r="O971" s="466"/>
      <c r="P971" s="466"/>
      <c r="Q971" s="466"/>
    </row>
    <row r="972" ht="25.15" customHeight="true" x14ac:dyDescent="0.2">
      <c r="C972" s="466"/>
      <c r="D972" s="466"/>
      <c r="E972" s="466"/>
      <c r="F972" s="466"/>
      <c r="G972" s="466"/>
      <c r="H972" s="466"/>
      <c r="I972" s="466"/>
      <c r="J972" s="466"/>
      <c r="K972" s="466"/>
      <c r="L972" s="466"/>
      <c r="M972" s="466"/>
      <c r="N972" s="466"/>
      <c r="O972" s="466"/>
      <c r="P972" s="466"/>
      <c r="Q972" s="466"/>
    </row>
    <row r="973" ht="25.15" customHeight="true" x14ac:dyDescent="0.2">
      <c r="C973" s="466"/>
      <c r="D973" s="466"/>
      <c r="E973" s="466"/>
      <c r="F973" s="466"/>
      <c r="G973" s="466"/>
      <c r="H973" s="466"/>
      <c r="I973" s="466"/>
      <c r="J973" s="466"/>
      <c r="K973" s="466"/>
      <c r="L973" s="466"/>
      <c r="M973" s="466"/>
      <c r="N973" s="466"/>
      <c r="O973" s="466"/>
      <c r="P973" s="466"/>
      <c r="Q973" s="466"/>
    </row>
    <row r="974" ht="25.15" customHeight="true" x14ac:dyDescent="0.2">
      <c r="C974" s="466"/>
      <c r="D974" s="466"/>
      <c r="E974" s="466"/>
      <c r="F974" s="466"/>
      <c r="G974" s="466"/>
      <c r="H974" s="466"/>
      <c r="I974" s="466"/>
      <c r="J974" s="466"/>
      <c r="K974" s="466"/>
      <c r="L974" s="466"/>
      <c r="M974" s="466"/>
      <c r="N974" s="466"/>
      <c r="O974" s="466"/>
      <c r="P974" s="466"/>
      <c r="Q974" s="466"/>
    </row>
    <row r="975" ht="25.15" customHeight="true" x14ac:dyDescent="0.2">
      <c r="C975" s="466"/>
      <c r="D975" s="466"/>
      <c r="E975" s="466"/>
      <c r="F975" s="466"/>
      <c r="G975" s="466"/>
      <c r="H975" s="466"/>
      <c r="I975" s="466"/>
      <c r="J975" s="466"/>
      <c r="K975" s="466"/>
      <c r="L975" s="466"/>
      <c r="M975" s="466"/>
      <c r="N975" s="466"/>
      <c r="O975" s="466"/>
      <c r="P975" s="466"/>
      <c r="Q975" s="466"/>
    </row>
    <row r="976" ht="25.15" customHeight="true" x14ac:dyDescent="0.2">
      <c r="C976" s="466"/>
      <c r="D976" s="466"/>
      <c r="E976" s="466"/>
      <c r="F976" s="466"/>
      <c r="G976" s="466"/>
      <c r="H976" s="466"/>
      <c r="I976" s="466"/>
      <c r="J976" s="466"/>
      <c r="K976" s="466"/>
      <c r="L976" s="466"/>
      <c r="M976" s="466"/>
      <c r="N976" s="466"/>
      <c r="O976" s="466"/>
      <c r="P976" s="466"/>
      <c r="Q976" s="466"/>
    </row>
    <row r="977" ht="25.15" customHeight="true" x14ac:dyDescent="0.2">
      <c r="C977" s="466"/>
      <c r="D977" s="466"/>
      <c r="E977" s="466"/>
      <c r="F977" s="466"/>
      <c r="G977" s="466"/>
      <c r="H977" s="466"/>
      <c r="I977" s="466"/>
      <c r="J977" s="466"/>
      <c r="K977" s="466"/>
      <c r="L977" s="466"/>
      <c r="M977" s="466"/>
      <c r="N977" s="466"/>
      <c r="O977" s="466"/>
      <c r="P977" s="466"/>
      <c r="Q977" s="466"/>
    </row>
    <row r="978" ht="25.15" customHeight="true" x14ac:dyDescent="0.2">
      <c r="C978" s="466"/>
      <c r="D978" s="466"/>
      <c r="E978" s="466"/>
      <c r="F978" s="466"/>
      <c r="G978" s="466"/>
      <c r="H978" s="466"/>
      <c r="I978" s="466"/>
      <c r="J978" s="466"/>
      <c r="K978" s="466"/>
      <c r="L978" s="466"/>
      <c r="M978" s="466"/>
      <c r="N978" s="466"/>
      <c r="O978" s="466"/>
      <c r="P978" s="466"/>
      <c r="Q978" s="466"/>
    </row>
    <row r="979" ht="25.15" customHeight="true" x14ac:dyDescent="0.2">
      <c r="C979" s="466"/>
      <c r="D979" s="466"/>
      <c r="E979" s="466"/>
      <c r="F979" s="466"/>
      <c r="G979" s="466"/>
      <c r="H979" s="466"/>
      <c r="I979" s="466"/>
      <c r="J979" s="466"/>
      <c r="K979" s="466"/>
      <c r="L979" s="466"/>
      <c r="M979" s="466"/>
      <c r="N979" s="466"/>
      <c r="O979" s="466"/>
      <c r="P979" s="466"/>
      <c r="Q979" s="466"/>
    </row>
    <row r="980" ht="25.15" customHeight="true" x14ac:dyDescent="0.2">
      <c r="C980" s="466"/>
      <c r="D980" s="466"/>
      <c r="E980" s="466"/>
      <c r="F980" s="466"/>
      <c r="G980" s="466"/>
      <c r="H980" s="466"/>
      <c r="I980" s="466"/>
      <c r="J980" s="466"/>
      <c r="K980" s="466"/>
      <c r="L980" s="466"/>
      <c r="M980" s="466"/>
      <c r="N980" s="466"/>
      <c r="O980" s="466"/>
      <c r="P980" s="466"/>
      <c r="Q980" s="466"/>
    </row>
    <row r="981" ht="25.15" customHeight="true" x14ac:dyDescent="0.2">
      <c r="C981" s="466"/>
      <c r="D981" s="466"/>
      <c r="E981" s="466"/>
      <c r="F981" s="466"/>
      <c r="G981" s="466"/>
      <c r="H981" s="466"/>
      <c r="I981" s="466"/>
      <c r="J981" s="466"/>
      <c r="K981" s="466"/>
      <c r="L981" s="466"/>
      <c r="M981" s="466"/>
      <c r="N981" s="466"/>
      <c r="O981" s="466"/>
      <c r="P981" s="466"/>
      <c r="Q981" s="466"/>
    </row>
    <row r="982" ht="25.15" customHeight="true" x14ac:dyDescent="0.2">
      <c r="C982" s="466"/>
      <c r="D982" s="466"/>
      <c r="E982" s="466"/>
      <c r="F982" s="466"/>
      <c r="G982" s="466"/>
      <c r="H982" s="466"/>
      <c r="I982" s="466"/>
      <c r="J982" s="466"/>
      <c r="K982" s="466"/>
      <c r="L982" s="466"/>
      <c r="M982" s="466"/>
      <c r="N982" s="466"/>
      <c r="O982" s="466"/>
      <c r="P982" s="466"/>
      <c r="Q982" s="466"/>
    </row>
    <row r="983" ht="25.15" customHeight="true" x14ac:dyDescent="0.2">
      <c r="C983" s="466"/>
      <c r="D983" s="466"/>
      <c r="E983" s="466"/>
      <c r="F983" s="466"/>
      <c r="G983" s="466"/>
      <c r="H983" s="466"/>
      <c r="I983" s="466"/>
      <c r="J983" s="466"/>
      <c r="K983" s="466"/>
      <c r="L983" s="466"/>
      <c r="M983" s="466"/>
      <c r="N983" s="466"/>
      <c r="O983" s="466"/>
      <c r="P983" s="466"/>
      <c r="Q983" s="466"/>
    </row>
    <row r="984" ht="25.15" customHeight="true" x14ac:dyDescent="0.2">
      <c r="C984" s="466"/>
      <c r="D984" s="466"/>
      <c r="E984" s="466"/>
      <c r="F984" s="466"/>
      <c r="G984" s="466"/>
      <c r="H984" s="466"/>
      <c r="I984" s="466"/>
      <c r="J984" s="466"/>
      <c r="K984" s="466"/>
      <c r="L984" s="466"/>
      <c r="M984" s="466"/>
      <c r="N984" s="466"/>
      <c r="O984" s="466"/>
      <c r="P984" s="466"/>
      <c r="Q984" s="466"/>
    </row>
    <row r="985" ht="25.15" customHeight="true" x14ac:dyDescent="0.2">
      <c r="C985" s="466"/>
      <c r="D985" s="466"/>
      <c r="E985" s="466"/>
      <c r="F985" s="466"/>
      <c r="G985" s="466"/>
      <c r="H985" s="466"/>
      <c r="I985" s="466"/>
      <c r="J985" s="466"/>
      <c r="K985" s="466"/>
      <c r="L985" s="466"/>
      <c r="M985" s="466"/>
      <c r="N985" s="466"/>
      <c r="O985" s="466"/>
      <c r="P985" s="466"/>
      <c r="Q985" s="466"/>
    </row>
    <row r="986" ht="25.15" customHeight="true" x14ac:dyDescent="0.2">
      <c r="C986" s="466"/>
      <c r="D986" s="466"/>
      <c r="E986" s="466"/>
      <c r="F986" s="466"/>
      <c r="G986" s="466"/>
      <c r="H986" s="466"/>
      <c r="I986" s="466"/>
      <c r="J986" s="466"/>
      <c r="K986" s="466"/>
      <c r="L986" s="466"/>
      <c r="M986" s="466"/>
      <c r="N986" s="466"/>
      <c r="O986" s="466"/>
      <c r="P986" s="466"/>
      <c r="Q986" s="466"/>
    </row>
    <row r="987" ht="25.15" customHeight="true" x14ac:dyDescent="0.2">
      <c r="C987" s="466"/>
      <c r="D987" s="466"/>
      <c r="E987" s="466"/>
      <c r="F987" s="466"/>
      <c r="G987" s="466"/>
      <c r="H987" s="466"/>
      <c r="I987" s="466"/>
      <c r="J987" s="466"/>
      <c r="K987" s="466"/>
      <c r="L987" s="466"/>
      <c r="M987" s="466"/>
      <c r="N987" s="466"/>
      <c r="O987" s="466"/>
      <c r="P987" s="466"/>
      <c r="Q987" s="466"/>
    </row>
    <row r="988" ht="25.15" customHeight="true" x14ac:dyDescent="0.2">
      <c r="C988" s="466"/>
      <c r="D988" s="466"/>
      <c r="E988" s="466"/>
      <c r="F988" s="466"/>
      <c r="G988" s="466"/>
      <c r="H988" s="466"/>
      <c r="I988" s="466"/>
      <c r="J988" s="466"/>
      <c r="K988" s="466"/>
      <c r="L988" s="466"/>
      <c r="M988" s="466"/>
      <c r="N988" s="466"/>
      <c r="O988" s="466"/>
      <c r="P988" s="466"/>
      <c r="Q988" s="466"/>
    </row>
    <row r="989" ht="25.15" customHeight="true" x14ac:dyDescent="0.2">
      <c r="C989" s="466"/>
      <c r="D989" s="466"/>
      <c r="E989" s="466"/>
      <c r="F989" s="466"/>
      <c r="G989" s="466"/>
      <c r="H989" s="466"/>
      <c r="I989" s="466"/>
      <c r="J989" s="466"/>
      <c r="K989" s="466"/>
      <c r="L989" s="466"/>
      <c r="M989" s="466"/>
      <c r="N989" s="466"/>
      <c r="O989" s="466"/>
      <c r="P989" s="466"/>
      <c r="Q989" s="466"/>
    </row>
    <row r="990" ht="25.15" customHeight="true" x14ac:dyDescent="0.2">
      <c r="C990" s="466"/>
      <c r="D990" s="466"/>
      <c r="E990" s="466"/>
      <c r="F990" s="466"/>
      <c r="G990" s="466"/>
      <c r="H990" s="466"/>
      <c r="I990" s="466"/>
      <c r="J990" s="466"/>
      <c r="K990" s="466"/>
      <c r="L990" s="466"/>
      <c r="M990" s="466"/>
      <c r="N990" s="466"/>
      <c r="O990" s="466"/>
      <c r="P990" s="466"/>
      <c r="Q990" s="466"/>
    </row>
    <row r="991" ht="25.15" customHeight="true" x14ac:dyDescent="0.2">
      <c r="C991" s="466"/>
      <c r="D991" s="466"/>
      <c r="E991" s="466"/>
      <c r="F991" s="466"/>
      <c r="G991" s="466"/>
      <c r="H991" s="466"/>
      <c r="I991" s="466"/>
      <c r="J991" s="466"/>
      <c r="K991" s="466"/>
      <c r="L991" s="466"/>
      <c r="M991" s="466"/>
      <c r="N991" s="466"/>
      <c r="O991" s="466"/>
      <c r="P991" s="466"/>
      <c r="Q991" s="466"/>
    </row>
    <row r="992" ht="25.15" customHeight="true" x14ac:dyDescent="0.2">
      <c r="C992" s="466"/>
      <c r="D992" s="466"/>
      <c r="E992" s="466"/>
      <c r="F992" s="466"/>
      <c r="G992" s="466"/>
      <c r="H992" s="466"/>
      <c r="I992" s="466"/>
      <c r="J992" s="466"/>
      <c r="K992" s="466"/>
      <c r="L992" s="466"/>
      <c r="M992" s="466"/>
      <c r="N992" s="466"/>
      <c r="O992" s="466"/>
      <c r="P992" s="466"/>
      <c r="Q992" s="466"/>
    </row>
    <row r="993" ht="25.15" customHeight="true" x14ac:dyDescent="0.2">
      <c r="C993" s="466"/>
      <c r="D993" s="466"/>
      <c r="E993" s="466"/>
      <c r="F993" s="466"/>
      <c r="G993" s="466"/>
      <c r="H993" s="466"/>
      <c r="I993" s="466"/>
      <c r="J993" s="466"/>
      <c r="K993" s="466"/>
      <c r="L993" s="466"/>
      <c r="M993" s="466"/>
      <c r="N993" s="466"/>
      <c r="O993" s="466"/>
      <c r="P993" s="466"/>
      <c r="Q993" s="466"/>
    </row>
    <row r="994" ht="25.15" customHeight="true" x14ac:dyDescent="0.2">
      <c r="C994" s="466"/>
      <c r="D994" s="466"/>
      <c r="E994" s="466"/>
      <c r="F994" s="466"/>
      <c r="G994" s="466"/>
      <c r="H994" s="466"/>
      <c r="I994" s="466"/>
      <c r="J994" s="466"/>
      <c r="K994" s="466"/>
      <c r="L994" s="466"/>
      <c r="M994" s="466"/>
      <c r="N994" s="466"/>
      <c r="O994" s="466"/>
      <c r="P994" s="466"/>
      <c r="Q994" s="466"/>
    </row>
    <row r="995" ht="25.15" customHeight="true" x14ac:dyDescent="0.2">
      <c r="C995" s="466"/>
      <c r="D995" s="466"/>
      <c r="E995" s="466"/>
      <c r="F995" s="466"/>
      <c r="G995" s="466"/>
      <c r="H995" s="466"/>
      <c r="I995" s="466"/>
      <c r="J995" s="466"/>
      <c r="K995" s="466"/>
      <c r="L995" s="466"/>
      <c r="M995" s="466"/>
      <c r="N995" s="466"/>
      <c r="O995" s="466"/>
      <c r="P995" s="466"/>
      <c r="Q995" s="466"/>
    </row>
    <row r="996" ht="25.15" customHeight="true" x14ac:dyDescent="0.2">
      <c r="C996" s="466"/>
      <c r="D996" s="466"/>
      <c r="E996" s="466"/>
      <c r="F996" s="466"/>
      <c r="G996" s="466"/>
      <c r="H996" s="466"/>
      <c r="I996" s="466"/>
      <c r="J996" s="466"/>
      <c r="K996" s="466"/>
      <c r="L996" s="466"/>
      <c r="M996" s="466"/>
      <c r="N996" s="466"/>
      <c r="O996" s="466"/>
      <c r="P996" s="466"/>
      <c r="Q996" s="466"/>
    </row>
    <row r="997" ht="25.15" customHeight="true" x14ac:dyDescent="0.2">
      <c r="C997" s="466"/>
      <c r="D997" s="466"/>
      <c r="E997" s="466"/>
      <c r="F997" s="466"/>
      <c r="G997" s="466"/>
      <c r="H997" s="466"/>
      <c r="I997" s="466"/>
      <c r="J997" s="466"/>
      <c r="K997" s="466"/>
      <c r="L997" s="466"/>
      <c r="M997" s="466"/>
      <c r="N997" s="466"/>
      <c r="O997" s="466"/>
      <c r="P997" s="466"/>
      <c r="Q997" s="466"/>
    </row>
    <row r="998" ht="25.15" customHeight="true" x14ac:dyDescent="0.2">
      <c r="C998" s="466"/>
      <c r="D998" s="466"/>
      <c r="E998" s="466"/>
      <c r="F998" s="466"/>
      <c r="G998" s="466"/>
      <c r="H998" s="466"/>
      <c r="I998" s="466"/>
      <c r="J998" s="466"/>
      <c r="K998" s="466"/>
      <c r="L998" s="466"/>
      <c r="M998" s="466"/>
      <c r="N998" s="466"/>
      <c r="O998" s="466"/>
      <c r="P998" s="466"/>
      <c r="Q998" s="466"/>
    </row>
    <row r="999" ht="25.15" customHeight="true" x14ac:dyDescent="0.2">
      <c r="C999" s="466"/>
      <c r="D999" s="466"/>
      <c r="E999" s="466"/>
      <c r="F999" s="466"/>
      <c r="G999" s="466"/>
      <c r="H999" s="466"/>
      <c r="I999" s="466"/>
      <c r="J999" s="466"/>
      <c r="K999" s="466"/>
      <c r="L999" s="466"/>
      <c r="M999" s="466"/>
      <c r="N999" s="466"/>
      <c r="O999" s="466"/>
      <c r="P999" s="466"/>
      <c r="Q999" s="466"/>
    </row>
    <row r="1000" ht="25.15" customHeight="true" x14ac:dyDescent="0.2">
      <c r="C1000" s="466"/>
      <c r="D1000" s="466"/>
      <c r="E1000" s="466"/>
      <c r="F1000" s="466"/>
      <c r="G1000" s="466"/>
      <c r="H1000" s="466"/>
      <c r="I1000" s="466"/>
      <c r="J1000" s="466"/>
      <c r="K1000" s="466"/>
      <c r="L1000" s="466"/>
      <c r="M1000" s="466"/>
      <c r="N1000" s="466"/>
      <c r="O1000" s="466"/>
      <c r="P1000" s="466"/>
      <c r="Q1000" s="466"/>
    </row>
    <row r="1001" ht="25.15" customHeight="true" x14ac:dyDescent="0.2">
      <c r="C1001" s="466"/>
      <c r="D1001" s="466"/>
      <c r="E1001" s="466"/>
      <c r="F1001" s="466"/>
      <c r="G1001" s="466"/>
      <c r="H1001" s="466"/>
      <c r="I1001" s="466"/>
      <c r="J1001" s="466"/>
      <c r="K1001" s="466"/>
      <c r="L1001" s="466"/>
      <c r="M1001" s="466"/>
      <c r="N1001" s="466"/>
      <c r="O1001" s="466"/>
      <c r="P1001" s="466"/>
      <c r="Q1001" s="466"/>
    </row>
    <row r="1002" ht="25.15" customHeight="true" x14ac:dyDescent="0.2">
      <c r="C1002" s="466"/>
      <c r="D1002" s="466"/>
      <c r="E1002" s="466"/>
      <c r="F1002" s="466"/>
      <c r="G1002" s="466"/>
      <c r="H1002" s="466"/>
      <c r="I1002" s="466"/>
      <c r="J1002" s="466"/>
      <c r="K1002" s="466"/>
      <c r="L1002" s="466"/>
      <c r="M1002" s="466"/>
      <c r="N1002" s="466"/>
      <c r="O1002" s="466"/>
      <c r="P1002" s="466"/>
      <c r="Q1002" s="466"/>
    </row>
    <row r="1003" ht="25.15" customHeight="true" x14ac:dyDescent="0.2">
      <c r="C1003" s="466"/>
      <c r="D1003" s="466"/>
      <c r="E1003" s="466"/>
      <c r="F1003" s="466"/>
      <c r="G1003" s="466"/>
      <c r="H1003" s="466"/>
      <c r="I1003" s="466"/>
      <c r="J1003" s="466"/>
      <c r="K1003" s="466"/>
      <c r="L1003" s="466"/>
      <c r="M1003" s="466"/>
      <c r="N1003" s="466"/>
      <c r="O1003" s="466"/>
      <c r="P1003" s="466"/>
      <c r="Q1003" s="466"/>
    </row>
    <row r="1004" ht="25.15" customHeight="true" x14ac:dyDescent="0.2">
      <c r="C1004" s="466"/>
      <c r="D1004" s="466"/>
      <c r="E1004" s="466"/>
      <c r="F1004" s="466"/>
      <c r="G1004" s="466"/>
      <c r="H1004" s="466"/>
      <c r="I1004" s="466"/>
      <c r="J1004" s="466"/>
      <c r="K1004" s="466"/>
      <c r="L1004" s="466"/>
      <c r="M1004" s="466"/>
      <c r="N1004" s="466"/>
      <c r="O1004" s="466"/>
      <c r="P1004" s="466"/>
      <c r="Q1004" s="466"/>
    </row>
    <row r="1005" ht="25.15" customHeight="true" x14ac:dyDescent="0.2">
      <c r="C1005" s="466"/>
      <c r="D1005" s="466"/>
      <c r="E1005" s="466"/>
      <c r="F1005" s="466"/>
      <c r="G1005" s="466"/>
      <c r="H1005" s="466"/>
      <c r="I1005" s="466"/>
      <c r="J1005" s="466"/>
      <c r="K1005" s="466"/>
      <c r="L1005" s="466"/>
      <c r="M1005" s="466"/>
      <c r="N1005" s="466"/>
      <c r="O1005" s="466"/>
      <c r="P1005" s="466"/>
      <c r="Q1005" s="466"/>
    </row>
    <row r="1006" ht="25.15" customHeight="true" x14ac:dyDescent="0.2">
      <c r="C1006" s="466"/>
      <c r="D1006" s="466"/>
      <c r="E1006" s="466"/>
      <c r="F1006" s="466"/>
      <c r="G1006" s="466"/>
      <c r="H1006" s="466"/>
      <c r="I1006" s="466"/>
      <c r="J1006" s="466"/>
      <c r="K1006" s="466"/>
      <c r="L1006" s="466"/>
      <c r="M1006" s="466"/>
      <c r="N1006" s="466"/>
      <c r="O1006" s="466"/>
      <c r="P1006" s="466"/>
      <c r="Q1006" s="466"/>
    </row>
    <row r="1007" ht="25.15" customHeight="true" x14ac:dyDescent="0.2">
      <c r="C1007" s="466"/>
      <c r="D1007" s="466"/>
      <c r="E1007" s="466"/>
      <c r="F1007" s="466"/>
      <c r="G1007" s="466"/>
      <c r="H1007" s="466"/>
      <c r="I1007" s="466"/>
      <c r="J1007" s="466"/>
      <c r="K1007" s="466"/>
      <c r="L1007" s="466"/>
      <c r="M1007" s="466"/>
      <c r="N1007" s="466"/>
      <c r="O1007" s="466"/>
      <c r="P1007" s="466"/>
      <c r="Q1007" s="466"/>
    </row>
    <row r="1008" ht="25.15" customHeight="true" x14ac:dyDescent="0.2">
      <c r="C1008" s="466"/>
      <c r="D1008" s="466"/>
      <c r="E1008" s="466"/>
      <c r="F1008" s="466"/>
      <c r="G1008" s="466"/>
      <c r="H1008" s="466"/>
      <c r="I1008" s="466"/>
      <c r="J1008" s="466"/>
      <c r="K1008" s="466"/>
      <c r="L1008" s="466"/>
      <c r="M1008" s="466"/>
      <c r="N1008" s="466"/>
      <c r="O1008" s="466"/>
      <c r="P1008" s="466"/>
      <c r="Q1008" s="466"/>
    </row>
    <row r="1009" ht="25.15" customHeight="true" x14ac:dyDescent="0.2">
      <c r="C1009" s="466"/>
      <c r="D1009" s="466"/>
      <c r="E1009" s="466"/>
      <c r="F1009" s="466"/>
      <c r="G1009" s="466"/>
      <c r="H1009" s="466"/>
      <c r="I1009" s="466"/>
      <c r="J1009" s="466"/>
      <c r="K1009" s="466"/>
      <c r="L1009" s="466"/>
      <c r="M1009" s="466"/>
      <c r="N1009" s="466"/>
      <c r="O1009" s="466"/>
      <c r="P1009" s="466"/>
      <c r="Q1009" s="466"/>
    </row>
    <row r="1010" ht="25.15" customHeight="true" x14ac:dyDescent="0.2">
      <c r="C1010" s="466"/>
      <c r="D1010" s="466"/>
      <c r="E1010" s="466"/>
      <c r="F1010" s="466"/>
      <c r="G1010" s="466"/>
      <c r="H1010" s="466"/>
      <c r="I1010" s="466"/>
      <c r="J1010" s="466"/>
      <c r="K1010" s="466"/>
      <c r="L1010" s="466"/>
      <c r="M1010" s="466"/>
      <c r="N1010" s="466"/>
      <c r="O1010" s="466"/>
      <c r="P1010" s="466"/>
      <c r="Q1010" s="466"/>
    </row>
    <row r="1011" ht="25.15" customHeight="true" x14ac:dyDescent="0.2">
      <c r="C1011" s="466"/>
      <c r="D1011" s="466"/>
      <c r="E1011" s="466"/>
      <c r="F1011" s="466"/>
      <c r="G1011" s="466"/>
      <c r="H1011" s="466"/>
      <c r="I1011" s="466"/>
      <c r="J1011" s="466"/>
      <c r="K1011" s="466"/>
      <c r="L1011" s="466"/>
      <c r="M1011" s="466"/>
      <c r="N1011" s="466"/>
      <c r="O1011" s="466"/>
      <c r="P1011" s="466"/>
      <c r="Q1011" s="466"/>
    </row>
    <row r="1012" ht="25.15" customHeight="true" x14ac:dyDescent="0.2">
      <c r="C1012" s="466"/>
      <c r="D1012" s="466"/>
      <c r="E1012" s="466"/>
      <c r="F1012" s="466"/>
      <c r="G1012" s="466"/>
      <c r="H1012" s="466"/>
      <c r="I1012" s="466"/>
      <c r="J1012" s="466"/>
      <c r="K1012" s="466"/>
      <c r="L1012" s="466"/>
      <c r="M1012" s="466"/>
      <c r="N1012" s="466"/>
      <c r="O1012" s="466"/>
      <c r="P1012" s="466"/>
      <c r="Q1012" s="466"/>
    </row>
    <row r="1013" ht="25.15" customHeight="true" x14ac:dyDescent="0.2">
      <c r="C1013" s="466"/>
      <c r="D1013" s="466"/>
      <c r="E1013" s="466"/>
      <c r="F1013" s="466"/>
      <c r="G1013" s="466"/>
      <c r="H1013" s="466"/>
      <c r="I1013" s="466"/>
      <c r="J1013" s="466"/>
      <c r="K1013" s="466"/>
      <c r="L1013" s="466"/>
      <c r="M1013" s="466"/>
      <c r="N1013" s="466"/>
      <c r="O1013" s="466"/>
      <c r="P1013" s="466"/>
      <c r="Q1013" s="466"/>
    </row>
    <row r="1014" ht="25.15" customHeight="true" x14ac:dyDescent="0.2">
      <c r="C1014" s="466"/>
      <c r="D1014" s="466"/>
      <c r="E1014" s="466"/>
      <c r="F1014" s="466"/>
      <c r="G1014" s="466"/>
      <c r="H1014" s="466"/>
      <c r="I1014" s="466"/>
      <c r="J1014" s="466"/>
      <c r="K1014" s="466"/>
      <c r="L1014" s="466"/>
      <c r="M1014" s="466"/>
      <c r="N1014" s="466"/>
      <c r="O1014" s="466"/>
      <c r="P1014" s="466"/>
      <c r="Q1014" s="466"/>
    </row>
    <row r="1015" ht="25.15" customHeight="true" x14ac:dyDescent="0.2">
      <c r="C1015" s="466"/>
      <c r="D1015" s="466"/>
      <c r="E1015" s="466"/>
      <c r="F1015" s="466"/>
      <c r="G1015" s="466"/>
      <c r="H1015" s="466"/>
      <c r="I1015" s="466"/>
      <c r="J1015" s="466"/>
      <c r="K1015" s="466"/>
      <c r="L1015" s="466"/>
      <c r="M1015" s="466"/>
      <c r="N1015" s="466"/>
      <c r="O1015" s="466"/>
      <c r="P1015" s="466"/>
      <c r="Q1015" s="466"/>
    </row>
    <row r="1016" ht="25.15" customHeight="true" x14ac:dyDescent="0.2">
      <c r="C1016" s="466"/>
      <c r="D1016" s="466"/>
      <c r="E1016" s="466"/>
      <c r="F1016" s="466"/>
      <c r="G1016" s="466"/>
      <c r="H1016" s="466"/>
      <c r="I1016" s="466"/>
      <c r="J1016" s="466"/>
      <c r="K1016" s="466"/>
      <c r="L1016" s="466"/>
      <c r="M1016" s="466"/>
      <c r="N1016" s="466"/>
      <c r="O1016" s="466"/>
      <c r="P1016" s="466"/>
      <c r="Q1016" s="466"/>
    </row>
    <row r="1017" ht="25.15" customHeight="true" x14ac:dyDescent="0.2">
      <c r="C1017" s="466"/>
      <c r="D1017" s="466"/>
      <c r="E1017" s="466"/>
      <c r="F1017" s="466"/>
      <c r="G1017" s="466"/>
      <c r="H1017" s="466"/>
      <c r="I1017" s="466"/>
      <c r="J1017" s="466"/>
      <c r="K1017" s="466"/>
      <c r="L1017" s="466"/>
      <c r="M1017" s="466"/>
      <c r="N1017" s="466"/>
      <c r="O1017" s="466"/>
      <c r="P1017" s="466"/>
      <c r="Q1017" s="466"/>
    </row>
    <row r="1018" ht="25.15" customHeight="true" x14ac:dyDescent="0.2">
      <c r="C1018" s="466"/>
      <c r="D1018" s="466"/>
      <c r="E1018" s="466"/>
      <c r="F1018" s="466"/>
      <c r="G1018" s="466"/>
      <c r="H1018" s="466"/>
      <c r="I1018" s="466"/>
      <c r="J1018" s="466"/>
      <c r="K1018" s="466"/>
      <c r="L1018" s="466"/>
      <c r="M1018" s="466"/>
      <c r="N1018" s="466"/>
      <c r="O1018" s="466"/>
      <c r="P1018" s="466"/>
      <c r="Q1018" s="466"/>
    </row>
    <row r="1019" ht="25.15" customHeight="true" x14ac:dyDescent="0.2">
      <c r="C1019" s="466"/>
      <c r="D1019" s="466"/>
      <c r="E1019" s="466"/>
      <c r="F1019" s="466"/>
      <c r="G1019" s="466"/>
      <c r="H1019" s="466"/>
      <c r="I1019" s="466"/>
      <c r="J1019" s="466"/>
      <c r="K1019" s="466"/>
      <c r="L1019" s="466"/>
      <c r="M1019" s="466"/>
      <c r="N1019" s="466"/>
      <c r="O1019" s="466"/>
      <c r="P1019" s="466"/>
      <c r="Q1019" s="466"/>
    </row>
    <row r="1020" ht="25.15" customHeight="true" x14ac:dyDescent="0.2">
      <c r="C1020" s="466"/>
      <c r="D1020" s="466"/>
      <c r="E1020" s="466"/>
      <c r="F1020" s="466"/>
      <c r="G1020" s="466"/>
      <c r="H1020" s="466"/>
      <c r="I1020" s="466"/>
      <c r="J1020" s="466"/>
      <c r="K1020" s="466"/>
      <c r="L1020" s="466"/>
      <c r="M1020" s="466"/>
      <c r="N1020" s="466"/>
      <c r="O1020" s="466"/>
      <c r="P1020" s="466"/>
      <c r="Q1020" s="466"/>
    </row>
    <row r="1021" ht="25.15" customHeight="true" x14ac:dyDescent="0.2">
      <c r="C1021" s="466"/>
      <c r="D1021" s="466"/>
      <c r="E1021" s="466"/>
      <c r="F1021" s="466"/>
      <c r="G1021" s="466"/>
      <c r="H1021" s="466"/>
      <c r="I1021" s="466"/>
      <c r="J1021" s="466"/>
      <c r="K1021" s="466"/>
      <c r="L1021" s="466"/>
      <c r="M1021" s="466"/>
      <c r="N1021" s="466"/>
      <c r="O1021" s="466"/>
      <c r="P1021" s="466"/>
      <c r="Q1021" s="466"/>
    </row>
    <row r="1022" ht="25.15" customHeight="true" x14ac:dyDescent="0.2">
      <c r="C1022" s="466"/>
      <c r="D1022" s="466"/>
      <c r="E1022" s="466"/>
      <c r="F1022" s="466"/>
      <c r="G1022" s="466"/>
      <c r="H1022" s="466"/>
      <c r="I1022" s="466"/>
      <c r="J1022" s="466"/>
      <c r="K1022" s="466"/>
      <c r="L1022" s="466"/>
      <c r="M1022" s="466"/>
      <c r="N1022" s="466"/>
      <c r="O1022" s="466"/>
      <c r="P1022" s="466"/>
      <c r="Q1022" s="466"/>
    </row>
    <row r="1023" ht="25.15" customHeight="true" x14ac:dyDescent="0.2">
      <c r="C1023" s="466"/>
      <c r="D1023" s="466"/>
      <c r="E1023" s="466"/>
      <c r="F1023" s="466"/>
      <c r="G1023" s="466"/>
      <c r="H1023" s="466"/>
      <c r="I1023" s="466"/>
      <c r="J1023" s="466"/>
      <c r="K1023" s="466"/>
      <c r="L1023" s="466"/>
      <c r="M1023" s="466"/>
      <c r="N1023" s="466"/>
      <c r="O1023" s="466"/>
      <c r="P1023" s="466"/>
      <c r="Q1023" s="466"/>
    </row>
    <row r="1024" ht="25.15" customHeight="true" x14ac:dyDescent="0.2">
      <c r="C1024" s="466"/>
      <c r="D1024" s="466"/>
      <c r="E1024" s="466"/>
      <c r="F1024" s="466"/>
      <c r="G1024" s="466"/>
      <c r="H1024" s="466"/>
      <c r="I1024" s="466"/>
      <c r="J1024" s="466"/>
      <c r="K1024" s="466"/>
      <c r="L1024" s="466"/>
      <c r="M1024" s="466"/>
      <c r="N1024" s="466"/>
      <c r="O1024" s="466"/>
      <c r="P1024" s="466"/>
      <c r="Q1024" s="466"/>
    </row>
    <row r="1025" s="218" customFormat="true" ht="21" customHeight="true" x14ac:dyDescent="0.2">
      <c r="A1025" s="2290" t="s">
        <v>147</v>
      </c>
      <c r="B1025" s="2291"/>
      <c r="C1025" s="2292"/>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293" t="s">
        <v>178</v>
      </c>
      <c r="B1026" s="2294"/>
      <c r="C1026" s="414" t="s">
        <v>179</v>
      </c>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15" t="s">
        <v>180</v>
      </c>
      <c r="B1027" s="416" t="s">
        <v>181</v>
      </c>
      <c r="C1027" s="417">
        <v>19564</v>
      </c>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18" t="s">
        <v>182</v>
      </c>
      <c r="B1028" s="419" t="s">
        <v>181</v>
      </c>
      <c r="C1028" s="420">
        <v>19564</v>
      </c>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18" t="s">
        <v>183</v>
      </c>
      <c r="B1029" s="419" t="s">
        <v>184</v>
      </c>
      <c r="C1029" s="420">
        <v>19564</v>
      </c>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18" t="s">
        <v>185</v>
      </c>
      <c r="B1030" s="419" t="s">
        <v>186</v>
      </c>
      <c r="C1030" s="420">
        <v>19564</v>
      </c>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295" t="s">
        <v>187</v>
      </c>
      <c r="B1031" s="419" t="s">
        <v>188</v>
      </c>
      <c r="C1031" s="420">
        <v>11485</v>
      </c>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295"/>
      <c r="B1032" s="419" t="s">
        <v>189</v>
      </c>
      <c r="C1032" s="420">
        <v>8079</v>
      </c>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296"/>
      <c r="B1033" s="421" t="s">
        <v>190</v>
      </c>
      <c r="C1033" s="422">
        <v>0</v>
      </c>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07"/>
      <c r="BB1033" s="136"/>
      <c r="BC1033" s="407"/>
      <c r="BD1033" s="407"/>
      <c r="BE1033" s="407"/>
      <c r="BF1033" s="407"/>
      <c r="BG1033" s="407"/>
      <c r="BH1033" s="407"/>
      <c r="BI1033" s="407"/>
      <c r="BJ1033" s="407"/>
      <c r="BK1033" s="407"/>
      <c r="BL1033" s="407"/>
      <c r="BM1033" s="407"/>
      <c r="BN1033" s="407"/>
      <c r="BO1033" s="407"/>
      <c r="BP1033" s="407"/>
      <c r="BQ1033" s="407"/>
      <c r="BR1033" s="407"/>
      <c r="BS1033" s="407"/>
      <c r="BT1033" s="407"/>
      <c r="BU1033" s="407"/>
      <c r="BV1033" s="407"/>
      <c r="BW1033" s="407"/>
      <c r="BX1033" s="407"/>
      <c r="BY1033" s="407"/>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297" t="s">
        <v>263</v>
      </c>
      <c r="B1034" s="2298"/>
      <c r="C1034" s="2299"/>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6"/>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1"/>
      <c r="BB1035" s="237"/>
      <c r="BC1035" s="381"/>
      <c r="BD1035" s="381"/>
      <c r="BE1035" s="381"/>
      <c r="BF1035" s="381"/>
      <c r="BG1035" s="381"/>
      <c r="BH1035" s="381"/>
      <c r="BI1035" s="381"/>
      <c r="BJ1035" s="381"/>
      <c r="BK1035" s="381"/>
      <c r="BL1035" s="381"/>
      <c r="BM1035" s="381"/>
      <c r="BN1035" s="381"/>
      <c r="BO1035" s="381"/>
      <c r="BP1035" s="381"/>
      <c r="BQ1035" s="381"/>
      <c r="BR1035" s="381"/>
      <c r="BS1035" s="381"/>
      <c r="BT1035" s="381"/>
      <c r="BU1035" s="381"/>
      <c r="BV1035" s="381"/>
      <c r="BW1035" s="381"/>
      <c r="BX1035" s="381"/>
      <c r="BY1035" s="38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Beni</v>
      </c>
      <c r="B1037" s="292" t="e">
        <f>BR122+BR123</f>
        <v>#VALUE!</v>
      </c>
    </row>
    <row r="1038" ht="15" customHeight="true" x14ac:dyDescent="0.2">
      <c r="A1038" s="292" t="str">
        <f>S15</f>
        <v>Chuquisaca</v>
      </c>
      <c r="B1038" s="292" t="e">
        <f>BS122+BS123</f>
        <v>#VALUE!</v>
      </c>
    </row>
    <row r="1039" ht="15" customHeight="true" x14ac:dyDescent="0.2">
      <c r="A1039" s="292" t="str">
        <f>T15</f>
        <v>Cochabamba</v>
      </c>
      <c r="B1039" s="292" t="e">
        <f>BT122+BT123</f>
        <v>#VALUE!</v>
      </c>
    </row>
    <row r="1040" ht="15" customHeight="true" x14ac:dyDescent="0.2">
      <c r="A1040" s="292" t="str">
        <f>U15</f>
        <v>La Paz</v>
      </c>
      <c r="B1040" s="292" t="e">
        <f>BU122+BU123</f>
        <v>#VALUE!</v>
      </c>
    </row>
    <row r="1041" ht="15" customHeight="true" x14ac:dyDescent="0.2">
      <c r="A1041" s="292" t="str">
        <f>V15</f>
        <v>Oruro</v>
      </c>
      <c r="B1041" s="292" t="e">
        <f>BV122+BV123</f>
        <v>#VALUE!</v>
      </c>
    </row>
    <row r="1042" ht="15" customHeight="true" x14ac:dyDescent="0.2">
      <c r="A1042" s="292" t="str">
        <f>W15</f>
        <v>Pando</v>
      </c>
      <c r="B1042" s="292" t="e">
        <f>BW122+BW123</f>
        <v>#VALUE!</v>
      </c>
    </row>
    <row r="1043" ht="15" customHeight="true" x14ac:dyDescent="0.2">
      <c r="A1043" s="292" t="str">
        <f>X15</f>
        <v>Potosí</v>
      </c>
      <c r="B1043" s="292" t="e">
        <f>BX122+XR123</f>
        <v>#VALUE!</v>
      </c>
    </row>
    <row r="1044" ht="15" customHeight="true" x14ac:dyDescent="0.2">
      <c r="A1044" s="292" t="str">
        <f>Y15</f>
        <v>Santa Cruz</v>
      </c>
      <c r="B1044" s="292" t="e">
        <f>BY122+BY123</f>
        <v>#VALUE!</v>
      </c>
    </row>
    <row r="1045" ht="15" customHeight="true" x14ac:dyDescent="0.2">
      <c r="A1045" s="292" t="str">
        <f>Z15</f>
        <v>Tarija</v>
      </c>
      <c r="B1045" s="292" t="e">
        <f>BZ122+BZ123</f>
        <v>#VALUE!</v>
      </c>
    </row>
    <row r="1046" ht="15" customHeight="true" x14ac:dyDescent="0.2">
      <c r="A1046" s="237">
        <f>AA15</f>
        <v>0</v>
      </c>
      <c r="B1046" s="292">
        <f>CA122+CA123</f>
        <v>0</v>
      </c>
    </row>
    <row r="1047" ht="15" customHeight="true" x14ac:dyDescent="0.2">
      <c r="A1047" s="237">
        <f>AB15</f>
        <v>0</v>
      </c>
      <c r="B1047" s="292">
        <f>CB122+CB123</f>
        <v>0</v>
      </c>
    </row>
    <row r="1048" ht="15" customHeight="true" x14ac:dyDescent="0.2">
      <c r="A1048" s="237">
        <f>AC15</f>
        <v>0</v>
      </c>
      <c r="B1048" s="292">
        <f>CC122+CC123</f>
        <v>0</v>
      </c>
    </row>
    <row r="1049" ht="15" customHeight="true" x14ac:dyDescent="0.2">
      <c r="A1049" s="237">
        <f>AD15</f>
        <v>0</v>
      </c>
      <c r="B1049" s="292">
        <f>CD122+CD123</f>
        <v>0</v>
      </c>
    </row>
    <row r="1050" ht="15" customHeight="true" x14ac:dyDescent="0.2">
      <c r="A1050" s="237">
        <f>AE15</f>
        <v>0</v>
      </c>
      <c r="B1050" s="292">
        <f>CE122+CE123</f>
        <v>0</v>
      </c>
    </row>
    <row r="1051" ht="15" customHeight="true" x14ac:dyDescent="0.2">
      <c r="A1051" s="237">
        <f>AF15</f>
        <v>0</v>
      </c>
      <c r="B1051" s="292">
        <f>CF122+CF123</f>
        <v>0</v>
      </c>
    </row>
    <row r="1052" ht="15" customHeight="true" x14ac:dyDescent="0.2">
      <c r="A1052" s="237">
        <f>AG15</f>
        <v>0</v>
      </c>
      <c r="B1052" s="292">
        <f>CG122+CG123</f>
        <v>0</v>
      </c>
    </row>
    <row r="1053" ht="15" customHeight="true" x14ac:dyDescent="0.2">
      <c r="A1053" s="237">
        <f>AH15</f>
        <v>0</v>
      </c>
      <c r="B1053" s="292">
        <f>CH122+CH123</f>
        <v>0</v>
      </c>
    </row>
    <row r="1054" ht="15" customHeight="true" x14ac:dyDescent="0.2">
      <c r="A1054" s="237">
        <f>AI15</f>
        <v>0</v>
      </c>
      <c r="B1054" s="292">
        <f>CI122+CI123</f>
        <v>0</v>
      </c>
    </row>
    <row r="1055" ht="15" customHeight="true" x14ac:dyDescent="0.2">
      <c r="A1055" s="237">
        <f>AJ15</f>
        <v>0</v>
      </c>
      <c r="B1055" s="292">
        <f>CJ122+CJ123</f>
        <v>0</v>
      </c>
    </row>
    <row r="1056" ht="15" customHeight="true" x14ac:dyDescent="0.2">
      <c r="A1056" s="237">
        <f>AK15</f>
        <v>0</v>
      </c>
      <c r="B1056" s="292">
        <f>CK122+CK123</f>
        <v>0</v>
      </c>
    </row>
    <row r="1057" ht="15" customHeight="true" x14ac:dyDescent="0.2">
      <c r="A1057" s="237">
        <f>AL15</f>
        <v>0</v>
      </c>
      <c r="B1057" s="292">
        <f>CL122+CL123</f>
        <v>0</v>
      </c>
    </row>
    <row r="1058" ht="15" customHeight="true" x14ac:dyDescent="0.2">
      <c r="A1058" s="237">
        <f>AM15</f>
        <v>0</v>
      </c>
      <c r="B1058" s="292">
        <f>CM122+CM123</f>
        <v>0</v>
      </c>
    </row>
    <row r="1059" ht="15" customHeight="true" x14ac:dyDescent="0.2">
      <c r="A1059" s="237">
        <f>AN15</f>
        <v>0</v>
      </c>
      <c r="B1059" s="292">
        <f>CN122+CN123</f>
        <v>0</v>
      </c>
    </row>
    <row r="1060" ht="15" customHeight="true" x14ac:dyDescent="0.2">
      <c r="A1060" s="237">
        <f>AO15</f>
        <v>0</v>
      </c>
      <c r="B1060" s="292">
        <f>CO122+CO123</f>
        <v>0</v>
      </c>
    </row>
    <row r="1061" ht="15" customHeight="true" x14ac:dyDescent="0.2">
      <c r="A1061" s="237">
        <f>AP15</f>
        <v>0</v>
      </c>
      <c r="B1061" s="292">
        <f>CP122+CP123</f>
        <v>0</v>
      </c>
    </row>
    <row r="1062" ht="15" customHeight="true" x14ac:dyDescent="0.2">
      <c r="A1062" s="237">
        <f>AQ15</f>
        <v>0</v>
      </c>
      <c r="B1062" s="292">
        <f>CQ122+CQ123</f>
        <v>0</v>
      </c>
    </row>
    <row r="1063" ht="15" customHeight="true" x14ac:dyDescent="0.2">
      <c r="A1063" s="237">
        <f>AR15</f>
        <v>0</v>
      </c>
      <c r="B1063" s="292">
        <f>CR122+CR123</f>
        <v>0</v>
      </c>
    </row>
    <row r="1064" ht="15" customHeight="true" x14ac:dyDescent="0.2">
      <c r="A1064" s="237">
        <f>AS15</f>
        <v>0</v>
      </c>
      <c r="B1064" s="292">
        <f>CS122+CS123</f>
        <v>0</v>
      </c>
    </row>
    <row r="1065" ht="15" customHeight="true" x14ac:dyDescent="0.2">
      <c r="A1065" s="237">
        <f>AT15</f>
        <v>0</v>
      </c>
      <c r="B1065" s="292">
        <f>CT122+CT123</f>
        <v>0</v>
      </c>
    </row>
    <row r="1066" ht="15" customHeight="true" x14ac:dyDescent="0.2">
      <c r="A1066" s="237">
        <f>AU15</f>
        <v>0</v>
      </c>
      <c r="B1066" s="292">
        <f>CU122+CU123</f>
        <v>0</v>
      </c>
    </row>
    <row r="1067" ht="15" customHeight="true" x14ac:dyDescent="0.2">
      <c r="A1067" s="237">
        <f>AV15</f>
        <v>0</v>
      </c>
      <c r="B1067" s="292">
        <f>CV122+CV123</f>
        <v>0</v>
      </c>
    </row>
    <row r="1068" ht="15" customHeight="true" x14ac:dyDescent="0.2">
      <c r="A1068" s="237">
        <f>AW15</f>
        <v>0</v>
      </c>
      <c r="B1068" s="292">
        <f>CW122+CW123</f>
        <v>0</v>
      </c>
    </row>
    <row r="1069" ht="15" customHeight="true" x14ac:dyDescent="0.2">
      <c r="A1069" s="237">
        <f>AX15</f>
        <v>0</v>
      </c>
      <c r="B1069" s="292">
        <f>CX122+CX123</f>
        <v>0</v>
      </c>
    </row>
    <row r="1070" ht="15" customHeight="true" x14ac:dyDescent="0.2">
      <c r="A1070" s="237">
        <f>AY15</f>
        <v>0</v>
      </c>
      <c r="B1070" s="292">
        <f>CY122+CY123</f>
        <v>0</v>
      </c>
    </row>
    <row r="1071" ht="15" customHeight="true" x14ac:dyDescent="0.2">
      <c r="A1071" s="237"/>
      <c r="B1071" s="292"/>
    </row>
    <row r="1072" ht="15" customHeight="true" x14ac:dyDescent="0.2">
      <c r="A1072" s="292">
        <f>34-COUNTIF(A1037:A1071,"0")</f>
        <v>9</v>
      </c>
      <c r="B1072" s="237" t="s">
        <v>136</v>
      </c>
    </row>
    <row r="1100" s="211" customFormat="true" ht="17.1" customHeight="true" x14ac:dyDescent="0.2">
      <c r="A1100" s="616"/>
      <c r="B1100" s="607"/>
      <c r="BA1100" s="381"/>
      <c r="BB1100" s="237"/>
      <c r="BC1100" s="381"/>
      <c r="BD1100" s="381"/>
      <c r="BE1100" s="381"/>
      <c r="BF1100" s="381"/>
      <c r="BG1100" s="381"/>
      <c r="BH1100" s="381"/>
      <c r="BI1100" s="381"/>
      <c r="BJ1100" s="381"/>
      <c r="BK1100" s="381"/>
      <c r="BL1100" s="381"/>
      <c r="BM1100" s="381"/>
      <c r="BN1100" s="381"/>
      <c r="BO1100" s="381"/>
      <c r="BP1100" s="381"/>
      <c r="BQ1100" s="381"/>
      <c r="BR1100" s="381"/>
      <c r="BS1100" s="381"/>
      <c r="BT1100" s="381"/>
      <c r="BU1100" s="381"/>
      <c r="BV1100" s="381"/>
      <c r="BW1100" s="381"/>
      <c r="BX1100" s="381"/>
      <c r="BY1100" s="381"/>
    </row>
    <row r="1101" s="211" customFormat="true" ht="17.1" customHeight="true" x14ac:dyDescent="0.2">
      <c r="A1101" s="617"/>
      <c r="B1101" s="608"/>
      <c r="BA1101" s="381"/>
      <c r="BB1101" s="237"/>
      <c r="BC1101" s="381"/>
      <c r="BD1101" s="381"/>
      <c r="BE1101" s="381"/>
      <c r="BF1101" s="381"/>
      <c r="BG1101" s="381"/>
      <c r="BH1101" s="381"/>
      <c r="BI1101" s="381"/>
      <c r="BJ1101" s="381"/>
      <c r="BK1101" s="381"/>
      <c r="BL1101" s="381"/>
      <c r="BM1101" s="381"/>
      <c r="BN1101" s="381"/>
      <c r="BO1101" s="381"/>
      <c r="BP1101" s="381"/>
      <c r="BQ1101" s="381"/>
      <c r="BR1101" s="381"/>
      <c r="BS1101" s="381"/>
      <c r="BT1101" s="381"/>
      <c r="BU1101" s="381"/>
      <c r="BV1101" s="381"/>
      <c r="BW1101" s="381"/>
      <c r="BX1101" s="381"/>
      <c r="BY1101" s="381"/>
    </row>
    <row r="1102" s="211" customFormat="true" ht="15" customHeight="true" x14ac:dyDescent="0.2">
      <c r="BA1102" s="381"/>
      <c r="BB1102" s="237"/>
      <c r="BC1102" s="381"/>
      <c r="BD1102" s="381"/>
      <c r="BE1102" s="381"/>
      <c r="BF1102" s="381"/>
      <c r="BG1102" s="381"/>
      <c r="BH1102" s="381"/>
      <c r="BI1102" s="381"/>
      <c r="BJ1102" s="381"/>
      <c r="BK1102" s="381"/>
      <c r="BL1102" s="381"/>
      <c r="BM1102" s="381"/>
      <c r="BN1102" s="381"/>
      <c r="BO1102" s="381"/>
      <c r="BP1102" s="381"/>
      <c r="BQ1102" s="381"/>
      <c r="BR1102" s="381"/>
      <c r="BS1102" s="381"/>
      <c r="BT1102" s="381"/>
      <c r="BU1102" s="381"/>
      <c r="BV1102" s="381"/>
      <c r="BW1102" s="381"/>
      <c r="BX1102" s="381"/>
      <c r="BY1102" s="381"/>
    </row>
    <row r="1103" s="211" customFormat="true" ht="15" customHeight="true" x14ac:dyDescent="0.2">
      <c r="BA1103" s="381"/>
      <c r="BB1103" s="237"/>
      <c r="BC1103" s="381"/>
      <c r="BD1103" s="381"/>
      <c r="BE1103" s="381"/>
      <c r="BF1103" s="381"/>
      <c r="BG1103" s="381"/>
      <c r="BH1103" s="381"/>
      <c r="BI1103" s="381"/>
      <c r="BJ1103" s="381"/>
      <c r="BK1103" s="381"/>
      <c r="BL1103" s="381"/>
      <c r="BM1103" s="381"/>
      <c r="BN1103" s="381"/>
      <c r="BO1103" s="381"/>
      <c r="BP1103" s="381"/>
      <c r="BQ1103" s="381"/>
      <c r="BR1103" s="381"/>
      <c r="BS1103" s="381"/>
      <c r="BT1103" s="381"/>
      <c r="BU1103" s="381"/>
      <c r="BV1103" s="381"/>
      <c r="BW1103" s="381"/>
      <c r="BX1103" s="381"/>
      <c r="BY1103" s="381"/>
    </row>
    <row r="1104" s="211" customFormat="true" ht="15" customHeight="true" x14ac:dyDescent="0.2">
      <c r="BA1104" s="381"/>
      <c r="BB1104" s="237"/>
      <c r="BC1104" s="381"/>
      <c r="BD1104" s="381"/>
      <c r="BE1104" s="381"/>
      <c r="BF1104" s="381"/>
      <c r="BG1104" s="381"/>
      <c r="BH1104" s="381"/>
      <c r="BI1104" s="381"/>
      <c r="BJ1104" s="381"/>
      <c r="BK1104" s="381"/>
      <c r="BL1104" s="381"/>
      <c r="BM1104" s="381"/>
      <c r="BN1104" s="381"/>
      <c r="BO1104" s="381"/>
      <c r="BP1104" s="381"/>
      <c r="BQ1104" s="381"/>
      <c r="BR1104" s="381"/>
      <c r="BS1104" s="381"/>
      <c r="BT1104" s="381"/>
      <c r="BU1104" s="381"/>
      <c r="BV1104" s="381"/>
      <c r="BW1104" s="381"/>
      <c r="BX1104" s="381"/>
      <c r="BY1104" s="381"/>
    </row>
    <row r="1105" s="211" customFormat="true" ht="15" customHeight="true" x14ac:dyDescent="0.2">
      <c r="BA1105" s="381"/>
      <c r="BB1105" s="237"/>
      <c r="BC1105" s="381"/>
      <c r="BD1105" s="381"/>
      <c r="BE1105" s="381"/>
      <c r="BF1105" s="381"/>
      <c r="BG1105" s="381"/>
      <c r="BH1105" s="381"/>
      <c r="BI1105" s="381"/>
      <c r="BJ1105" s="381"/>
      <c r="BK1105" s="381"/>
      <c r="BL1105" s="381"/>
      <c r="BM1105" s="381"/>
      <c r="BN1105" s="381"/>
      <c r="BO1105" s="381"/>
      <c r="BP1105" s="381"/>
      <c r="BQ1105" s="381"/>
      <c r="BR1105" s="381"/>
      <c r="BS1105" s="381"/>
      <c r="BT1105" s="381"/>
      <c r="BU1105" s="381"/>
      <c r="BV1105" s="381"/>
      <c r="BW1105" s="381"/>
      <c r="BX1105" s="381"/>
      <c r="BY1105" s="381"/>
    </row>
    <row r="1106" s="211" customFormat="true" ht="15" customHeight="true" x14ac:dyDescent="0.2">
      <c r="BA1106" s="381"/>
      <c r="BB1106" s="237"/>
      <c r="BC1106" s="381"/>
      <c r="BD1106" s="381"/>
      <c r="BE1106" s="381"/>
      <c r="BF1106" s="381"/>
      <c r="BG1106" s="381"/>
      <c r="BH1106" s="381"/>
      <c r="BI1106" s="381"/>
      <c r="BJ1106" s="381"/>
      <c r="BK1106" s="381"/>
      <c r="BL1106" s="381"/>
      <c r="BM1106" s="381"/>
      <c r="BN1106" s="381"/>
      <c r="BO1106" s="381"/>
      <c r="BP1106" s="381"/>
      <c r="BQ1106" s="381"/>
      <c r="BR1106" s="381"/>
      <c r="BS1106" s="381"/>
      <c r="BT1106" s="381"/>
      <c r="BU1106" s="381"/>
      <c r="BV1106" s="381"/>
      <c r="BW1106" s="381"/>
      <c r="BX1106" s="381"/>
      <c r="BY1106" s="381"/>
    </row>
    <row r="1107" s="211" customFormat="true" ht="15" customHeight="true" x14ac:dyDescent="0.2">
      <c r="BA1107" s="381"/>
      <c r="BB1107" s="237"/>
      <c r="BC1107" s="381"/>
      <c r="BD1107" s="381"/>
      <c r="BE1107" s="381"/>
      <c r="BF1107" s="381"/>
      <c r="BG1107" s="381"/>
      <c r="BH1107" s="381"/>
      <c r="BI1107" s="381"/>
      <c r="BJ1107" s="381"/>
      <c r="BK1107" s="381"/>
      <c r="BL1107" s="381"/>
      <c r="BM1107" s="381"/>
      <c r="BN1107" s="381"/>
      <c r="BO1107" s="381"/>
      <c r="BP1107" s="381"/>
      <c r="BQ1107" s="381"/>
      <c r="BR1107" s="381"/>
      <c r="BS1107" s="381"/>
      <c r="BT1107" s="381"/>
      <c r="BU1107" s="381"/>
      <c r="BV1107" s="381"/>
      <c r="BW1107" s="381"/>
      <c r="BX1107" s="381"/>
      <c r="BY1107" s="381"/>
    </row>
    <row r="1108" s="211" customFormat="true" ht="15" customHeight="true" x14ac:dyDescent="0.2">
      <c r="BA1108" s="381"/>
      <c r="BB1108" s="237"/>
      <c r="BC1108" s="381"/>
      <c r="BD1108" s="381"/>
      <c r="BE1108" s="381"/>
      <c r="BF1108" s="381"/>
      <c r="BG1108" s="381"/>
      <c r="BH1108" s="381"/>
      <c r="BI1108" s="381"/>
      <c r="BJ1108" s="381"/>
      <c r="BK1108" s="381"/>
      <c r="BL1108" s="381"/>
      <c r="BM1108" s="381"/>
      <c r="BN1108" s="381"/>
      <c r="BO1108" s="381"/>
      <c r="BP1108" s="381"/>
      <c r="BQ1108" s="381"/>
      <c r="BR1108" s="381"/>
      <c r="BS1108" s="381"/>
      <c r="BT1108" s="381"/>
      <c r="BU1108" s="381"/>
      <c r="BV1108" s="381"/>
      <c r="BW1108" s="381"/>
      <c r="BX1108" s="381"/>
      <c r="BY1108" s="381"/>
    </row>
    <row r="1109" s="211" customFormat="true" ht="15" customHeight="true" x14ac:dyDescent="0.2">
      <c r="BA1109" s="381"/>
      <c r="BB1109" s="237"/>
      <c r="BC1109" s="381"/>
      <c r="BD1109" s="381"/>
      <c r="BE1109" s="381"/>
      <c r="BF1109" s="381"/>
      <c r="BG1109" s="381"/>
      <c r="BH1109" s="381"/>
      <c r="BI1109" s="381"/>
      <c r="BJ1109" s="381"/>
      <c r="BK1109" s="381"/>
      <c r="BL1109" s="381"/>
      <c r="BM1109" s="381"/>
      <c r="BN1109" s="381"/>
      <c r="BO1109" s="381"/>
      <c r="BP1109" s="381"/>
      <c r="BQ1109" s="381"/>
      <c r="BR1109" s="381"/>
      <c r="BS1109" s="381"/>
      <c r="BT1109" s="381"/>
      <c r="BU1109" s="381"/>
      <c r="BV1109" s="381"/>
      <c r="BW1109" s="381"/>
      <c r="BX1109" s="381"/>
      <c r="BY1109" s="381"/>
    </row>
    <row r="1110" s="211" customFormat="true" ht="15" customHeight="true" x14ac:dyDescent="0.2">
      <c r="BA1110" s="381"/>
      <c r="BB1110" s="237"/>
      <c r="BC1110" s="381"/>
      <c r="BD1110" s="381"/>
      <c r="BE1110" s="381"/>
      <c r="BF1110" s="381"/>
      <c r="BG1110" s="381"/>
      <c r="BH1110" s="381"/>
      <c r="BI1110" s="381"/>
      <c r="BJ1110" s="381"/>
      <c r="BK1110" s="381"/>
      <c r="BL1110" s="381"/>
      <c r="BM1110" s="381"/>
      <c r="BN1110" s="381"/>
      <c r="BO1110" s="381"/>
      <c r="BP1110" s="381"/>
      <c r="BQ1110" s="381"/>
      <c r="BR1110" s="381"/>
      <c r="BS1110" s="381"/>
      <c r="BT1110" s="381"/>
      <c r="BU1110" s="381"/>
      <c r="BV1110" s="381"/>
      <c r="BW1110" s="381"/>
      <c r="BX1110" s="381"/>
      <c r="BY1110" s="381"/>
    </row>
    <row r="1111" s="211" customFormat="true" ht="15" customHeight="true" x14ac:dyDescent="0.2">
      <c r="BA1111" s="381"/>
      <c r="BB1111" s="237"/>
      <c r="BC1111" s="381"/>
      <c r="BD1111" s="381"/>
      <c r="BE1111" s="381"/>
      <c r="BF1111" s="381"/>
      <c r="BG1111" s="381"/>
      <c r="BH1111" s="381"/>
      <c r="BI1111" s="381"/>
      <c r="BJ1111" s="381"/>
      <c r="BK1111" s="381"/>
      <c r="BL1111" s="381"/>
      <c r="BM1111" s="381"/>
      <c r="BN1111" s="381"/>
      <c r="BO1111" s="381"/>
      <c r="BP1111" s="381"/>
      <c r="BQ1111" s="381"/>
      <c r="BR1111" s="381"/>
      <c r="BS1111" s="381"/>
      <c r="BT1111" s="381"/>
      <c r="BU1111" s="381"/>
      <c r="BV1111" s="381"/>
      <c r="BW1111" s="381"/>
      <c r="BX1111" s="381"/>
      <c r="BY1111" s="381"/>
    </row>
    <row r="1112" s="211" customFormat="true" ht="15" customHeight="true" x14ac:dyDescent="0.2">
      <c r="BA1112" s="381"/>
      <c r="BB1112" s="237"/>
      <c r="BC1112" s="381"/>
      <c r="BD1112" s="381"/>
      <c r="BE1112" s="381"/>
      <c r="BF1112" s="381"/>
      <c r="BG1112" s="381"/>
      <c r="BH1112" s="381"/>
      <c r="BI1112" s="381"/>
      <c r="BJ1112" s="381"/>
      <c r="BK1112" s="381"/>
      <c r="BL1112" s="381"/>
      <c r="BM1112" s="381"/>
      <c r="BN1112" s="381"/>
      <c r="BO1112" s="381"/>
      <c r="BP1112" s="381"/>
      <c r="BQ1112" s="381"/>
      <c r="BR1112" s="381"/>
      <c r="BS1112" s="381"/>
      <c r="BT1112" s="381"/>
      <c r="BU1112" s="381"/>
      <c r="BV1112" s="381"/>
      <c r="BW1112" s="381"/>
      <c r="BX1112" s="381"/>
      <c r="BY1112" s="381"/>
    </row>
    <row r="1113" s="211" customFormat="true" ht="15" customHeight="true" x14ac:dyDescent="0.2">
      <c r="BA1113" s="381"/>
      <c r="BB1113" s="237"/>
      <c r="BC1113" s="381"/>
      <c r="BD1113" s="381"/>
      <c r="BE1113" s="381"/>
      <c r="BF1113" s="381"/>
      <c r="BG1113" s="381"/>
      <c r="BH1113" s="381"/>
      <c r="BI1113" s="381"/>
      <c r="BJ1113" s="381"/>
      <c r="BK1113" s="381"/>
      <c r="BL1113" s="381"/>
      <c r="BM1113" s="381"/>
      <c r="BN1113" s="381"/>
      <c r="BO1113" s="381"/>
      <c r="BP1113" s="381"/>
      <c r="BQ1113" s="381"/>
      <c r="BR1113" s="381"/>
      <c r="BS1113" s="381"/>
      <c r="BT1113" s="381"/>
      <c r="BU1113" s="381"/>
      <c r="BV1113" s="381"/>
      <c r="BW1113" s="381"/>
      <c r="BX1113" s="381"/>
      <c r="BY1113" s="381"/>
    </row>
    <row r="1114" s="211" customFormat="true" ht="17.1" customHeight="true" x14ac:dyDescent="0.2">
      <c r="A1114" s="617"/>
      <c r="B1114" s="608"/>
      <c r="C1114" s="609"/>
      <c r="D1114" s="610"/>
      <c r="E1114" s="610"/>
      <c r="F1114" s="610"/>
      <c r="G1114" s="611"/>
      <c r="H1114" s="610"/>
      <c r="I1114" s="610"/>
      <c r="J1114" s="610"/>
      <c r="K1114" s="610"/>
      <c r="L1114" s="611"/>
      <c r="M1114" s="610"/>
      <c r="N1114" s="610"/>
      <c r="O1114" s="610"/>
      <c r="P1114" s="610"/>
      <c r="Q1114" s="611"/>
      <c r="R1114" s="610"/>
      <c r="S1114" s="610"/>
      <c r="T1114" s="610"/>
      <c r="U1114" s="610"/>
      <c r="V1114" s="610"/>
      <c r="W1114" s="610"/>
      <c r="X1114" s="610"/>
      <c r="Y1114" s="610"/>
      <c r="Z1114" s="610"/>
      <c r="BA1114" s="381"/>
      <c r="BB1114" s="237"/>
      <c r="BC1114" s="381"/>
      <c r="BD1114" s="381"/>
      <c r="BE1114" s="381"/>
      <c r="BF1114" s="381"/>
      <c r="BG1114" s="381"/>
      <c r="BH1114" s="381"/>
      <c r="BI1114" s="381"/>
      <c r="BJ1114" s="381"/>
      <c r="BK1114" s="381"/>
      <c r="BL1114" s="381"/>
      <c r="BM1114" s="381"/>
      <c r="BN1114" s="381"/>
      <c r="BO1114" s="381"/>
      <c r="BP1114" s="381"/>
      <c r="BQ1114" s="381"/>
      <c r="BR1114" s="381"/>
      <c r="BS1114" s="381"/>
      <c r="BT1114" s="381"/>
      <c r="BU1114" s="381"/>
      <c r="BV1114" s="381"/>
      <c r="BW1114" s="381"/>
      <c r="BX1114" s="381"/>
      <c r="BY1114" s="381"/>
    </row>
    <row r="1115" s="211" customFormat="true" ht="17.1" customHeight="true" x14ac:dyDescent="0.2">
      <c r="A1115" s="617"/>
      <c r="B1115" s="608"/>
      <c r="C1115" s="609"/>
      <c r="D1115" s="610"/>
      <c r="E1115" s="610"/>
      <c r="F1115" s="610"/>
      <c r="G1115" s="611"/>
      <c r="H1115" s="610"/>
      <c r="I1115" s="610"/>
      <c r="J1115" s="610"/>
      <c r="K1115" s="610"/>
      <c r="L1115" s="611"/>
      <c r="M1115" s="610"/>
      <c r="N1115" s="610"/>
      <c r="O1115" s="610"/>
      <c r="P1115" s="610"/>
      <c r="Q1115" s="611"/>
      <c r="R1115" s="610"/>
      <c r="S1115" s="610"/>
      <c r="T1115" s="610"/>
      <c r="U1115" s="610"/>
      <c r="V1115" s="610"/>
      <c r="W1115" s="610"/>
      <c r="X1115" s="610"/>
      <c r="Y1115" s="610"/>
      <c r="Z1115" s="610"/>
      <c r="BA1115" s="381"/>
      <c r="BB1115" s="237"/>
      <c r="BC1115" s="381"/>
      <c r="BD1115" s="381"/>
      <c r="BE1115" s="381"/>
      <c r="BF1115" s="381"/>
      <c r="BG1115" s="381"/>
      <c r="BH1115" s="381"/>
      <c r="BI1115" s="381"/>
      <c r="BJ1115" s="381"/>
      <c r="BK1115" s="381"/>
      <c r="BL1115" s="381"/>
      <c r="BM1115" s="381"/>
      <c r="BN1115" s="381"/>
      <c r="BO1115" s="381"/>
      <c r="BP1115" s="381"/>
      <c r="BQ1115" s="381"/>
      <c r="BR1115" s="381"/>
      <c r="BS1115" s="381"/>
      <c r="BT1115" s="381"/>
      <c r="BU1115" s="381"/>
      <c r="BV1115" s="381"/>
      <c r="BW1115" s="381"/>
      <c r="BX1115" s="381"/>
      <c r="BY1115" s="381"/>
    </row>
    <row r="1116" s="211" customFormat="true" ht="17.1" customHeight="true" x14ac:dyDescent="0.2">
      <c r="A1116" s="617"/>
      <c r="B1116" s="608"/>
      <c r="C1116" s="609"/>
      <c r="D1116" s="610"/>
      <c r="E1116" s="610"/>
      <c r="F1116" s="610"/>
      <c r="G1116" s="611"/>
      <c r="H1116" s="610"/>
      <c r="I1116" s="610"/>
      <c r="J1116" s="610"/>
      <c r="K1116" s="610"/>
      <c r="L1116" s="611"/>
      <c r="M1116" s="610"/>
      <c r="N1116" s="610"/>
      <c r="O1116" s="610"/>
      <c r="P1116" s="610"/>
      <c r="Q1116" s="611"/>
      <c r="R1116" s="610"/>
      <c r="S1116" s="610"/>
      <c r="T1116" s="610"/>
      <c r="U1116" s="610"/>
      <c r="V1116" s="610"/>
      <c r="W1116" s="610"/>
      <c r="X1116" s="610"/>
      <c r="Y1116" s="610"/>
      <c r="Z1116" s="610"/>
      <c r="BA1116" s="381"/>
      <c r="BB1116" s="237"/>
      <c r="BC1116" s="381"/>
      <c r="BD1116" s="381"/>
      <c r="BE1116" s="381"/>
      <c r="BF1116" s="381"/>
      <c r="BG1116" s="381"/>
      <c r="BH1116" s="381"/>
      <c r="BI1116" s="381"/>
      <c r="BJ1116" s="381"/>
      <c r="BK1116" s="381"/>
      <c r="BL1116" s="381"/>
      <c r="BM1116" s="381"/>
      <c r="BN1116" s="381"/>
      <c r="BO1116" s="381"/>
      <c r="BP1116" s="381"/>
      <c r="BQ1116" s="381"/>
      <c r="BR1116" s="381"/>
      <c r="BS1116" s="381"/>
      <c r="BT1116" s="381"/>
      <c r="BU1116" s="381"/>
      <c r="BV1116" s="381"/>
      <c r="BW1116" s="381"/>
      <c r="BX1116" s="381"/>
      <c r="BY1116" s="381"/>
    </row>
    <row r="1117" s="211" customFormat="true" ht="17.1" customHeight="true" x14ac:dyDescent="0.2">
      <c r="A1117" s="618"/>
      <c r="B1117" s="612"/>
      <c r="C1117" s="613"/>
      <c r="D1117" s="614"/>
      <c r="E1117" s="614"/>
      <c r="F1117" s="614"/>
      <c r="G1117" s="615"/>
      <c r="H1117" s="614"/>
      <c r="I1117" s="614"/>
      <c r="J1117" s="614"/>
      <c r="K1117" s="614"/>
      <c r="L1117" s="615"/>
      <c r="M1117" s="614"/>
      <c r="N1117" s="614"/>
      <c r="O1117" s="614"/>
      <c r="P1117" s="614"/>
      <c r="Q1117" s="615"/>
      <c r="R1117" s="614"/>
      <c r="S1117" s="614"/>
      <c r="T1117" s="614"/>
      <c r="U1117" s="614"/>
      <c r="V1117" s="614"/>
      <c r="W1117" s="614"/>
      <c r="X1117" s="614"/>
      <c r="Y1117" s="614"/>
      <c r="Z1117" s="614"/>
      <c r="BA1117" s="381"/>
      <c r="BB1117" s="237"/>
      <c r="BC1117" s="381"/>
      <c r="BD1117" s="381"/>
      <c r="BE1117" s="381"/>
      <c r="BF1117" s="381"/>
      <c r="BG1117" s="381"/>
      <c r="BH1117" s="381"/>
      <c r="BI1117" s="381"/>
      <c r="BJ1117" s="381"/>
      <c r="BK1117" s="381"/>
      <c r="BL1117" s="381"/>
      <c r="BM1117" s="381"/>
      <c r="BN1117" s="381"/>
      <c r="BO1117" s="381"/>
      <c r="BP1117" s="381"/>
      <c r="BQ1117" s="381"/>
      <c r="BR1117" s="381"/>
      <c r="BS1117" s="381"/>
      <c r="BT1117" s="381"/>
      <c r="BU1117" s="381"/>
      <c r="BV1117" s="381"/>
      <c r="BW1117" s="381"/>
      <c r="BX1117" s="381"/>
      <c r="BY1117" s="381"/>
    </row>
    <row r="1118" s="211" customFormat="true" ht="15" customHeight="true" x14ac:dyDescent="0.2">
      <c r="BA1118" s="381"/>
      <c r="BB1118" s="237"/>
      <c r="BC1118" s="381"/>
      <c r="BD1118" s="381"/>
      <c r="BE1118" s="381"/>
      <c r="BF1118" s="381"/>
      <c r="BG1118" s="381"/>
      <c r="BH1118" s="381"/>
      <c r="BI1118" s="381"/>
      <c r="BJ1118" s="381"/>
      <c r="BK1118" s="381"/>
      <c r="BL1118" s="381"/>
      <c r="BM1118" s="381"/>
      <c r="BN1118" s="381"/>
      <c r="BO1118" s="381"/>
      <c r="BP1118" s="381"/>
      <c r="BQ1118" s="381"/>
      <c r="BR1118" s="381"/>
      <c r="BS1118" s="381"/>
      <c r="BT1118" s="381"/>
      <c r="BU1118" s="381"/>
      <c r="BV1118" s="381"/>
      <c r="BW1118" s="381"/>
      <c r="BX1118" s="381"/>
      <c r="BY1118" s="381"/>
    </row>
    <row r="1119" s="211" customFormat="true" ht="15" customHeight="true" x14ac:dyDescent="0.2">
      <c r="BA1119" s="381"/>
      <c r="BB1119" s="237"/>
      <c r="BC1119" s="381"/>
      <c r="BD1119" s="381"/>
      <c r="BE1119" s="381"/>
      <c r="BF1119" s="381"/>
      <c r="BG1119" s="381"/>
      <c r="BH1119" s="381"/>
      <c r="BI1119" s="381"/>
      <c r="BJ1119" s="381"/>
      <c r="BK1119" s="381"/>
      <c r="BL1119" s="381"/>
      <c r="BM1119" s="381"/>
      <c r="BN1119" s="381"/>
      <c r="BO1119" s="381"/>
      <c r="BP1119" s="381"/>
      <c r="BQ1119" s="381"/>
      <c r="BR1119" s="381"/>
      <c r="BS1119" s="381"/>
      <c r="BT1119" s="381"/>
      <c r="BU1119" s="381"/>
      <c r="BV1119" s="381"/>
      <c r="BW1119" s="381"/>
      <c r="BX1119" s="381"/>
      <c r="BY1119" s="381"/>
    </row>
    <row r="1120" s="211" customFormat="true" ht="15" customHeight="true" x14ac:dyDescent="0.2">
      <c r="BA1120" s="381"/>
      <c r="BB1120" s="237"/>
      <c r="BC1120" s="381"/>
      <c r="BD1120" s="381"/>
      <c r="BE1120" s="381"/>
      <c r="BF1120" s="381"/>
      <c r="BG1120" s="381"/>
      <c r="BH1120" s="381"/>
      <c r="BI1120" s="381"/>
      <c r="BJ1120" s="381"/>
      <c r="BK1120" s="381"/>
      <c r="BL1120" s="381"/>
      <c r="BM1120" s="381"/>
      <c r="BN1120" s="381"/>
      <c r="BO1120" s="381"/>
      <c r="BP1120" s="381"/>
      <c r="BQ1120" s="381"/>
      <c r="BR1120" s="381"/>
      <c r="BS1120" s="381"/>
      <c r="BT1120" s="381"/>
      <c r="BU1120" s="381"/>
      <c r="BV1120" s="381"/>
      <c r="BW1120" s="381"/>
      <c r="BX1120" s="381"/>
      <c r="BY1120" s="381"/>
    </row>
    <row r="1121" s="211" customFormat="true" ht="15" customHeight="true" x14ac:dyDescent="0.2">
      <c r="BA1121" s="381"/>
      <c r="BB1121" s="237"/>
      <c r="BC1121" s="381"/>
      <c r="BD1121" s="381"/>
      <c r="BE1121" s="381"/>
      <c r="BF1121" s="381"/>
      <c r="BG1121" s="381"/>
      <c r="BH1121" s="381"/>
      <c r="BI1121" s="381"/>
      <c r="BJ1121" s="381"/>
      <c r="BK1121" s="381"/>
      <c r="BL1121" s="381"/>
      <c r="BM1121" s="381"/>
      <c r="BN1121" s="381"/>
      <c r="BO1121" s="381"/>
      <c r="BP1121" s="381"/>
      <c r="BQ1121" s="381"/>
      <c r="BR1121" s="381"/>
      <c r="BS1121" s="381"/>
      <c r="BT1121" s="381"/>
      <c r="BU1121" s="381"/>
      <c r="BV1121" s="381"/>
      <c r="BW1121" s="381"/>
      <c r="BX1121" s="381"/>
      <c r="BY1121" s="381"/>
    </row>
    <row r="1122" s="211" customFormat="true" ht="15" customHeight="true" x14ac:dyDescent="0.2">
      <c r="BA1122" s="381"/>
      <c r="BB1122" s="237"/>
      <c r="BC1122" s="381"/>
      <c r="BD1122" s="381"/>
      <c r="BE1122" s="381"/>
      <c r="BF1122" s="381"/>
      <c r="BG1122" s="381"/>
      <c r="BH1122" s="381"/>
      <c r="BI1122" s="381"/>
      <c r="BJ1122" s="381"/>
      <c r="BK1122" s="381"/>
      <c r="BL1122" s="381"/>
      <c r="BM1122" s="381"/>
      <c r="BN1122" s="381"/>
      <c r="BO1122" s="381"/>
      <c r="BP1122" s="381"/>
      <c r="BQ1122" s="381"/>
      <c r="BR1122" s="381"/>
      <c r="BS1122" s="381"/>
      <c r="BT1122" s="381"/>
      <c r="BU1122" s="381"/>
      <c r="BV1122" s="381"/>
      <c r="BW1122" s="381"/>
      <c r="BX1122" s="381"/>
      <c r="BY1122" s="381"/>
    </row>
    <row r="1123" s="211" customFormat="true" ht="15" customHeight="true" x14ac:dyDescent="0.2">
      <c r="BA1123" s="381"/>
      <c r="BB1123" s="237"/>
      <c r="BC1123" s="381"/>
      <c r="BD1123" s="381"/>
      <c r="BE1123" s="381"/>
      <c r="BF1123" s="381"/>
      <c r="BG1123" s="381"/>
      <c r="BH1123" s="381"/>
      <c r="BI1123" s="381"/>
      <c r="BJ1123" s="381"/>
      <c r="BK1123" s="381"/>
      <c r="BL1123" s="381"/>
      <c r="BM1123" s="381"/>
      <c r="BN1123" s="381"/>
      <c r="BO1123" s="381"/>
      <c r="BP1123" s="381"/>
      <c r="BQ1123" s="381"/>
      <c r="BR1123" s="381"/>
      <c r="BS1123" s="381"/>
      <c r="BT1123" s="381"/>
      <c r="BU1123" s="381"/>
      <c r="BV1123" s="381"/>
      <c r="BW1123" s="381"/>
      <c r="BX1123" s="381"/>
      <c r="BY1123" s="381"/>
    </row>
    <row r="1124" s="211" customFormat="true" ht="15" customHeight="true" x14ac:dyDescent="0.2">
      <c r="BA1124" s="381"/>
      <c r="BB1124" s="237"/>
      <c r="BC1124" s="381"/>
      <c r="BD1124" s="381"/>
      <c r="BE1124" s="381"/>
      <c r="BF1124" s="381"/>
      <c r="BG1124" s="381"/>
      <c r="BH1124" s="381"/>
      <c r="BI1124" s="381"/>
      <c r="BJ1124" s="381"/>
      <c r="BK1124" s="381"/>
      <c r="BL1124" s="381"/>
      <c r="BM1124" s="381"/>
      <c r="BN1124" s="381"/>
      <c r="BO1124" s="381"/>
      <c r="BP1124" s="381"/>
      <c r="BQ1124" s="381"/>
      <c r="BR1124" s="381"/>
      <c r="BS1124" s="381"/>
      <c r="BT1124" s="381"/>
      <c r="BU1124" s="381"/>
      <c r="BV1124" s="381"/>
      <c r="BW1124" s="381"/>
      <c r="BX1124" s="381"/>
      <c r="BY1124" s="381"/>
    </row>
    <row r="1125" s="211" customFormat="true" ht="15" customHeight="true" x14ac:dyDescent="0.2">
      <c r="BA1125" s="381"/>
      <c r="BB1125" s="237"/>
      <c r="BC1125" s="381"/>
      <c r="BD1125" s="381"/>
      <c r="BE1125" s="381"/>
      <c r="BF1125" s="381"/>
      <c r="BG1125" s="381"/>
      <c r="BH1125" s="381"/>
      <c r="BI1125" s="381"/>
      <c r="BJ1125" s="381"/>
      <c r="BK1125" s="381"/>
      <c r="BL1125" s="381"/>
      <c r="BM1125" s="381"/>
      <c r="BN1125" s="381"/>
      <c r="BO1125" s="381"/>
      <c r="BP1125" s="381"/>
      <c r="BQ1125" s="381"/>
      <c r="BR1125" s="381"/>
      <c r="BS1125" s="381"/>
      <c r="BT1125" s="381"/>
      <c r="BU1125" s="381"/>
      <c r="BV1125" s="381"/>
      <c r="BW1125" s="381"/>
      <c r="BX1125" s="381"/>
      <c r="BY1125" s="381"/>
    </row>
    <row r="1126" s="211" customFormat="true" ht="15" customHeight="true" x14ac:dyDescent="0.2">
      <c r="BA1126" s="381"/>
      <c r="BB1126" s="237"/>
      <c r="BC1126" s="381"/>
      <c r="BD1126" s="381"/>
      <c r="BE1126" s="381"/>
      <c r="BF1126" s="381"/>
      <c r="BG1126" s="381"/>
      <c r="BH1126" s="381"/>
      <c r="BI1126" s="381"/>
      <c r="BJ1126" s="381"/>
      <c r="BK1126" s="381"/>
      <c r="BL1126" s="381"/>
      <c r="BM1126" s="381"/>
      <c r="BN1126" s="381"/>
      <c r="BO1126" s="381"/>
      <c r="BP1126" s="381"/>
      <c r="BQ1126" s="381"/>
      <c r="BR1126" s="381"/>
      <c r="BS1126" s="381"/>
      <c r="BT1126" s="381"/>
      <c r="BU1126" s="381"/>
      <c r="BV1126" s="381"/>
      <c r="BW1126" s="381"/>
      <c r="BX1126" s="381"/>
      <c r="BY1126" s="381"/>
    </row>
    <row r="1127" s="211" customFormat="true" ht="15" customHeight="true" x14ac:dyDescent="0.2">
      <c r="BA1127" s="381"/>
      <c r="BB1127" s="237"/>
      <c r="BC1127" s="381"/>
      <c r="BD1127" s="381"/>
      <c r="BE1127" s="381"/>
      <c r="BF1127" s="381"/>
      <c r="BG1127" s="381"/>
      <c r="BH1127" s="381"/>
      <c r="BI1127" s="381"/>
      <c r="BJ1127" s="381"/>
      <c r="BK1127" s="381"/>
      <c r="BL1127" s="381"/>
      <c r="BM1127" s="381"/>
      <c r="BN1127" s="381"/>
      <c r="BO1127" s="381"/>
      <c r="BP1127" s="381"/>
      <c r="BQ1127" s="381"/>
      <c r="BR1127" s="381"/>
      <c r="BS1127" s="381"/>
      <c r="BT1127" s="381"/>
      <c r="BU1127" s="381"/>
      <c r="BV1127" s="381"/>
      <c r="BW1127" s="381"/>
      <c r="BX1127" s="381"/>
      <c r="BY1127" s="381"/>
    </row>
    <row r="1128" s="211" customFormat="true" ht="15" customHeight="true" x14ac:dyDescent="0.2">
      <c r="BA1128" s="381"/>
      <c r="BB1128" s="237"/>
      <c r="BC1128" s="381"/>
      <c r="BD1128" s="381"/>
      <c r="BE1128" s="381"/>
      <c r="BF1128" s="381"/>
      <c r="BG1128" s="381"/>
      <c r="BH1128" s="381"/>
      <c r="BI1128" s="381"/>
      <c r="BJ1128" s="381"/>
      <c r="BK1128" s="381"/>
      <c r="BL1128" s="381"/>
      <c r="BM1128" s="381"/>
      <c r="BN1128" s="381"/>
      <c r="BO1128" s="381"/>
      <c r="BP1128" s="381"/>
      <c r="BQ1128" s="381"/>
      <c r="BR1128" s="381"/>
      <c r="BS1128" s="381"/>
      <c r="BT1128" s="381"/>
      <c r="BU1128" s="381"/>
      <c r="BV1128" s="381"/>
      <c r="BW1128" s="381"/>
      <c r="BX1128" s="381"/>
      <c r="BY1128" s="381"/>
    </row>
    <row r="1129" s="211" customFormat="true" ht="15" customHeight="true" x14ac:dyDescent="0.2">
      <c r="BA1129" s="381"/>
      <c r="BB1129" s="237"/>
      <c r="BC1129" s="381"/>
      <c r="BD1129" s="381"/>
      <c r="BE1129" s="381"/>
      <c r="BF1129" s="381"/>
      <c r="BG1129" s="381"/>
      <c r="BH1129" s="381"/>
      <c r="BI1129" s="381"/>
      <c r="BJ1129" s="381"/>
      <c r="BK1129" s="381"/>
      <c r="BL1129" s="381"/>
      <c r="BM1129" s="381"/>
      <c r="BN1129" s="381"/>
      <c r="BO1129" s="381"/>
      <c r="BP1129" s="381"/>
      <c r="BQ1129" s="381"/>
      <c r="BR1129" s="381"/>
      <c r="BS1129" s="381"/>
      <c r="BT1129" s="381"/>
      <c r="BU1129" s="381"/>
      <c r="BV1129" s="381"/>
      <c r="BW1129" s="381"/>
      <c r="BX1129" s="381"/>
      <c r="BY1129" s="381"/>
    </row>
    <row r="1130" s="211" customFormat="true" ht="15" customHeight="true" x14ac:dyDescent="0.2">
      <c r="BA1130" s="381"/>
      <c r="BB1130" s="237"/>
      <c r="BC1130" s="381"/>
      <c r="BD1130" s="381"/>
      <c r="BE1130" s="381"/>
      <c r="BF1130" s="381"/>
      <c r="BG1130" s="381"/>
      <c r="BH1130" s="381"/>
      <c r="BI1130" s="381"/>
      <c r="BJ1130" s="381"/>
      <c r="BK1130" s="381"/>
      <c r="BL1130" s="381"/>
      <c r="BM1130" s="381"/>
      <c r="BN1130" s="381"/>
      <c r="BO1130" s="381"/>
      <c r="BP1130" s="381"/>
      <c r="BQ1130" s="381"/>
      <c r="BR1130" s="381"/>
      <c r="BS1130" s="381"/>
      <c r="BT1130" s="381"/>
      <c r="BU1130" s="381"/>
      <c r="BV1130" s="381"/>
      <c r="BW1130" s="381"/>
      <c r="BX1130" s="381"/>
      <c r="BY1130" s="381"/>
    </row>
    <row r="1131" s="211" customFormat="true" ht="15" customHeight="true" x14ac:dyDescent="0.2">
      <c r="BA1131" s="381"/>
      <c r="BB1131" s="237"/>
      <c r="BC1131" s="381"/>
      <c r="BD1131" s="381"/>
      <c r="BE1131" s="381"/>
      <c r="BF1131" s="381"/>
      <c r="BG1131" s="381"/>
      <c r="BH1131" s="381"/>
      <c r="BI1131" s="381"/>
      <c r="BJ1131" s="381"/>
      <c r="BK1131" s="381"/>
      <c r="BL1131" s="381"/>
      <c r="BM1131" s="381"/>
      <c r="BN1131" s="381"/>
      <c r="BO1131" s="381"/>
      <c r="BP1131" s="381"/>
      <c r="BQ1131" s="381"/>
      <c r="BR1131" s="381"/>
      <c r="BS1131" s="381"/>
      <c r="BT1131" s="381"/>
      <c r="BU1131" s="381"/>
      <c r="BV1131" s="381"/>
      <c r="BW1131" s="381"/>
      <c r="BX1131" s="381"/>
      <c r="BY1131" s="381"/>
    </row>
    <row r="1132" s="211" customFormat="true" ht="15" customHeight="true" x14ac:dyDescent="0.2">
      <c r="BA1132" s="381"/>
      <c r="BB1132" s="237"/>
      <c r="BC1132" s="381"/>
      <c r="BD1132" s="381"/>
      <c r="BE1132" s="381"/>
      <c r="BF1132" s="381"/>
      <c r="BG1132" s="381"/>
      <c r="BH1132" s="381"/>
      <c r="BI1132" s="381"/>
      <c r="BJ1132" s="381"/>
      <c r="BK1132" s="381"/>
      <c r="BL1132" s="381"/>
      <c r="BM1132" s="381"/>
      <c r="BN1132" s="381"/>
      <c r="BO1132" s="381"/>
      <c r="BP1132" s="381"/>
      <c r="BQ1132" s="381"/>
      <c r="BR1132" s="381"/>
      <c r="BS1132" s="381"/>
      <c r="BT1132" s="381"/>
      <c r="BU1132" s="381"/>
      <c r="BV1132" s="381"/>
      <c r="BW1132" s="381"/>
      <c r="BX1132" s="381"/>
      <c r="BY1132" s="381"/>
    </row>
    <row r="1133" s="211" customFormat="true" ht="15" customHeight="true" x14ac:dyDescent="0.2">
      <c r="BA1133" s="381"/>
      <c r="BB1133" s="237"/>
      <c r="BC1133" s="381"/>
      <c r="BD1133" s="381"/>
      <c r="BE1133" s="381"/>
      <c r="BF1133" s="381"/>
      <c r="BG1133" s="381"/>
      <c r="BH1133" s="381"/>
      <c r="BI1133" s="381"/>
      <c r="BJ1133" s="381"/>
      <c r="BK1133" s="381"/>
      <c r="BL1133" s="381"/>
      <c r="BM1133" s="381"/>
      <c r="BN1133" s="381"/>
      <c r="BO1133" s="381"/>
      <c r="BP1133" s="381"/>
      <c r="BQ1133" s="381"/>
      <c r="BR1133" s="381"/>
      <c r="BS1133" s="381"/>
      <c r="BT1133" s="381"/>
      <c r="BU1133" s="381"/>
      <c r="BV1133" s="381"/>
      <c r="BW1133" s="381"/>
      <c r="BX1133" s="381"/>
      <c r="BY1133" s="381"/>
    </row>
    <row r="1134" s="211" customFormat="true" ht="15" customHeight="true" x14ac:dyDescent="0.2">
      <c r="BA1134" s="381"/>
      <c r="BB1134" s="237"/>
      <c r="BC1134" s="381"/>
      <c r="BD1134" s="381"/>
      <c r="BE1134" s="381"/>
      <c r="BF1134" s="381"/>
      <c r="BG1134" s="381"/>
      <c r="BH1134" s="381"/>
      <c r="BI1134" s="381"/>
      <c r="BJ1134" s="381"/>
      <c r="BK1134" s="381"/>
      <c r="BL1134" s="381"/>
      <c r="BM1134" s="381"/>
      <c r="BN1134" s="381"/>
      <c r="BO1134" s="381"/>
      <c r="BP1134" s="381"/>
      <c r="BQ1134" s="381"/>
      <c r="BR1134" s="381"/>
      <c r="BS1134" s="381"/>
      <c r="BT1134" s="381"/>
      <c r="BU1134" s="381"/>
      <c r="BV1134" s="381"/>
      <c r="BW1134" s="381"/>
      <c r="BX1134" s="381"/>
      <c r="BY1134" s="381"/>
    </row>
    <row r="1135" s="211" customFormat="true" ht="15" customHeight="true" x14ac:dyDescent="0.2">
      <c r="BA1135" s="381"/>
      <c r="BB1135" s="237"/>
      <c r="BC1135" s="381"/>
      <c r="BD1135" s="381"/>
      <c r="BE1135" s="381"/>
      <c r="BF1135" s="381"/>
      <c r="BG1135" s="381"/>
      <c r="BH1135" s="381"/>
      <c r="BI1135" s="381"/>
      <c r="BJ1135" s="381"/>
      <c r="BK1135" s="381"/>
      <c r="BL1135" s="381"/>
      <c r="BM1135" s="381"/>
      <c r="BN1135" s="381"/>
      <c r="BO1135" s="381"/>
      <c r="BP1135" s="381"/>
      <c r="BQ1135" s="381"/>
      <c r="BR1135" s="381"/>
      <c r="BS1135" s="381"/>
      <c r="BT1135" s="381"/>
      <c r="BU1135" s="381"/>
      <c r="BV1135" s="381"/>
      <c r="BW1135" s="381"/>
      <c r="BX1135" s="381"/>
      <c r="BY1135" s="381"/>
    </row>
    <row r="1136" s="211" customFormat="true" ht="15" customHeight="true" x14ac:dyDescent="0.2">
      <c r="BA1136" s="381"/>
      <c r="BB1136" s="237"/>
      <c r="BC1136" s="381"/>
      <c r="BD1136" s="381"/>
      <c r="BE1136" s="381"/>
      <c r="BF1136" s="381"/>
      <c r="BG1136" s="381"/>
      <c r="BH1136" s="381"/>
      <c r="BI1136" s="381"/>
      <c r="BJ1136" s="381"/>
      <c r="BK1136" s="381"/>
      <c r="BL1136" s="381"/>
      <c r="BM1136" s="381"/>
      <c r="BN1136" s="381"/>
      <c r="BO1136" s="381"/>
      <c r="BP1136" s="381"/>
      <c r="BQ1136" s="381"/>
      <c r="BR1136" s="381"/>
      <c r="BS1136" s="381"/>
      <c r="BT1136" s="381"/>
      <c r="BU1136" s="381"/>
      <c r="BV1136" s="381"/>
      <c r="BW1136" s="381"/>
      <c r="BX1136" s="381"/>
      <c r="BY1136" s="381"/>
    </row>
    <row r="1137" s="211" customFormat="true" ht="15" customHeight="true" x14ac:dyDescent="0.2">
      <c r="BA1137" s="381"/>
      <c r="BB1137" s="237"/>
      <c r="BC1137" s="381"/>
      <c r="BD1137" s="381"/>
      <c r="BE1137" s="381"/>
      <c r="BF1137" s="381"/>
      <c r="BG1137" s="381"/>
      <c r="BH1137" s="381"/>
      <c r="BI1137" s="381"/>
      <c r="BJ1137" s="381"/>
      <c r="BK1137" s="381"/>
      <c r="BL1137" s="381"/>
      <c r="BM1137" s="381"/>
      <c r="BN1137" s="381"/>
      <c r="BO1137" s="381"/>
      <c r="BP1137" s="381"/>
      <c r="BQ1137" s="381"/>
      <c r="BR1137" s="381"/>
      <c r="BS1137" s="381"/>
      <c r="BT1137" s="381"/>
      <c r="BU1137" s="381"/>
      <c r="BV1137" s="381"/>
      <c r="BW1137" s="381"/>
      <c r="BX1137" s="381"/>
      <c r="BY1137" s="381"/>
    </row>
    <row r="1138" s="211" customFormat="true" ht="15" customHeight="true" x14ac:dyDescent="0.2">
      <c r="BA1138" s="381"/>
      <c r="BB1138" s="237"/>
      <c r="BC1138" s="381"/>
      <c r="BD1138" s="381"/>
      <c r="BE1138" s="381"/>
      <c r="BF1138" s="381"/>
      <c r="BG1138" s="381"/>
      <c r="BH1138" s="381"/>
      <c r="BI1138" s="381"/>
      <c r="BJ1138" s="381"/>
      <c r="BK1138" s="381"/>
      <c r="BL1138" s="381"/>
      <c r="BM1138" s="381"/>
      <c r="BN1138" s="381"/>
      <c r="BO1138" s="381"/>
      <c r="BP1138" s="381"/>
      <c r="BQ1138" s="381"/>
      <c r="BR1138" s="381"/>
      <c r="BS1138" s="381"/>
      <c r="BT1138" s="381"/>
      <c r="BU1138" s="381"/>
      <c r="BV1138" s="381"/>
      <c r="BW1138" s="381"/>
      <c r="BX1138" s="381"/>
      <c r="BY1138" s="381"/>
    </row>
    <row r="1139" s="211" customFormat="true" ht="15" customHeight="true" x14ac:dyDescent="0.2">
      <c r="BA1139" s="381"/>
      <c r="BB1139" s="237"/>
      <c r="BC1139" s="381"/>
      <c r="BD1139" s="381"/>
      <c r="BE1139" s="381"/>
      <c r="BF1139" s="381"/>
      <c r="BG1139" s="381"/>
      <c r="BH1139" s="381"/>
      <c r="BI1139" s="381"/>
      <c r="BJ1139" s="381"/>
      <c r="BK1139" s="381"/>
      <c r="BL1139" s="381"/>
      <c r="BM1139" s="381"/>
      <c r="BN1139" s="381"/>
      <c r="BO1139" s="381"/>
      <c r="BP1139" s="381"/>
      <c r="BQ1139" s="381"/>
      <c r="BR1139" s="381"/>
      <c r="BS1139" s="381"/>
      <c r="BT1139" s="381"/>
      <c r="BU1139" s="381"/>
      <c r="BV1139" s="381"/>
      <c r="BW1139" s="381"/>
      <c r="BX1139" s="381"/>
      <c r="BY1139" s="381"/>
    </row>
    <row r="1140" s="211" customFormat="true" ht="15" customHeight="true" x14ac:dyDescent="0.2">
      <c r="BA1140" s="381"/>
      <c r="BB1140" s="237"/>
      <c r="BC1140" s="381"/>
      <c r="BD1140" s="381"/>
      <c r="BE1140" s="381"/>
      <c r="BF1140" s="381"/>
      <c r="BG1140" s="381"/>
      <c r="BH1140" s="381"/>
      <c r="BI1140" s="381"/>
      <c r="BJ1140" s="381"/>
      <c r="BK1140" s="381"/>
      <c r="BL1140" s="381"/>
      <c r="BM1140" s="381"/>
      <c r="BN1140" s="381"/>
      <c r="BO1140" s="381"/>
      <c r="BP1140" s="381"/>
      <c r="BQ1140" s="381"/>
      <c r="BR1140" s="381"/>
      <c r="BS1140" s="381"/>
      <c r="BT1140" s="381"/>
      <c r="BU1140" s="381"/>
      <c r="BV1140" s="381"/>
      <c r="BW1140" s="381"/>
      <c r="BX1140" s="381"/>
      <c r="BY1140" s="381"/>
    </row>
    <row r="1141" s="211" customFormat="true" ht="15" customHeight="true" x14ac:dyDescent="0.2">
      <c r="BA1141" s="381"/>
      <c r="BB1141" s="237"/>
      <c r="BC1141" s="381"/>
      <c r="BD1141" s="381"/>
      <c r="BE1141" s="381"/>
      <c r="BF1141" s="381"/>
      <c r="BG1141" s="381"/>
      <c r="BH1141" s="381"/>
      <c r="BI1141" s="381"/>
      <c r="BJ1141" s="381"/>
      <c r="BK1141" s="381"/>
      <c r="BL1141" s="381"/>
      <c r="BM1141" s="381"/>
      <c r="BN1141" s="381"/>
      <c r="BO1141" s="381"/>
      <c r="BP1141" s="381"/>
      <c r="BQ1141" s="381"/>
      <c r="BR1141" s="381"/>
      <c r="BS1141" s="381"/>
      <c r="BT1141" s="381"/>
      <c r="BU1141" s="381"/>
      <c r="BV1141" s="381"/>
      <c r="BW1141" s="381"/>
      <c r="BX1141" s="381"/>
      <c r="BY1141" s="381"/>
    </row>
    <row r="1142" s="211" customFormat="true" ht="15" customHeight="true" x14ac:dyDescent="0.2">
      <c r="BA1142" s="381"/>
      <c r="BB1142" s="237"/>
      <c r="BC1142" s="381"/>
      <c r="BD1142" s="381"/>
      <c r="BE1142" s="381"/>
      <c r="BF1142" s="381"/>
      <c r="BG1142" s="381"/>
      <c r="BH1142" s="381"/>
      <c r="BI1142" s="381"/>
      <c r="BJ1142" s="381"/>
      <c r="BK1142" s="381"/>
      <c r="BL1142" s="381"/>
      <c r="BM1142" s="381"/>
      <c r="BN1142" s="381"/>
      <c r="BO1142" s="381"/>
      <c r="BP1142" s="381"/>
      <c r="BQ1142" s="381"/>
      <c r="BR1142" s="381"/>
      <c r="BS1142" s="381"/>
      <c r="BT1142" s="381"/>
      <c r="BU1142" s="381"/>
      <c r="BV1142" s="381"/>
      <c r="BW1142" s="381"/>
      <c r="BX1142" s="381"/>
      <c r="BY1142" s="381"/>
    </row>
    <row r="1143" s="211" customFormat="true" ht="15" customHeight="true" x14ac:dyDescent="0.2">
      <c r="BA1143" s="381"/>
      <c r="BB1143" s="237"/>
      <c r="BC1143" s="381"/>
      <c r="BD1143" s="381"/>
      <c r="BE1143" s="381"/>
      <c r="BF1143" s="381"/>
      <c r="BG1143" s="381"/>
      <c r="BH1143" s="381"/>
      <c r="BI1143" s="381"/>
      <c r="BJ1143" s="381"/>
      <c r="BK1143" s="381"/>
      <c r="BL1143" s="381"/>
      <c r="BM1143" s="381"/>
      <c r="BN1143" s="381"/>
      <c r="BO1143" s="381"/>
      <c r="BP1143" s="381"/>
      <c r="BQ1143" s="381"/>
      <c r="BR1143" s="381"/>
      <c r="BS1143" s="381"/>
      <c r="BT1143" s="381"/>
      <c r="BU1143" s="381"/>
      <c r="BV1143" s="381"/>
      <c r="BW1143" s="381"/>
      <c r="BX1143" s="381"/>
      <c r="BY1143" s="381"/>
    </row>
    <row r="1144" s="211" customFormat="true" ht="15" customHeight="true" x14ac:dyDescent="0.2">
      <c r="BA1144" s="381"/>
      <c r="BB1144" s="237"/>
      <c r="BC1144" s="381"/>
      <c r="BD1144" s="381"/>
      <c r="BE1144" s="381"/>
      <c r="BF1144" s="381"/>
      <c r="BG1144" s="381"/>
      <c r="BH1144" s="381"/>
      <c r="BI1144" s="381"/>
      <c r="BJ1144" s="381"/>
      <c r="BK1144" s="381"/>
      <c r="BL1144" s="381"/>
      <c r="BM1144" s="381"/>
      <c r="BN1144" s="381"/>
      <c r="BO1144" s="381"/>
      <c r="BP1144" s="381"/>
      <c r="BQ1144" s="381"/>
      <c r="BR1144" s="381"/>
      <c r="BS1144" s="381"/>
      <c r="BT1144" s="381"/>
      <c r="BU1144" s="381"/>
      <c r="BV1144" s="381"/>
      <c r="BW1144" s="381"/>
      <c r="BX1144" s="381"/>
      <c r="BY1144" s="381"/>
    </row>
    <row r="1145" s="211" customFormat="true" ht="15" customHeight="true" x14ac:dyDescent="0.2">
      <c r="BA1145" s="381"/>
      <c r="BB1145" s="237"/>
      <c r="BC1145" s="381"/>
      <c r="BD1145" s="381"/>
      <c r="BE1145" s="381"/>
      <c r="BF1145" s="381"/>
      <c r="BG1145" s="381"/>
      <c r="BH1145" s="381"/>
      <c r="BI1145" s="381"/>
      <c r="BJ1145" s="381"/>
      <c r="BK1145" s="381"/>
      <c r="BL1145" s="381"/>
      <c r="BM1145" s="381"/>
      <c r="BN1145" s="381"/>
      <c r="BO1145" s="381"/>
      <c r="BP1145" s="381"/>
      <c r="BQ1145" s="381"/>
      <c r="BR1145" s="381"/>
      <c r="BS1145" s="381"/>
      <c r="BT1145" s="381"/>
      <c r="BU1145" s="381"/>
      <c r="BV1145" s="381"/>
      <c r="BW1145" s="381"/>
      <c r="BX1145" s="381"/>
      <c r="BY1145" s="381"/>
    </row>
    <row r="1146" s="211" customFormat="true" ht="15" customHeight="true" x14ac:dyDescent="0.2">
      <c r="BA1146" s="381"/>
      <c r="BB1146" s="237"/>
      <c r="BC1146" s="381"/>
      <c r="BD1146" s="381"/>
      <c r="BE1146" s="381"/>
      <c r="BF1146" s="381"/>
      <c r="BG1146" s="381"/>
      <c r="BH1146" s="381"/>
      <c r="BI1146" s="381"/>
      <c r="BJ1146" s="381"/>
      <c r="BK1146" s="381"/>
      <c r="BL1146" s="381"/>
      <c r="BM1146" s="381"/>
      <c r="BN1146" s="381"/>
      <c r="BO1146" s="381"/>
      <c r="BP1146" s="381"/>
      <c r="BQ1146" s="381"/>
      <c r="BR1146" s="381"/>
      <c r="BS1146" s="381"/>
      <c r="BT1146" s="381"/>
      <c r="BU1146" s="381"/>
      <c r="BV1146" s="381"/>
      <c r="BW1146" s="381"/>
      <c r="BX1146" s="381"/>
      <c r="BY1146" s="381"/>
    </row>
    <row r="1147" s="211" customFormat="true" ht="15" customHeight="true" x14ac:dyDescent="0.2">
      <c r="BA1147" s="381"/>
      <c r="BB1147" s="237"/>
      <c r="BC1147" s="381"/>
      <c r="BD1147" s="381"/>
      <c r="BE1147" s="381"/>
      <c r="BF1147" s="381"/>
      <c r="BG1147" s="381"/>
      <c r="BH1147" s="381"/>
      <c r="BI1147" s="381"/>
      <c r="BJ1147" s="381"/>
      <c r="BK1147" s="381"/>
      <c r="BL1147" s="381"/>
      <c r="BM1147" s="381"/>
      <c r="BN1147" s="381"/>
      <c r="BO1147" s="381"/>
      <c r="BP1147" s="381"/>
      <c r="BQ1147" s="381"/>
      <c r="BR1147" s="381"/>
      <c r="BS1147" s="381"/>
      <c r="BT1147" s="381"/>
      <c r="BU1147" s="381"/>
      <c r="BV1147" s="381"/>
      <c r="BW1147" s="381"/>
      <c r="BX1147" s="381"/>
      <c r="BY1147" s="381"/>
    </row>
    <row r="1148" s="211" customFormat="true" ht="15" customHeight="true" x14ac:dyDescent="0.2">
      <c r="BA1148" s="381"/>
      <c r="BB1148" s="237"/>
      <c r="BC1148" s="381"/>
      <c r="BD1148" s="381"/>
      <c r="BE1148" s="381"/>
      <c r="BF1148" s="381"/>
      <c r="BG1148" s="381"/>
      <c r="BH1148" s="381"/>
      <c r="BI1148" s="381"/>
      <c r="BJ1148" s="381"/>
      <c r="BK1148" s="381"/>
      <c r="BL1148" s="381"/>
      <c r="BM1148" s="381"/>
      <c r="BN1148" s="381"/>
      <c r="BO1148" s="381"/>
      <c r="BP1148" s="381"/>
      <c r="BQ1148" s="381"/>
      <c r="BR1148" s="381"/>
      <c r="BS1148" s="381"/>
      <c r="BT1148" s="381"/>
      <c r="BU1148" s="381"/>
      <c r="BV1148" s="381"/>
      <c r="BW1148" s="381"/>
      <c r="BX1148" s="381"/>
      <c r="BY1148" s="381"/>
    </row>
    <row r="1149" s="211" customFormat="true" ht="15" customHeight="true" x14ac:dyDescent="0.2">
      <c r="BA1149" s="381"/>
      <c r="BB1149" s="237"/>
      <c r="BC1149" s="381"/>
      <c r="BD1149" s="381"/>
      <c r="BE1149" s="381"/>
      <c r="BF1149" s="381"/>
      <c r="BG1149" s="381"/>
      <c r="BH1149" s="381"/>
      <c r="BI1149" s="381"/>
      <c r="BJ1149" s="381"/>
      <c r="BK1149" s="381"/>
      <c r="BL1149" s="381"/>
      <c r="BM1149" s="381"/>
      <c r="BN1149" s="381"/>
      <c r="BO1149" s="381"/>
      <c r="BP1149" s="381"/>
      <c r="BQ1149" s="381"/>
      <c r="BR1149" s="381"/>
      <c r="BS1149" s="381"/>
      <c r="BT1149" s="381"/>
      <c r="BU1149" s="381"/>
      <c r="BV1149" s="381"/>
      <c r="BW1149" s="381"/>
      <c r="BX1149" s="381"/>
      <c r="BY1149" s="381"/>
    </row>
    <row r="1150" s="211" customFormat="true" ht="15" customHeight="true" x14ac:dyDescent="0.2">
      <c r="BA1150" s="381"/>
      <c r="BB1150" s="237"/>
      <c r="BC1150" s="381"/>
      <c r="BD1150" s="381"/>
      <c r="BE1150" s="381"/>
      <c r="BF1150" s="381"/>
      <c r="BG1150" s="381"/>
      <c r="BH1150" s="381"/>
      <c r="BI1150" s="381"/>
      <c r="BJ1150" s="381"/>
      <c r="BK1150" s="381"/>
      <c r="BL1150" s="381"/>
      <c r="BM1150" s="381"/>
      <c r="BN1150" s="381"/>
      <c r="BO1150" s="381"/>
      <c r="BP1150" s="381"/>
      <c r="BQ1150" s="381"/>
      <c r="BR1150" s="381"/>
      <c r="BS1150" s="381"/>
      <c r="BT1150" s="381"/>
      <c r="BU1150" s="381"/>
      <c r="BV1150" s="381"/>
      <c r="BW1150" s="381"/>
      <c r="BX1150" s="381"/>
      <c r="BY1150" s="381"/>
    </row>
    <row r="1151" s="211" customFormat="true" ht="15" customHeight="true" x14ac:dyDescent="0.2">
      <c r="BA1151" s="381"/>
      <c r="BB1151" s="237"/>
      <c r="BC1151" s="381"/>
      <c r="BD1151" s="381"/>
      <c r="BE1151" s="381"/>
      <c r="BF1151" s="381"/>
      <c r="BG1151" s="381"/>
      <c r="BH1151" s="381"/>
      <c r="BI1151" s="381"/>
      <c r="BJ1151" s="381"/>
      <c r="BK1151" s="381"/>
      <c r="BL1151" s="381"/>
      <c r="BM1151" s="381"/>
      <c r="BN1151" s="381"/>
      <c r="BO1151" s="381"/>
      <c r="BP1151" s="381"/>
      <c r="BQ1151" s="381"/>
      <c r="BR1151" s="381"/>
      <c r="BS1151" s="381"/>
      <c r="BT1151" s="381"/>
      <c r="BU1151" s="381"/>
      <c r="BV1151" s="381"/>
      <c r="BW1151" s="381"/>
      <c r="BX1151" s="381"/>
      <c r="BY1151" s="381"/>
    </row>
    <row r="1152" s="211" customFormat="true" ht="15" customHeight="true" x14ac:dyDescent="0.2">
      <c r="BA1152" s="381"/>
      <c r="BB1152" s="237"/>
      <c r="BC1152" s="381"/>
      <c r="BD1152" s="381"/>
      <c r="BE1152" s="381"/>
      <c r="BF1152" s="381"/>
      <c r="BG1152" s="381"/>
      <c r="BH1152" s="381"/>
      <c r="BI1152" s="381"/>
      <c r="BJ1152" s="381"/>
      <c r="BK1152" s="381"/>
      <c r="BL1152" s="381"/>
      <c r="BM1152" s="381"/>
      <c r="BN1152" s="381"/>
      <c r="BO1152" s="381"/>
      <c r="BP1152" s="381"/>
      <c r="BQ1152" s="381"/>
      <c r="BR1152" s="381"/>
      <c r="BS1152" s="381"/>
      <c r="BT1152" s="381"/>
      <c r="BU1152" s="381"/>
      <c r="BV1152" s="381"/>
      <c r="BW1152" s="381"/>
      <c r="BX1152" s="381"/>
      <c r="BY1152" s="381"/>
    </row>
    <row r="1153" s="211" customFormat="true" ht="15" customHeight="true" x14ac:dyDescent="0.2">
      <c r="BA1153" s="381"/>
      <c r="BB1153" s="237"/>
      <c r="BC1153" s="381"/>
      <c r="BD1153" s="381"/>
      <c r="BE1153" s="381"/>
      <c r="BF1153" s="381"/>
      <c r="BG1153" s="381"/>
      <c r="BH1153" s="381"/>
      <c r="BI1153" s="381"/>
      <c r="BJ1153" s="381"/>
      <c r="BK1153" s="381"/>
      <c r="BL1153" s="381"/>
      <c r="BM1153" s="381"/>
      <c r="BN1153" s="381"/>
      <c r="BO1153" s="381"/>
      <c r="BP1153" s="381"/>
      <c r="BQ1153" s="381"/>
      <c r="BR1153" s="381"/>
      <c r="BS1153" s="381"/>
      <c r="BT1153" s="381"/>
      <c r="BU1153" s="381"/>
      <c r="BV1153" s="381"/>
      <c r="BW1153" s="381"/>
      <c r="BX1153" s="381"/>
      <c r="BY1153" s="381"/>
    </row>
    <row r="1154" s="211" customFormat="true" ht="15" customHeight="true" x14ac:dyDescent="0.2">
      <c r="BA1154" s="381"/>
      <c r="BB1154" s="237"/>
      <c r="BC1154" s="381"/>
      <c r="BD1154" s="381"/>
      <c r="BE1154" s="381"/>
      <c r="BF1154" s="381"/>
      <c r="BG1154" s="381"/>
      <c r="BH1154" s="381"/>
      <c r="BI1154" s="381"/>
      <c r="BJ1154" s="381"/>
      <c r="BK1154" s="381"/>
      <c r="BL1154" s="381"/>
      <c r="BM1154" s="381"/>
      <c r="BN1154" s="381"/>
      <c r="BO1154" s="381"/>
      <c r="BP1154" s="381"/>
      <c r="BQ1154" s="381"/>
      <c r="BR1154" s="381"/>
      <c r="BS1154" s="381"/>
      <c r="BT1154" s="381"/>
      <c r="BU1154" s="381"/>
      <c r="BV1154" s="381"/>
      <c r="BW1154" s="381"/>
      <c r="BX1154" s="381"/>
      <c r="BY1154" s="381"/>
    </row>
    <row r="1155" s="211" customFormat="true" ht="15" customHeight="true" x14ac:dyDescent="0.2">
      <c r="BA1155" s="381"/>
      <c r="BB1155" s="237"/>
      <c r="BC1155" s="381"/>
      <c r="BD1155" s="381"/>
      <c r="BE1155" s="381"/>
      <c r="BF1155" s="381"/>
      <c r="BG1155" s="381"/>
      <c r="BH1155" s="381"/>
      <c r="BI1155" s="381"/>
      <c r="BJ1155" s="381"/>
      <c r="BK1155" s="381"/>
      <c r="BL1155" s="381"/>
      <c r="BM1155" s="381"/>
      <c r="BN1155" s="381"/>
      <c r="BO1155" s="381"/>
      <c r="BP1155" s="381"/>
      <c r="BQ1155" s="381"/>
      <c r="BR1155" s="381"/>
      <c r="BS1155" s="381"/>
      <c r="BT1155" s="381"/>
      <c r="BU1155" s="381"/>
      <c r="BV1155" s="381"/>
      <c r="BW1155" s="381"/>
      <c r="BX1155" s="381"/>
      <c r="BY1155" s="381"/>
    </row>
    <row r="1156" s="211" customFormat="true" ht="15" customHeight="true" x14ac:dyDescent="0.2">
      <c r="BA1156" s="381"/>
      <c r="BB1156" s="237"/>
      <c r="BC1156" s="381"/>
      <c r="BD1156" s="381"/>
      <c r="BE1156" s="381"/>
      <c r="BF1156" s="381"/>
      <c r="BG1156" s="381"/>
      <c r="BH1156" s="381"/>
      <c r="BI1156" s="381"/>
      <c r="BJ1156" s="381"/>
      <c r="BK1156" s="381"/>
      <c r="BL1156" s="381"/>
      <c r="BM1156" s="381"/>
      <c r="BN1156" s="381"/>
      <c r="BO1156" s="381"/>
      <c r="BP1156" s="381"/>
      <c r="BQ1156" s="381"/>
      <c r="BR1156" s="381"/>
      <c r="BS1156" s="381"/>
      <c r="BT1156" s="381"/>
      <c r="BU1156" s="381"/>
      <c r="BV1156" s="381"/>
      <c r="BW1156" s="381"/>
      <c r="BX1156" s="381"/>
      <c r="BY1156" s="381"/>
    </row>
    <row r="1157" s="211" customFormat="true" ht="15" customHeight="true" x14ac:dyDescent="0.2">
      <c r="BA1157" s="381"/>
      <c r="BB1157" s="237"/>
      <c r="BC1157" s="381"/>
      <c r="BD1157" s="381"/>
      <c r="BE1157" s="381"/>
      <c r="BF1157" s="381"/>
      <c r="BG1157" s="381"/>
      <c r="BH1157" s="381"/>
      <c r="BI1157" s="381"/>
      <c r="BJ1157" s="381"/>
      <c r="BK1157" s="381"/>
      <c r="BL1157" s="381"/>
      <c r="BM1157" s="381"/>
      <c r="BN1157" s="381"/>
      <c r="BO1157" s="381"/>
      <c r="BP1157" s="381"/>
      <c r="BQ1157" s="381"/>
      <c r="BR1157" s="381"/>
      <c r="BS1157" s="381"/>
      <c r="BT1157" s="381"/>
      <c r="BU1157" s="381"/>
      <c r="BV1157" s="381"/>
      <c r="BW1157" s="381"/>
      <c r="BX1157" s="381"/>
      <c r="BY1157" s="381"/>
    </row>
    <row r="1158" s="211" customFormat="true" ht="15" customHeight="true" x14ac:dyDescent="0.2">
      <c r="BA1158" s="381"/>
      <c r="BB1158" s="237"/>
      <c r="BC1158" s="381"/>
      <c r="BD1158" s="381"/>
      <c r="BE1158" s="381"/>
      <c r="BF1158" s="381"/>
      <c r="BG1158" s="381"/>
      <c r="BH1158" s="381"/>
      <c r="BI1158" s="381"/>
      <c r="BJ1158" s="381"/>
      <c r="BK1158" s="381"/>
      <c r="BL1158" s="381"/>
      <c r="BM1158" s="381"/>
      <c r="BN1158" s="381"/>
      <c r="BO1158" s="381"/>
      <c r="BP1158" s="381"/>
      <c r="BQ1158" s="381"/>
      <c r="BR1158" s="381"/>
      <c r="BS1158" s="381"/>
      <c r="BT1158" s="381"/>
      <c r="BU1158" s="381"/>
      <c r="BV1158" s="381"/>
      <c r="BW1158" s="381"/>
      <c r="BX1158" s="381"/>
      <c r="BY1158" s="381"/>
    </row>
    <row r="1159" s="211" customFormat="true" ht="15" customHeight="true" x14ac:dyDescent="0.2">
      <c r="BA1159" s="381"/>
      <c r="BB1159" s="237"/>
      <c r="BC1159" s="381"/>
      <c r="BD1159" s="381"/>
      <c r="BE1159" s="381"/>
      <c r="BF1159" s="381"/>
      <c r="BG1159" s="381"/>
      <c r="BH1159" s="381"/>
      <c r="BI1159" s="381"/>
      <c r="BJ1159" s="381"/>
      <c r="BK1159" s="381"/>
      <c r="BL1159" s="381"/>
      <c r="BM1159" s="381"/>
      <c r="BN1159" s="381"/>
      <c r="BO1159" s="381"/>
      <c r="BP1159" s="381"/>
      <c r="BQ1159" s="381"/>
      <c r="BR1159" s="381"/>
      <c r="BS1159" s="381"/>
      <c r="BT1159" s="381"/>
      <c r="BU1159" s="381"/>
      <c r="BV1159" s="381"/>
      <c r="BW1159" s="381"/>
      <c r="BX1159" s="381"/>
      <c r="BY1159" s="381"/>
    </row>
    <row r="1160" s="211" customFormat="true" ht="15" customHeight="true" x14ac:dyDescent="0.2">
      <c r="BA1160" s="381"/>
      <c r="BB1160" s="237"/>
      <c r="BC1160" s="381"/>
      <c r="BD1160" s="381"/>
      <c r="BE1160" s="381"/>
      <c r="BF1160" s="381"/>
      <c r="BG1160" s="381"/>
      <c r="BH1160" s="381"/>
      <c r="BI1160" s="381"/>
      <c r="BJ1160" s="381"/>
      <c r="BK1160" s="381"/>
      <c r="BL1160" s="381"/>
      <c r="BM1160" s="381"/>
      <c r="BN1160" s="381"/>
      <c r="BO1160" s="381"/>
      <c r="BP1160" s="381"/>
      <c r="BQ1160" s="381"/>
      <c r="BR1160" s="381"/>
      <c r="BS1160" s="381"/>
      <c r="BT1160" s="381"/>
      <c r="BU1160" s="381"/>
      <c r="BV1160" s="381"/>
      <c r="BW1160" s="381"/>
      <c r="BX1160" s="381"/>
      <c r="BY1160" s="381"/>
    </row>
    <row r="1161" s="211" customFormat="true" ht="15" customHeight="true" x14ac:dyDescent="0.2">
      <c r="BA1161" s="381"/>
      <c r="BB1161" s="237"/>
      <c r="BC1161" s="381"/>
      <c r="BD1161" s="381"/>
      <c r="BE1161" s="381"/>
      <c r="BF1161" s="381"/>
      <c r="BG1161" s="381"/>
      <c r="BH1161" s="381"/>
      <c r="BI1161" s="381"/>
      <c r="BJ1161" s="381"/>
      <c r="BK1161" s="381"/>
      <c r="BL1161" s="381"/>
      <c r="BM1161" s="381"/>
      <c r="BN1161" s="381"/>
      <c r="BO1161" s="381"/>
      <c r="BP1161" s="381"/>
      <c r="BQ1161" s="381"/>
      <c r="BR1161" s="381"/>
      <c r="BS1161" s="381"/>
      <c r="BT1161" s="381"/>
      <c r="BU1161" s="381"/>
      <c r="BV1161" s="381"/>
      <c r="BW1161" s="381"/>
      <c r="BX1161" s="381"/>
      <c r="BY1161" s="381"/>
    </row>
    <row r="1162" s="211" customFormat="true" ht="15" customHeight="true" x14ac:dyDescent="0.2">
      <c r="BA1162" s="381"/>
      <c r="BB1162" s="237"/>
      <c r="BC1162" s="381"/>
      <c r="BD1162" s="381"/>
      <c r="BE1162" s="381"/>
      <c r="BF1162" s="381"/>
      <c r="BG1162" s="381"/>
      <c r="BH1162" s="381"/>
      <c r="BI1162" s="381"/>
      <c r="BJ1162" s="381"/>
      <c r="BK1162" s="381"/>
      <c r="BL1162" s="381"/>
      <c r="BM1162" s="381"/>
      <c r="BN1162" s="381"/>
      <c r="BO1162" s="381"/>
      <c r="BP1162" s="381"/>
      <c r="BQ1162" s="381"/>
      <c r="BR1162" s="381"/>
      <c r="BS1162" s="381"/>
      <c r="BT1162" s="381"/>
      <c r="BU1162" s="381"/>
      <c r="BV1162" s="381"/>
      <c r="BW1162" s="381"/>
      <c r="BX1162" s="381"/>
      <c r="BY1162" s="381"/>
    </row>
    <row r="1163" s="211" customFormat="true" ht="15" customHeight="true" x14ac:dyDescent="0.2">
      <c r="BA1163" s="381"/>
      <c r="BB1163" s="237"/>
      <c r="BC1163" s="381"/>
      <c r="BD1163" s="381"/>
      <c r="BE1163" s="381"/>
      <c r="BF1163" s="381"/>
      <c r="BG1163" s="381"/>
      <c r="BH1163" s="381"/>
      <c r="BI1163" s="381"/>
      <c r="BJ1163" s="381"/>
      <c r="BK1163" s="381"/>
      <c r="BL1163" s="381"/>
      <c r="BM1163" s="381"/>
      <c r="BN1163" s="381"/>
      <c r="BO1163" s="381"/>
      <c r="BP1163" s="381"/>
      <c r="BQ1163" s="381"/>
      <c r="BR1163" s="381"/>
      <c r="BS1163" s="381"/>
      <c r="BT1163" s="381"/>
      <c r="BU1163" s="381"/>
      <c r="BV1163" s="381"/>
      <c r="BW1163" s="381"/>
      <c r="BX1163" s="381"/>
      <c r="BY1163" s="381"/>
    </row>
    <row r="1164" s="211" customFormat="true" ht="15" customHeight="true" x14ac:dyDescent="0.2">
      <c r="BA1164" s="381"/>
      <c r="BB1164" s="237"/>
      <c r="BC1164" s="381"/>
      <c r="BD1164" s="381"/>
      <c r="BE1164" s="381"/>
      <c r="BF1164" s="381"/>
      <c r="BG1164" s="381"/>
      <c r="BH1164" s="381"/>
      <c r="BI1164" s="381"/>
      <c r="BJ1164" s="381"/>
      <c r="BK1164" s="381"/>
      <c r="BL1164" s="381"/>
      <c r="BM1164" s="381"/>
      <c r="BN1164" s="381"/>
      <c r="BO1164" s="381"/>
      <c r="BP1164" s="381"/>
      <c r="BQ1164" s="381"/>
      <c r="BR1164" s="381"/>
      <c r="BS1164" s="381"/>
      <c r="BT1164" s="381"/>
      <c r="BU1164" s="381"/>
      <c r="BV1164" s="381"/>
      <c r="BW1164" s="381"/>
      <c r="BX1164" s="381"/>
      <c r="BY1164" s="381"/>
    </row>
    <row r="1165" s="211" customFormat="true" ht="15" customHeight="true" x14ac:dyDescent="0.2">
      <c r="BA1165" s="381"/>
      <c r="BB1165" s="237"/>
      <c r="BC1165" s="381"/>
      <c r="BD1165" s="381"/>
      <c r="BE1165" s="381"/>
      <c r="BF1165" s="381"/>
      <c r="BG1165" s="381"/>
      <c r="BH1165" s="381"/>
      <c r="BI1165" s="381"/>
      <c r="BJ1165" s="381"/>
      <c r="BK1165" s="381"/>
      <c r="BL1165" s="381"/>
      <c r="BM1165" s="381"/>
      <c r="BN1165" s="381"/>
      <c r="BO1165" s="381"/>
      <c r="BP1165" s="381"/>
      <c r="BQ1165" s="381"/>
      <c r="BR1165" s="381"/>
      <c r="BS1165" s="381"/>
      <c r="BT1165" s="381"/>
      <c r="BU1165" s="381"/>
      <c r="BV1165" s="381"/>
      <c r="BW1165" s="381"/>
      <c r="BX1165" s="381"/>
      <c r="BY1165" s="381"/>
    </row>
    <row r="1166" s="211" customFormat="true" ht="15" customHeight="true" x14ac:dyDescent="0.2">
      <c r="BA1166" s="381"/>
      <c r="BB1166" s="237"/>
      <c r="BC1166" s="381"/>
      <c r="BD1166" s="381"/>
      <c r="BE1166" s="381"/>
      <c r="BF1166" s="381"/>
      <c r="BG1166" s="381"/>
      <c r="BH1166" s="381"/>
      <c r="BI1166" s="381"/>
      <c r="BJ1166" s="381"/>
      <c r="BK1166" s="381"/>
      <c r="BL1166" s="381"/>
      <c r="BM1166" s="381"/>
      <c r="BN1166" s="381"/>
      <c r="BO1166" s="381"/>
      <c r="BP1166" s="381"/>
      <c r="BQ1166" s="381"/>
      <c r="BR1166" s="381"/>
      <c r="BS1166" s="381"/>
      <c r="BT1166" s="381"/>
      <c r="BU1166" s="381"/>
      <c r="BV1166" s="381"/>
      <c r="BW1166" s="381"/>
      <c r="BX1166" s="381"/>
      <c r="BY1166" s="381"/>
    </row>
    <row r="1167" s="211" customFormat="true" ht="15" customHeight="true" x14ac:dyDescent="0.2">
      <c r="BA1167" s="381"/>
      <c r="BB1167" s="237"/>
      <c r="BC1167" s="381"/>
      <c r="BD1167" s="381"/>
      <c r="BE1167" s="381"/>
      <c r="BF1167" s="381"/>
      <c r="BG1167" s="381"/>
      <c r="BH1167" s="381"/>
      <c r="BI1167" s="381"/>
      <c r="BJ1167" s="381"/>
      <c r="BK1167" s="381"/>
      <c r="BL1167" s="381"/>
      <c r="BM1167" s="381"/>
      <c r="BN1167" s="381"/>
      <c r="BO1167" s="381"/>
      <c r="BP1167" s="381"/>
      <c r="BQ1167" s="381"/>
      <c r="BR1167" s="381"/>
      <c r="BS1167" s="381"/>
      <c r="BT1167" s="381"/>
      <c r="BU1167" s="381"/>
      <c r="BV1167" s="381"/>
      <c r="BW1167" s="381"/>
      <c r="BX1167" s="381"/>
      <c r="BY1167" s="381"/>
    </row>
    <row r="1168" s="211" customFormat="true" ht="15" customHeight="true" x14ac:dyDescent="0.2">
      <c r="BA1168" s="381"/>
      <c r="BB1168" s="237"/>
      <c r="BC1168" s="381"/>
      <c r="BD1168" s="381"/>
      <c r="BE1168" s="381"/>
      <c r="BF1168" s="381"/>
      <c r="BG1168" s="381"/>
      <c r="BH1168" s="381"/>
      <c r="BI1168" s="381"/>
      <c r="BJ1168" s="381"/>
      <c r="BK1168" s="381"/>
      <c r="BL1168" s="381"/>
      <c r="BM1168" s="381"/>
      <c r="BN1168" s="381"/>
      <c r="BO1168" s="381"/>
      <c r="BP1168" s="381"/>
      <c r="BQ1168" s="381"/>
      <c r="BR1168" s="381"/>
      <c r="BS1168" s="381"/>
      <c r="BT1168" s="381"/>
      <c r="BU1168" s="381"/>
      <c r="BV1168" s="381"/>
      <c r="BW1168" s="381"/>
      <c r="BX1168" s="381"/>
      <c r="BY1168" s="381"/>
    </row>
    <row r="1169" s="211" customFormat="true" ht="15" customHeight="true" x14ac:dyDescent="0.2">
      <c r="BA1169" s="381"/>
      <c r="BB1169" s="237"/>
      <c r="BC1169" s="381"/>
      <c r="BD1169" s="381"/>
      <c r="BE1169" s="381"/>
      <c r="BF1169" s="381"/>
      <c r="BG1169" s="381"/>
      <c r="BH1169" s="381"/>
      <c r="BI1169" s="381"/>
      <c r="BJ1169" s="381"/>
      <c r="BK1169" s="381"/>
      <c r="BL1169" s="381"/>
      <c r="BM1169" s="381"/>
      <c r="BN1169" s="381"/>
      <c r="BO1169" s="381"/>
      <c r="BP1169" s="381"/>
      <c r="BQ1169" s="381"/>
      <c r="BR1169" s="381"/>
      <c r="BS1169" s="381"/>
      <c r="BT1169" s="381"/>
      <c r="BU1169" s="381"/>
      <c r="BV1169" s="381"/>
      <c r="BW1169" s="381"/>
      <c r="BX1169" s="381"/>
      <c r="BY1169" s="381"/>
    </row>
    <row r="1170" s="211" customFormat="true" ht="15" customHeight="true" x14ac:dyDescent="0.2">
      <c r="A1170" s="311"/>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Z1170" s="600"/>
      <c r="BA1170" s="381"/>
      <c r="BB1170" s="237"/>
      <c r="BC1170" s="381"/>
      <c r="BD1170" s="381"/>
      <c r="BE1170" s="381"/>
      <c r="BF1170" s="381"/>
      <c r="BG1170" s="381"/>
      <c r="BH1170" s="381"/>
      <c r="BI1170" s="381"/>
      <c r="BJ1170" s="381"/>
      <c r="BK1170" s="381"/>
      <c r="BL1170" s="381"/>
      <c r="BM1170" s="381"/>
      <c r="BN1170" s="381"/>
      <c r="BO1170" s="381"/>
      <c r="BP1170" s="381"/>
      <c r="BQ1170" s="381"/>
      <c r="BR1170" s="381"/>
      <c r="BS1170" s="381"/>
      <c r="BT1170" s="381"/>
      <c r="BU1170" s="381"/>
      <c r="BV1170" s="381"/>
      <c r="BW1170" s="381"/>
      <c r="BX1170" s="381"/>
      <c r="BY1170" s="381"/>
    </row>
    <row r="1171" s="211" customFormat="true" ht="15" customHeight="true" x14ac:dyDescent="0.2">
      <c r="A1171" s="311"/>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Z1171" s="600"/>
      <c r="BA1171" s="381"/>
      <c r="BB1171" s="237"/>
      <c r="BC1171" s="381"/>
      <c r="BD1171" s="381"/>
      <c r="BE1171" s="381"/>
      <c r="BF1171" s="381"/>
      <c r="BG1171" s="381"/>
      <c r="BH1171" s="381"/>
      <c r="BI1171" s="381"/>
      <c r="BJ1171" s="381"/>
      <c r="BK1171" s="381"/>
      <c r="BL1171" s="381"/>
      <c r="BM1171" s="381"/>
      <c r="BN1171" s="381"/>
      <c r="BO1171" s="381"/>
      <c r="BP1171" s="381"/>
      <c r="BQ1171" s="381"/>
      <c r="BR1171" s="381"/>
      <c r="BS1171" s="381"/>
      <c r="BT1171" s="381"/>
      <c r="BU1171" s="381"/>
      <c r="BV1171" s="381"/>
      <c r="BW1171" s="381"/>
      <c r="BX1171" s="381"/>
      <c r="BY1171" s="381"/>
    </row>
    <row r="1172" s="211" customFormat="true" ht="15" customHeight="true" x14ac:dyDescent="0.2">
      <c r="A1172" s="311"/>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Z1172" s="600"/>
      <c r="BA1172" s="381"/>
      <c r="BB1172" s="237"/>
      <c r="BC1172" s="381"/>
      <c r="BD1172" s="381"/>
      <c r="BE1172" s="381"/>
      <c r="BF1172" s="381"/>
      <c r="BG1172" s="381"/>
      <c r="BH1172" s="381"/>
      <c r="BI1172" s="381"/>
      <c r="BJ1172" s="381"/>
      <c r="BK1172" s="381"/>
      <c r="BL1172" s="381"/>
      <c r="BM1172" s="381"/>
      <c r="BN1172" s="381"/>
      <c r="BO1172" s="381"/>
      <c r="BP1172" s="381"/>
      <c r="BQ1172" s="381"/>
      <c r="BR1172" s="381"/>
      <c r="BS1172" s="381"/>
      <c r="BT1172" s="381"/>
      <c r="BU1172" s="381"/>
      <c r="BV1172" s="381"/>
      <c r="BW1172" s="381"/>
      <c r="BX1172" s="381"/>
      <c r="BY1172" s="381"/>
    </row>
    <row r="1173" s="211" customFormat="true" ht="15" customHeight="true" x14ac:dyDescent="0.2">
      <c r="A1173" s="311"/>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Z1173" s="600"/>
      <c r="BA1173" s="381"/>
      <c r="BB1173" s="237"/>
      <c r="BC1173" s="381"/>
      <c r="BD1173" s="381"/>
      <c r="BE1173" s="381"/>
      <c r="BF1173" s="381"/>
      <c r="BG1173" s="381"/>
      <c r="BH1173" s="381"/>
      <c r="BI1173" s="381"/>
      <c r="BJ1173" s="381"/>
      <c r="BK1173" s="381"/>
      <c r="BL1173" s="381"/>
      <c r="BM1173" s="381"/>
      <c r="BN1173" s="381"/>
      <c r="BO1173" s="381"/>
      <c r="BP1173" s="381"/>
      <c r="BQ1173" s="381"/>
      <c r="BR1173" s="381"/>
      <c r="BS1173" s="381"/>
      <c r="BT1173" s="381"/>
      <c r="BU1173" s="381"/>
      <c r="BV1173" s="381"/>
      <c r="BW1173" s="381"/>
      <c r="BX1173" s="381"/>
      <c r="BY1173" s="381"/>
    </row>
    <row r="1174" s="211" customFormat="true" ht="15" customHeight="true" x14ac:dyDescent="0.2">
      <c r="A1174" s="311"/>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Z1174" s="600"/>
      <c r="BA1174" s="381"/>
      <c r="BB1174" s="237"/>
      <c r="BC1174" s="381"/>
      <c r="BD1174" s="381"/>
      <c r="BE1174" s="381"/>
      <c r="BF1174" s="381"/>
      <c r="BG1174" s="381"/>
      <c r="BH1174" s="381"/>
      <c r="BI1174" s="381"/>
      <c r="BJ1174" s="381"/>
      <c r="BK1174" s="381"/>
      <c r="BL1174" s="381"/>
      <c r="BM1174" s="381"/>
      <c r="BN1174" s="381"/>
      <c r="BO1174" s="381"/>
      <c r="BP1174" s="381"/>
      <c r="BQ1174" s="381"/>
      <c r="BR1174" s="381"/>
      <c r="BS1174" s="381"/>
      <c r="BT1174" s="381"/>
      <c r="BU1174" s="381"/>
      <c r="BV1174" s="381"/>
      <c r="BW1174" s="381"/>
      <c r="BX1174" s="381"/>
      <c r="BY1174" s="381"/>
    </row>
    <row r="1175" s="211" customFormat="true" ht="15" customHeight="true" x14ac:dyDescent="0.2">
      <c r="A1175" s="311"/>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Z1175" s="600"/>
      <c r="BA1175" s="381"/>
      <c r="BB1175" s="237"/>
      <c r="BC1175" s="381"/>
      <c r="BD1175" s="381"/>
      <c r="BE1175" s="381"/>
      <c r="BF1175" s="381"/>
      <c r="BG1175" s="381"/>
      <c r="BH1175" s="381"/>
      <c r="BI1175" s="381"/>
      <c r="BJ1175" s="381"/>
      <c r="BK1175" s="381"/>
      <c r="BL1175" s="381"/>
      <c r="BM1175" s="381"/>
      <c r="BN1175" s="381"/>
      <c r="BO1175" s="381"/>
      <c r="BP1175" s="381"/>
      <c r="BQ1175" s="381"/>
      <c r="BR1175" s="381"/>
      <c r="BS1175" s="381"/>
      <c r="BT1175" s="381"/>
      <c r="BU1175" s="381"/>
      <c r="BV1175" s="381"/>
      <c r="BW1175" s="381"/>
      <c r="BX1175" s="381"/>
      <c r="BY1175" s="381"/>
    </row>
    <row r="1176" s="211" customFormat="true" ht="15" customHeight="true" x14ac:dyDescent="0.2">
      <c r="A1176" s="601"/>
      <c r="B1176" s="311"/>
      <c r="C1176" s="602"/>
      <c r="D1176" s="603"/>
      <c r="E1176" s="603"/>
      <c r="F1176" s="603"/>
      <c r="G1176" s="603"/>
      <c r="H1176" s="602"/>
      <c r="I1176" s="603"/>
      <c r="J1176" s="603"/>
      <c r="K1176" s="603"/>
      <c r="L1176" s="603"/>
      <c r="M1176" s="602"/>
      <c r="N1176" s="603"/>
      <c r="O1176" s="603"/>
      <c r="P1176" s="603"/>
      <c r="Q1176" s="603"/>
      <c r="R1176" s="602"/>
      <c r="S1176" s="603"/>
      <c r="T1176" s="603"/>
      <c r="U1176" s="603"/>
      <c r="BA1176" s="381"/>
      <c r="BB1176" s="237"/>
      <c r="BC1176" s="381"/>
      <c r="BD1176" s="381"/>
      <c r="BE1176" s="381"/>
      <c r="BF1176" s="381"/>
      <c r="BG1176" s="381"/>
      <c r="BH1176" s="381"/>
      <c r="BI1176" s="381"/>
      <c r="BJ1176" s="381"/>
      <c r="BK1176" s="381"/>
      <c r="BL1176" s="381"/>
      <c r="BM1176" s="381"/>
      <c r="BN1176" s="381"/>
      <c r="BO1176" s="381"/>
      <c r="BP1176" s="381"/>
      <c r="BQ1176" s="381"/>
      <c r="BR1176" s="381"/>
      <c r="BS1176" s="381"/>
      <c r="BT1176" s="381"/>
      <c r="BU1176" s="381"/>
      <c r="BV1176" s="381"/>
      <c r="BW1176" s="381"/>
      <c r="BX1176" s="381"/>
      <c r="BY1176" s="381"/>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81"/>
      <c r="BB1177" s="237"/>
      <c r="BC1177" s="381"/>
      <c r="BD1177" s="381"/>
      <c r="BE1177" s="381"/>
      <c r="BF1177" s="381"/>
      <c r="BG1177" s="381"/>
      <c r="BH1177" s="381"/>
      <c r="BI1177" s="381"/>
      <c r="BJ1177" s="381"/>
      <c r="BK1177" s="381"/>
      <c r="BL1177" s="381"/>
      <c r="BM1177" s="381"/>
      <c r="BN1177" s="381"/>
      <c r="BO1177" s="381"/>
      <c r="BP1177" s="381"/>
      <c r="BQ1177" s="381"/>
      <c r="BR1177" s="381"/>
      <c r="BS1177" s="381"/>
      <c r="BT1177" s="381"/>
      <c r="BU1177" s="381"/>
      <c r="BV1177" s="381"/>
      <c r="BW1177" s="381"/>
      <c r="BX1177" s="381"/>
      <c r="BY1177" s="381"/>
    </row>
    <row r="1178" s="211" customFormat="true" ht="15" customHeight="true" x14ac:dyDescent="0.2">
      <c r="BA1178" s="381"/>
      <c r="BB1178" s="237"/>
      <c r="BC1178" s="381"/>
      <c r="BD1178" s="381"/>
      <c r="BE1178" s="381"/>
      <c r="BF1178" s="381"/>
      <c r="BG1178" s="381"/>
      <c r="BH1178" s="381"/>
      <c r="BI1178" s="381"/>
      <c r="BJ1178" s="381"/>
      <c r="BK1178" s="381"/>
      <c r="BL1178" s="381"/>
      <c r="BM1178" s="381"/>
      <c r="BN1178" s="381"/>
      <c r="BO1178" s="381"/>
      <c r="BP1178" s="381"/>
      <c r="BQ1178" s="381"/>
      <c r="BR1178" s="381"/>
      <c r="BS1178" s="381"/>
      <c r="BT1178" s="381"/>
      <c r="BU1178" s="381"/>
      <c r="BV1178" s="381"/>
      <c r="BW1178" s="381"/>
      <c r="BX1178" s="381"/>
      <c r="BY1178" s="381"/>
    </row>
    <row r="1179" s="211" customFormat="true" ht="15" customHeight="true" x14ac:dyDescent="0.2">
      <c r="BA1179" s="381"/>
      <c r="BB1179" s="237"/>
      <c r="BC1179" s="381"/>
      <c r="BD1179" s="381"/>
      <c r="BE1179" s="381"/>
      <c r="BF1179" s="381"/>
      <c r="BG1179" s="381"/>
      <c r="BH1179" s="381"/>
      <c r="BI1179" s="381"/>
      <c r="BJ1179" s="381"/>
      <c r="BK1179" s="381"/>
      <c r="BL1179" s="381"/>
      <c r="BM1179" s="381"/>
      <c r="BN1179" s="381"/>
      <c r="BO1179" s="381"/>
      <c r="BP1179" s="381"/>
      <c r="BQ1179" s="381"/>
      <c r="BR1179" s="381"/>
      <c r="BS1179" s="381"/>
      <c r="BT1179" s="381"/>
      <c r="BU1179" s="381"/>
      <c r="BV1179" s="381"/>
      <c r="BW1179" s="381"/>
      <c r="BX1179" s="381"/>
      <c r="BY1179" s="381"/>
    </row>
    <row r="1180" s="211" customFormat="true" ht="15" customHeight="true" x14ac:dyDescent="0.2">
      <c r="BA1180" s="381"/>
      <c r="BB1180" s="237"/>
      <c r="BC1180" s="381"/>
      <c r="BD1180" s="381"/>
      <c r="BE1180" s="381"/>
      <c r="BF1180" s="381"/>
      <c r="BG1180" s="381"/>
      <c r="BH1180" s="381"/>
      <c r="BI1180" s="381"/>
      <c r="BJ1180" s="381"/>
      <c r="BK1180" s="381"/>
      <c r="BL1180" s="381"/>
      <c r="BM1180" s="381"/>
      <c r="BN1180" s="381"/>
      <c r="BO1180" s="381"/>
      <c r="BP1180" s="381"/>
      <c r="BQ1180" s="381"/>
      <c r="BR1180" s="381"/>
      <c r="BS1180" s="381"/>
      <c r="BT1180" s="381"/>
      <c r="BU1180" s="381"/>
      <c r="BV1180" s="381"/>
      <c r="BW1180" s="381"/>
      <c r="BX1180" s="381"/>
      <c r="BY1180" s="381"/>
    </row>
    <row r="1181" s="211" customFormat="true" ht="15" customHeight="true" x14ac:dyDescent="0.2">
      <c r="BA1181" s="381"/>
      <c r="BB1181" s="237"/>
      <c r="BC1181" s="381"/>
      <c r="BD1181" s="381"/>
      <c r="BE1181" s="381"/>
      <c r="BF1181" s="381"/>
      <c r="BG1181" s="381"/>
      <c r="BH1181" s="381"/>
      <c r="BI1181" s="381"/>
      <c r="BJ1181" s="381"/>
      <c r="BK1181" s="381"/>
      <c r="BL1181" s="381"/>
      <c r="BM1181" s="381"/>
      <c r="BN1181" s="381"/>
      <c r="BO1181" s="381"/>
      <c r="BP1181" s="381"/>
      <c r="BQ1181" s="381"/>
      <c r="BR1181" s="381"/>
      <c r="BS1181" s="381"/>
      <c r="BT1181" s="381"/>
      <c r="BU1181" s="381"/>
      <c r="BV1181" s="381"/>
      <c r="BW1181" s="381"/>
      <c r="BX1181" s="381"/>
      <c r="BY1181" s="381"/>
    </row>
    <row r="1182" s="211" customFormat="true" ht="15" customHeight="true" x14ac:dyDescent="0.2">
      <c r="BA1182" s="381"/>
      <c r="BB1182" s="237"/>
      <c r="BC1182" s="381"/>
      <c r="BD1182" s="381"/>
      <c r="BE1182" s="381"/>
      <c r="BF1182" s="381"/>
      <c r="BG1182" s="381"/>
      <c r="BH1182" s="381"/>
      <c r="BI1182" s="381"/>
      <c r="BJ1182" s="381"/>
      <c r="BK1182" s="381"/>
      <c r="BL1182" s="381"/>
      <c r="BM1182" s="381"/>
      <c r="BN1182" s="381"/>
      <c r="BO1182" s="381"/>
      <c r="BP1182" s="381"/>
      <c r="BQ1182" s="381"/>
      <c r="BR1182" s="381"/>
      <c r="BS1182" s="381"/>
      <c r="BT1182" s="381"/>
      <c r="BU1182" s="381"/>
      <c r="BV1182" s="381"/>
      <c r="BW1182" s="381"/>
      <c r="BX1182" s="381"/>
      <c r="BY1182" s="381"/>
    </row>
    <row r="1183" s="211" customFormat="true" ht="15" customHeight="true" x14ac:dyDescent="0.2">
      <c r="BA1183" s="381"/>
      <c r="BB1183" s="237"/>
      <c r="BC1183" s="381"/>
      <c r="BD1183" s="381"/>
      <c r="BE1183" s="381"/>
      <c r="BF1183" s="381"/>
      <c r="BG1183" s="381"/>
      <c r="BH1183" s="381"/>
      <c r="BI1183" s="381"/>
      <c r="BJ1183" s="381"/>
      <c r="BK1183" s="381"/>
      <c r="BL1183" s="381"/>
      <c r="BM1183" s="381"/>
      <c r="BN1183" s="381"/>
      <c r="BO1183" s="381"/>
      <c r="BP1183" s="381"/>
      <c r="BQ1183" s="381"/>
      <c r="BR1183" s="381"/>
      <c r="BS1183" s="381"/>
      <c r="BT1183" s="381"/>
      <c r="BU1183" s="381"/>
      <c r="BV1183" s="381"/>
      <c r="BW1183" s="381"/>
      <c r="BX1183" s="381"/>
      <c r="BY1183" s="381"/>
    </row>
    <row r="1184" s="211" customFormat="true" ht="15" customHeight="true" x14ac:dyDescent="0.2">
      <c r="BA1184" s="381"/>
      <c r="BB1184" s="237"/>
      <c r="BC1184" s="381"/>
      <c r="BD1184" s="381"/>
      <c r="BE1184" s="381"/>
      <c r="BF1184" s="381"/>
      <c r="BG1184" s="381"/>
      <c r="BH1184" s="381"/>
      <c r="BI1184" s="381"/>
      <c r="BJ1184" s="381"/>
      <c r="BK1184" s="381"/>
      <c r="BL1184" s="381"/>
      <c r="BM1184" s="381"/>
      <c r="BN1184" s="381"/>
      <c r="BO1184" s="381"/>
      <c r="BP1184" s="381"/>
      <c r="BQ1184" s="381"/>
      <c r="BR1184" s="381"/>
      <c r="BS1184" s="381"/>
      <c r="BT1184" s="381"/>
      <c r="BU1184" s="381"/>
      <c r="BV1184" s="381"/>
      <c r="BW1184" s="381"/>
      <c r="BX1184" s="381"/>
      <c r="BY1184" s="381"/>
    </row>
    <row r="1185" s="211" customFormat="true" ht="15" customHeight="true" x14ac:dyDescent="0.2">
      <c r="BA1185" s="381"/>
      <c r="BB1185" s="237"/>
      <c r="BC1185" s="381"/>
      <c r="BD1185" s="381"/>
      <c r="BE1185" s="381"/>
      <c r="BF1185" s="381"/>
      <c r="BG1185" s="381"/>
      <c r="BH1185" s="381"/>
      <c r="BI1185" s="381"/>
      <c r="BJ1185" s="381"/>
      <c r="BK1185" s="381"/>
      <c r="BL1185" s="381"/>
      <c r="BM1185" s="381"/>
      <c r="BN1185" s="381"/>
      <c r="BO1185" s="381"/>
      <c r="BP1185" s="381"/>
      <c r="BQ1185" s="381"/>
      <c r="BR1185" s="381"/>
      <c r="BS1185" s="381"/>
      <c r="BT1185" s="381"/>
      <c r="BU1185" s="381"/>
      <c r="BV1185" s="381"/>
      <c r="BW1185" s="381"/>
      <c r="BX1185" s="381"/>
      <c r="BY1185" s="381"/>
    </row>
    <row r="1186" s="211" customFormat="true" ht="15" customHeight="true" x14ac:dyDescent="0.2">
      <c r="BA1186" s="381"/>
      <c r="BB1186" s="237"/>
      <c r="BC1186" s="381"/>
      <c r="BD1186" s="381"/>
      <c r="BE1186" s="381"/>
      <c r="BF1186" s="381"/>
      <c r="BG1186" s="381"/>
      <c r="BH1186" s="381"/>
      <c r="BI1186" s="381"/>
      <c r="BJ1186" s="381"/>
      <c r="BK1186" s="381"/>
      <c r="BL1186" s="381"/>
      <c r="BM1186" s="381"/>
      <c r="BN1186" s="381"/>
      <c r="BO1186" s="381"/>
      <c r="BP1186" s="381"/>
      <c r="BQ1186" s="381"/>
      <c r="BR1186" s="381"/>
      <c r="BS1186" s="381"/>
      <c r="BT1186" s="381"/>
      <c r="BU1186" s="381"/>
      <c r="BV1186" s="381"/>
      <c r="BW1186" s="381"/>
      <c r="BX1186" s="381"/>
      <c r="BY1186" s="381"/>
    </row>
    <row r="1187" s="211" customFormat="true" ht="15" customHeight="true" x14ac:dyDescent="0.2">
      <c r="BA1187" s="381"/>
      <c r="BB1187" s="237"/>
      <c r="BC1187" s="381"/>
      <c r="BD1187" s="381"/>
      <c r="BE1187" s="381"/>
      <c r="BF1187" s="381"/>
      <c r="BG1187" s="381"/>
      <c r="BH1187" s="381"/>
      <c r="BI1187" s="381"/>
      <c r="BJ1187" s="381"/>
      <c r="BK1187" s="381"/>
      <c r="BL1187" s="381"/>
      <c r="BM1187" s="381"/>
      <c r="BN1187" s="381"/>
      <c r="BO1187" s="381"/>
      <c r="BP1187" s="381"/>
      <c r="BQ1187" s="381"/>
      <c r="BR1187" s="381"/>
      <c r="BS1187" s="381"/>
      <c r="BT1187" s="381"/>
      <c r="BU1187" s="381"/>
      <c r="BV1187" s="381"/>
      <c r="BW1187" s="381"/>
      <c r="BX1187" s="381"/>
      <c r="BY1187" s="381"/>
    </row>
    <row r="1188" s="211" customFormat="true" ht="15" customHeight="true" x14ac:dyDescent="0.2">
      <c r="BA1188" s="381"/>
      <c r="BB1188" s="237"/>
      <c r="BC1188" s="381"/>
      <c r="BD1188" s="381"/>
      <c r="BE1188" s="381"/>
      <c r="BF1188" s="381"/>
      <c r="BG1188" s="381"/>
      <c r="BH1188" s="381"/>
      <c r="BI1188" s="381"/>
      <c r="BJ1188" s="381"/>
      <c r="BK1188" s="381"/>
      <c r="BL1188" s="381"/>
      <c r="BM1188" s="381"/>
      <c r="BN1188" s="381"/>
      <c r="BO1188" s="381"/>
      <c r="BP1188" s="381"/>
      <c r="BQ1188" s="381"/>
      <c r="BR1188" s="381"/>
      <c r="BS1188" s="381"/>
      <c r="BT1188" s="381"/>
      <c r="BU1188" s="381"/>
      <c r="BV1188" s="381"/>
      <c r="BW1188" s="381"/>
      <c r="BX1188" s="381"/>
      <c r="BY1188" s="381"/>
    </row>
    <row r="1189" s="211" customFormat="true" ht="15" customHeight="true" x14ac:dyDescent="0.2">
      <c r="BA1189" s="381"/>
      <c r="BB1189" s="237"/>
      <c r="BC1189" s="381"/>
      <c r="BD1189" s="381"/>
      <c r="BE1189" s="381"/>
      <c r="BF1189" s="381"/>
      <c r="BG1189" s="381"/>
      <c r="BH1189" s="381"/>
      <c r="BI1189" s="381"/>
      <c r="BJ1189" s="381"/>
      <c r="BK1189" s="381"/>
      <c r="BL1189" s="381"/>
      <c r="BM1189" s="381"/>
      <c r="BN1189" s="381"/>
      <c r="BO1189" s="381"/>
      <c r="BP1189" s="381"/>
      <c r="BQ1189" s="381"/>
      <c r="BR1189" s="381"/>
      <c r="BS1189" s="381"/>
      <c r="BT1189" s="381"/>
      <c r="BU1189" s="381"/>
      <c r="BV1189" s="381"/>
      <c r="BW1189" s="381"/>
      <c r="BX1189" s="381"/>
      <c r="BY1189" s="381"/>
    </row>
    <row r="1190" s="211" customFormat="true" ht="15" customHeight="true" x14ac:dyDescent="0.2">
      <c r="BA1190" s="381"/>
      <c r="BB1190" s="237"/>
      <c r="BC1190" s="381"/>
      <c r="BD1190" s="381"/>
      <c r="BE1190" s="381"/>
      <c r="BF1190" s="381"/>
      <c r="BG1190" s="381"/>
      <c r="BH1190" s="381"/>
      <c r="BI1190" s="381"/>
      <c r="BJ1190" s="381"/>
      <c r="BK1190" s="381"/>
      <c r="BL1190" s="381"/>
      <c r="BM1190" s="381"/>
      <c r="BN1190" s="381"/>
      <c r="BO1190" s="381"/>
      <c r="BP1190" s="381"/>
      <c r="BQ1190" s="381"/>
      <c r="BR1190" s="381"/>
      <c r="BS1190" s="381"/>
      <c r="BT1190" s="381"/>
      <c r="BU1190" s="381"/>
      <c r="BV1190" s="381"/>
      <c r="BW1190" s="381"/>
      <c r="BX1190" s="381"/>
      <c r="BY1190" s="381"/>
    </row>
    <row r="1191" s="211" customFormat="true" ht="15" customHeight="true" x14ac:dyDescent="0.2">
      <c r="BA1191" s="381"/>
      <c r="BB1191" s="237"/>
      <c r="BC1191" s="381"/>
      <c r="BD1191" s="381"/>
      <c r="BE1191" s="381"/>
      <c r="BF1191" s="381"/>
      <c r="BG1191" s="381"/>
      <c r="BH1191" s="381"/>
      <c r="BI1191" s="381"/>
      <c r="BJ1191" s="381"/>
      <c r="BK1191" s="381"/>
      <c r="BL1191" s="381"/>
      <c r="BM1191" s="381"/>
      <c r="BN1191" s="381"/>
      <c r="BO1191" s="381"/>
      <c r="BP1191" s="381"/>
      <c r="BQ1191" s="381"/>
      <c r="BR1191" s="381"/>
      <c r="BS1191" s="381"/>
      <c r="BT1191" s="381"/>
      <c r="BU1191" s="381"/>
      <c r="BV1191" s="381"/>
      <c r="BW1191" s="381"/>
      <c r="BX1191" s="381"/>
      <c r="BY1191" s="381"/>
    </row>
    <row r="1192" s="211" customFormat="true" ht="15" customHeight="true" x14ac:dyDescent="0.2">
      <c r="BA1192" s="381"/>
      <c r="BB1192" s="237"/>
      <c r="BC1192" s="381"/>
      <c r="BD1192" s="381"/>
      <c r="BE1192" s="381"/>
      <c r="BF1192" s="381"/>
      <c r="BG1192" s="381"/>
      <c r="BH1192" s="381"/>
      <c r="BI1192" s="381"/>
      <c r="BJ1192" s="381"/>
      <c r="BK1192" s="381"/>
      <c r="BL1192" s="381"/>
      <c r="BM1192" s="381"/>
      <c r="BN1192" s="381"/>
      <c r="BO1192" s="381"/>
      <c r="BP1192" s="381"/>
      <c r="BQ1192" s="381"/>
      <c r="BR1192" s="381"/>
      <c r="BS1192" s="381"/>
      <c r="BT1192" s="381"/>
      <c r="BU1192" s="381"/>
      <c r="BV1192" s="381"/>
      <c r="BW1192" s="381"/>
      <c r="BX1192" s="381"/>
      <c r="BY1192" s="381"/>
    </row>
    <row r="1193" s="211" customFormat="true" ht="15" customHeight="true" x14ac:dyDescent="0.2">
      <c r="BA1193" s="381"/>
      <c r="BB1193" s="237"/>
      <c r="BC1193" s="381"/>
      <c r="BD1193" s="381"/>
      <c r="BE1193" s="381"/>
      <c r="BF1193" s="381"/>
      <c r="BG1193" s="381"/>
      <c r="BH1193" s="381"/>
      <c r="BI1193" s="381"/>
      <c r="BJ1193" s="381"/>
      <c r="BK1193" s="381"/>
      <c r="BL1193" s="381"/>
      <c r="BM1193" s="381"/>
      <c r="BN1193" s="381"/>
      <c r="BO1193" s="381"/>
      <c r="BP1193" s="381"/>
      <c r="BQ1193" s="381"/>
      <c r="BR1193" s="381"/>
      <c r="BS1193" s="381"/>
      <c r="BT1193" s="381"/>
      <c r="BU1193" s="381"/>
      <c r="BV1193" s="381"/>
      <c r="BW1193" s="381"/>
      <c r="BX1193" s="381"/>
      <c r="BY1193" s="381"/>
    </row>
    <row r="1194" s="211" customFormat="true" ht="15" customHeight="true" x14ac:dyDescent="0.2">
      <c r="BA1194" s="381"/>
      <c r="BB1194" s="237"/>
      <c r="BC1194" s="381"/>
      <c r="BD1194" s="381"/>
      <c r="BE1194" s="381"/>
      <c r="BF1194" s="381"/>
      <c r="BG1194" s="381"/>
      <c r="BH1194" s="381"/>
      <c r="BI1194" s="381"/>
      <c r="BJ1194" s="381"/>
      <c r="BK1194" s="381"/>
      <c r="BL1194" s="381"/>
      <c r="BM1194" s="381"/>
      <c r="BN1194" s="381"/>
      <c r="BO1194" s="381"/>
      <c r="BP1194" s="381"/>
      <c r="BQ1194" s="381"/>
      <c r="BR1194" s="381"/>
      <c r="BS1194" s="381"/>
      <c r="BT1194" s="381"/>
      <c r="BU1194" s="381"/>
      <c r="BV1194" s="381"/>
      <c r="BW1194" s="381"/>
      <c r="BX1194" s="381"/>
      <c r="BY1194" s="381"/>
    </row>
    <row r="1195" s="211" customFormat="true" ht="15" customHeight="true" x14ac:dyDescent="0.2">
      <c r="BA1195" s="381"/>
      <c r="BB1195" s="237"/>
      <c r="BC1195" s="381"/>
      <c r="BD1195" s="381"/>
      <c r="BE1195" s="381"/>
      <c r="BF1195" s="381"/>
      <c r="BG1195" s="381"/>
      <c r="BH1195" s="381"/>
      <c r="BI1195" s="381"/>
      <c r="BJ1195" s="381"/>
      <c r="BK1195" s="381"/>
      <c r="BL1195" s="381"/>
      <c r="BM1195" s="381"/>
      <c r="BN1195" s="381"/>
      <c r="BO1195" s="381"/>
      <c r="BP1195" s="381"/>
      <c r="BQ1195" s="381"/>
      <c r="BR1195" s="381"/>
      <c r="BS1195" s="381"/>
      <c r="BT1195" s="381"/>
      <c r="BU1195" s="381"/>
      <c r="BV1195" s="381"/>
      <c r="BW1195" s="381"/>
      <c r="BX1195" s="381"/>
      <c r="BY1195" s="381"/>
    </row>
    <row r="1196" s="211" customFormat="true" ht="15" customHeight="true" x14ac:dyDescent="0.2">
      <c r="BA1196" s="381"/>
      <c r="BB1196" s="237"/>
      <c r="BC1196" s="381"/>
      <c r="BD1196" s="381"/>
      <c r="BE1196" s="381"/>
      <c r="BF1196" s="381"/>
      <c r="BG1196" s="381"/>
      <c r="BH1196" s="381"/>
      <c r="BI1196" s="381"/>
      <c r="BJ1196" s="381"/>
      <c r="BK1196" s="381"/>
      <c r="BL1196" s="381"/>
      <c r="BM1196" s="381"/>
      <c r="BN1196" s="381"/>
      <c r="BO1196" s="381"/>
      <c r="BP1196" s="381"/>
      <c r="BQ1196" s="381"/>
      <c r="BR1196" s="381"/>
      <c r="BS1196" s="381"/>
      <c r="BT1196" s="381"/>
      <c r="BU1196" s="381"/>
      <c r="BV1196" s="381"/>
      <c r="BW1196" s="381"/>
      <c r="BX1196" s="381"/>
      <c r="BY1196" s="381"/>
    </row>
    <row r="1197" s="211" customFormat="true" ht="15" customHeight="true" x14ac:dyDescent="0.2">
      <c r="BA1197" s="381"/>
      <c r="BB1197" s="237"/>
      <c r="BC1197" s="381"/>
      <c r="BD1197" s="381"/>
      <c r="BE1197" s="381"/>
      <c r="BF1197" s="381"/>
      <c r="BG1197" s="381"/>
      <c r="BH1197" s="381"/>
      <c r="BI1197" s="381"/>
      <c r="BJ1197" s="381"/>
      <c r="BK1197" s="381"/>
      <c r="BL1197" s="381"/>
      <c r="BM1197" s="381"/>
      <c r="BN1197" s="381"/>
      <c r="BO1197" s="381"/>
      <c r="BP1197" s="381"/>
      <c r="BQ1197" s="381"/>
      <c r="BR1197" s="381"/>
      <c r="BS1197" s="381"/>
      <c r="BT1197" s="381"/>
      <c r="BU1197" s="381"/>
      <c r="BV1197" s="381"/>
      <c r="BW1197" s="381"/>
      <c r="BX1197" s="381"/>
      <c r="BY1197" s="381"/>
    </row>
    <row r="1198" s="211" customFormat="true" ht="15" customHeight="true" x14ac:dyDescent="0.2">
      <c r="BA1198" s="381"/>
      <c r="BB1198" s="237"/>
      <c r="BC1198" s="381"/>
      <c r="BD1198" s="381"/>
      <c r="BE1198" s="381"/>
      <c r="BF1198" s="381"/>
      <c r="BG1198" s="381"/>
      <c r="BH1198" s="381"/>
      <c r="BI1198" s="381"/>
      <c r="BJ1198" s="381"/>
      <c r="BK1198" s="381"/>
      <c r="BL1198" s="381"/>
      <c r="BM1198" s="381"/>
      <c r="BN1198" s="381"/>
      <c r="BO1198" s="381"/>
      <c r="BP1198" s="381"/>
      <c r="BQ1198" s="381"/>
      <c r="BR1198" s="381"/>
      <c r="BS1198" s="381"/>
      <c r="BT1198" s="381"/>
      <c r="BU1198" s="381"/>
      <c r="BV1198" s="381"/>
      <c r="BW1198" s="381"/>
      <c r="BX1198" s="381"/>
      <c r="BY1198" s="381"/>
    </row>
    <row r="1199" s="211" customFormat="true" ht="15" customHeight="true" x14ac:dyDescent="0.2">
      <c r="BA1199" s="381"/>
      <c r="BB1199" s="237"/>
      <c r="BC1199" s="381"/>
      <c r="BD1199" s="381"/>
      <c r="BE1199" s="381"/>
      <c r="BF1199" s="381"/>
      <c r="BG1199" s="381"/>
      <c r="BH1199" s="381"/>
      <c r="BI1199" s="381"/>
      <c r="BJ1199" s="381"/>
      <c r="BK1199" s="381"/>
      <c r="BL1199" s="381"/>
      <c r="BM1199" s="381"/>
      <c r="BN1199" s="381"/>
      <c r="BO1199" s="381"/>
      <c r="BP1199" s="381"/>
      <c r="BQ1199" s="381"/>
      <c r="BR1199" s="381"/>
      <c r="BS1199" s="381"/>
      <c r="BT1199" s="381"/>
      <c r="BU1199" s="381"/>
      <c r="BV1199" s="381"/>
      <c r="BW1199" s="381"/>
      <c r="BX1199" s="381"/>
      <c r="BY1199" s="381"/>
    </row>
    <row r="1200" s="211" customFormat="true" ht="15" customHeight="true" x14ac:dyDescent="0.2">
      <c r="BA1200" s="381"/>
      <c r="BB1200" s="237"/>
      <c r="BC1200" s="381"/>
      <c r="BD1200" s="381"/>
      <c r="BE1200" s="381"/>
      <c r="BF1200" s="381"/>
      <c r="BG1200" s="381"/>
      <c r="BH1200" s="381"/>
      <c r="BI1200" s="381"/>
      <c r="BJ1200" s="381"/>
      <c r="BK1200" s="381"/>
      <c r="BL1200" s="381"/>
      <c r="BM1200" s="381"/>
      <c r="BN1200" s="381"/>
      <c r="BO1200" s="381"/>
      <c r="BP1200" s="381"/>
      <c r="BQ1200" s="381"/>
      <c r="BR1200" s="381"/>
      <c r="BS1200" s="381"/>
      <c r="BT1200" s="381"/>
      <c r="BU1200" s="381"/>
      <c r="BV1200" s="381"/>
      <c r="BW1200" s="381"/>
      <c r="BX1200" s="381"/>
      <c r="BY1200" s="381"/>
    </row>
  </sheetData>
  <mergeCells count="1231">
    <mergeCell ref="BA341:BA342"/>
    <mergeCell ref="BA343:BA344"/>
    <mergeCell ref="BA345:BA346"/>
    <mergeCell ref="BA347:BA348"/>
    <mergeCell ref="BA349:BA350"/>
    <mergeCell ref="BA351:BA352"/>
    <mergeCell ref="BA353:BA354"/>
    <mergeCell ref="BA153:BA15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66"/>
    <mergeCell ref="C56:G56"/>
    <mergeCell ref="H56:L56"/>
    <mergeCell ref="M56:Q56"/>
    <mergeCell ref="A153:A156"/>
    <mergeCell ref="A202:A204"/>
    <mergeCell ref="C133:G133"/>
    <mergeCell ref="H133:L133"/>
    <mergeCell ref="M133:Q133"/>
    <mergeCell ref="A135:A139"/>
    <mergeCell ref="M120:Q120"/>
    <mergeCell ref="A122:A123"/>
    <mergeCell ref="A124:A127"/>
    <mergeCell ref="A128:A129"/>
    <mergeCell ref="A130:A132"/>
    <mergeCell ref="A151:A152"/>
    <mergeCell ref="A47:A49"/>
    <mergeCell ref="A1025:C1025"/>
    <mergeCell ref="A1026:B1026"/>
    <mergeCell ref="A1031:A1033"/>
    <mergeCell ref="A1034:C1034"/>
    <mergeCell ref="C399:F399"/>
    <mergeCell ref="A222:A224"/>
    <mergeCell ref="A208:B208"/>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O454"/>
    <mergeCell ref="C455:E455"/>
    <mergeCell ref="H455:J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9:D510"/>
    <mergeCell ref="E509:G509"/>
    <mergeCell ref="H509:I510"/>
    <mergeCell ref="J509:L509"/>
    <mergeCell ref="M509:N509"/>
    <mergeCell ref="M510:N510"/>
    <mergeCell ref="C506:D506"/>
    <mergeCell ref="H506:I506"/>
    <mergeCell ref="M506:Q506"/>
    <mergeCell ref="C507:D507"/>
    <mergeCell ref="H507:I507"/>
    <mergeCell ref="M507:N508"/>
    <mergeCell ref="O507:Q507"/>
    <mergeCell ref="C508:G508"/>
    <mergeCell ref="H508:L508"/>
    <mergeCell ref="C504:D504"/>
    <mergeCell ref="H504:I504"/>
    <mergeCell ref="M504:N504"/>
    <mergeCell ref="C505:D505"/>
    <mergeCell ref="H505:I505"/>
    <mergeCell ref="M505:N505"/>
    <mergeCell ref="C517:D517"/>
    <mergeCell ref="H517:I517"/>
    <mergeCell ref="M517:N517"/>
    <mergeCell ref="C518:D518"/>
    <mergeCell ref="H518:I518"/>
    <mergeCell ref="M518:N518"/>
    <mergeCell ref="C513:D513"/>
    <mergeCell ref="H513:I513"/>
    <mergeCell ref="M513:N514"/>
    <mergeCell ref="C514:E514"/>
    <mergeCell ref="H514:J514"/>
    <mergeCell ref="C515:D516"/>
    <mergeCell ref="H515:I516"/>
    <mergeCell ref="M515:N515"/>
    <mergeCell ref="M516:N516"/>
    <mergeCell ref="C511:D511"/>
    <mergeCell ref="H511:I511"/>
    <mergeCell ref="M511:N511"/>
    <mergeCell ref="C512:D512"/>
    <mergeCell ref="H512:I512"/>
    <mergeCell ref="M512:O512"/>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O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E568"/>
    <mergeCell ref="H568:J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95:D695"/>
    <mergeCell ref="H695:I695"/>
    <mergeCell ref="M695:N695"/>
    <mergeCell ref="C696:D696"/>
    <mergeCell ref="H696:I696"/>
    <mergeCell ref="M696:N696"/>
    <mergeCell ref="C665:D665"/>
    <mergeCell ref="H665:I665"/>
    <mergeCell ref="M665:N665"/>
    <mergeCell ref="C694:D694"/>
    <mergeCell ref="H694:I694"/>
    <mergeCell ref="M694:N694"/>
    <mergeCell ref="C663:D663"/>
    <mergeCell ref="H663:I663"/>
    <mergeCell ref="M663:N663"/>
    <mergeCell ref="C664:D664"/>
    <mergeCell ref="H664:I664"/>
    <mergeCell ref="M664:N66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5143C-542E-4A71-A547-1AD28521550D}">
  <sheetPr codeName="Feuil8"/>
  <dimension ref="A1:CZ1200"/>
  <sheetViews>
    <sheetView showGridLines="false" workbookViewId="0"/>
  </sheetViews>
  <sheetFormatPr defaultColWidth="9.140625" defaultRowHeight="15" customHeight="true" x14ac:dyDescent="0.2"/>
  <cols>
    <col min="1" max="1" width="31.5703125" style="380" customWidth="true"/>
    <col min="2" max="2" width="41.5703125" style="380" customWidth="true"/>
    <col min="3" max="17" width="10.7109375" style="380" customWidth="true"/>
    <col min="18" max="26" width="12.5703125" style="380" customWidth="true"/>
    <col min="27" max="52" width="12.5703125" style="211" customWidth="true"/>
    <col min="53" max="53" width="31.5703125" style="381" customWidth="true"/>
    <col min="54" max="54" width="41.5703125" style="237" customWidth="true"/>
    <col min="55" max="69" width="9.140625" style="381"/>
    <col min="70" max="77" width="12.5703125" style="381" customWidth="true"/>
    <col min="78" max="104" width="12.5703125" style="211" customWidth="true"/>
    <col min="105" max="16384" width="9.140625" style="380"/>
  </cols>
  <sheetData>
    <row r="1" s="111" customFormat="true" ht="18" customHeight="true" x14ac:dyDescent="0.2">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Bolivia (Plurinational State of)</v>
      </c>
      <c r="B2" s="226"/>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EDS16</v>
      </c>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634" t="str">
        <f>B1028</f>
        <v/>
      </c>
      <c r="B10" s="635"/>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634" t="str">
        <f>B1027</f>
        <v/>
      </c>
      <c r="B11" s="636"/>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637"/>
      <c r="B12" s="635"/>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638"/>
      <c r="B13" s="639"/>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87" customFormat="true" ht="15" customHeight="true" x14ac:dyDescent="0.2">
      <c r="A14" s="115" t="s">
        <v>95</v>
      </c>
      <c r="B14" s="208"/>
      <c r="C14" s="2206" t="s">
        <v>114</v>
      </c>
      <c r="D14" s="2207"/>
      <c r="E14" s="2207"/>
      <c r="F14" s="2207"/>
      <c r="G14" s="2208"/>
      <c r="H14" s="2442" t="s">
        <v>38</v>
      </c>
      <c r="I14" s="2443"/>
      <c r="J14" s="2443"/>
      <c r="K14" s="2443"/>
      <c r="L14" s="2444"/>
      <c r="M14" s="2436" t="s">
        <v>37</v>
      </c>
      <c r="N14" s="2437"/>
      <c r="O14" s="2437"/>
      <c r="P14" s="2437"/>
      <c r="Q14" s="2438"/>
      <c r="R14" s="1946" t="s">
        <v>137</v>
      </c>
      <c r="S14" s="1952"/>
      <c r="T14" s="1952"/>
      <c r="U14" s="1952"/>
      <c r="V14" s="1952"/>
      <c r="W14" s="1952"/>
      <c r="X14" s="1952"/>
      <c r="Y14" s="1952"/>
      <c r="Z14" s="1953"/>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633"/>
      <c r="BA14" s="217" t="s">
        <v>128</v>
      </c>
      <c r="BB14" s="115" t="s">
        <v>95</v>
      </c>
      <c r="BC14" s="2196" t="s">
        <v>114</v>
      </c>
      <c r="BD14" s="2197"/>
      <c r="BE14" s="2197"/>
      <c r="BF14" s="2197"/>
      <c r="BG14" s="2198"/>
      <c r="BH14" s="2199" t="s">
        <v>38</v>
      </c>
      <c r="BI14" s="2197"/>
      <c r="BJ14" s="2197"/>
      <c r="BK14" s="2197"/>
      <c r="BL14" s="2198"/>
      <c r="BM14" s="2199" t="s">
        <v>37</v>
      </c>
      <c r="BN14" s="2197"/>
      <c r="BO14" s="2197"/>
      <c r="BP14" s="2197"/>
      <c r="BQ14" s="2209"/>
      <c r="BR14" s="1799" t="s">
        <v>137</v>
      </c>
      <c r="BS14" s="1800"/>
      <c r="BT14" s="1800"/>
      <c r="BU14" s="1800"/>
      <c r="BV14" s="1800"/>
      <c r="BW14" s="1800"/>
      <c r="BX14" s="1800"/>
      <c r="BY14" s="1801"/>
      <c r="BZ14" s="312"/>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87" customFormat="true" ht="12.75" x14ac:dyDescent="0.2">
      <c r="A15" s="182" t="s">
        <v>87</v>
      </c>
      <c r="B15" s="241"/>
      <c r="C15" s="268" t="s">
        <v>0</v>
      </c>
      <c r="D15" s="269" t="s">
        <v>1</v>
      </c>
      <c r="E15" s="269" t="s">
        <v>2</v>
      </c>
      <c r="F15" s="269" t="s">
        <v>3</v>
      </c>
      <c r="G15" s="270" t="s">
        <v>4</v>
      </c>
      <c r="H15" s="1558" t="s">
        <v>0</v>
      </c>
      <c r="I15" s="1518" t="s">
        <v>1</v>
      </c>
      <c r="J15" s="1518" t="s">
        <v>2</v>
      </c>
      <c r="K15" s="1518" t="s">
        <v>3</v>
      </c>
      <c r="L15" s="1519" t="s">
        <v>4</v>
      </c>
      <c r="M15" s="1548" t="s">
        <v>0</v>
      </c>
      <c r="N15" s="1518" t="s">
        <v>1</v>
      </c>
      <c r="O15" s="1518" t="s">
        <v>2</v>
      </c>
      <c r="P15" s="1518" t="s">
        <v>3</v>
      </c>
      <c r="Q15" s="1568" t="s">
        <v>4</v>
      </c>
      <c r="R15" s="1558" t="s">
        <v>149</v>
      </c>
      <c r="S15" s="1518" t="s">
        <v>150</v>
      </c>
      <c r="T15" s="1518" t="s">
        <v>151</v>
      </c>
      <c r="U15" s="1518" t="s">
        <v>152</v>
      </c>
      <c r="V15" s="1518" t="s">
        <v>153</v>
      </c>
      <c r="W15" s="1518" t="s">
        <v>154</v>
      </c>
      <c r="X15" s="1518" t="s">
        <v>294</v>
      </c>
      <c r="Y15" s="1518" t="s">
        <v>156</v>
      </c>
      <c r="Z15" s="1520" t="s">
        <v>157</v>
      </c>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633"/>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149</v>
      </c>
      <c r="BS15" s="166" t="s">
        <v>150</v>
      </c>
      <c r="BT15" s="166" t="s">
        <v>151</v>
      </c>
      <c r="BU15" s="166" t="s">
        <v>152</v>
      </c>
      <c r="BV15" s="166" t="s">
        <v>153</v>
      </c>
      <c r="BW15" s="166" t="s">
        <v>154</v>
      </c>
      <c r="BX15" s="166" t="s">
        <v>294</v>
      </c>
      <c r="BY15" s="167" t="s">
        <v>156</v>
      </c>
      <c r="BZ15" s="167" t="s">
        <v>157</v>
      </c>
      <c r="CA15" s="1872"/>
      <c r="CB15" s="1872"/>
      <c r="CC15" s="1872"/>
      <c r="CD15" s="1872"/>
      <c r="CE15" s="1872"/>
      <c r="CF15" s="1872"/>
      <c r="CG15" s="1872"/>
      <c r="CH15" s="1872"/>
      <c r="CI15" s="1872"/>
      <c r="CJ15" s="1872"/>
      <c r="CK15" s="1872"/>
      <c r="CL15" s="1872"/>
      <c r="CM15" s="1872"/>
      <c r="CN15" s="1872"/>
      <c r="CO15" s="1872"/>
      <c r="CP15" s="1872"/>
      <c r="CQ15" s="1872"/>
      <c r="CR15" s="1872"/>
      <c r="CS15" s="1872"/>
      <c r="CT15" s="1872"/>
      <c r="CU15" s="1872"/>
      <c r="CV15" s="1872"/>
      <c r="CW15" s="1872"/>
      <c r="CX15" s="1872"/>
      <c r="CY15" s="1872"/>
      <c r="CZ15" s="1872"/>
    </row>
    <row r="16" s="387" customFormat="true" ht="15" customHeight="true" x14ac:dyDescent="0.2">
      <c r="A16" s="2439" t="s">
        <v>13</v>
      </c>
      <c r="B16" s="1745" t="s">
        <v>14</v>
      </c>
      <c r="C16" s="1590">
        <v>77.44066129777471</v>
      </c>
      <c r="D16" s="1591">
        <v>94.976905907521186</v>
      </c>
      <c r="E16" s="1591">
        <v>97.497951900561645</v>
      </c>
      <c r="F16" s="1591">
        <v>99.285644929599471</v>
      </c>
      <c r="G16" s="1592">
        <v>99.911076540801375</v>
      </c>
      <c r="H16" s="1593">
        <v>96.435907269891771</v>
      </c>
      <c r="I16" s="1591">
        <v>99.390732594726217</v>
      </c>
      <c r="J16" s="1591">
        <v>99.419814627641813</v>
      </c>
      <c r="K16" s="1591">
        <v>99.836766640621079</v>
      </c>
      <c r="L16" s="1594">
        <v>99.976556713376908</v>
      </c>
      <c r="M16" s="1595">
        <v>68.416960440079492</v>
      </c>
      <c r="N16" s="1591">
        <v>76.864440371207877</v>
      </c>
      <c r="O16" s="1591">
        <v>83.383036593868212</v>
      </c>
      <c r="P16" s="1591">
        <v>90.236212866025625</v>
      </c>
      <c r="Q16" s="1592">
        <v>93.100522043473688</v>
      </c>
      <c r="R16" s="1593">
        <v>87.771381242640373</v>
      </c>
      <c r="S16" s="1591">
        <v>89.653345616581475</v>
      </c>
      <c r="T16" s="1591">
        <v>93.93763901363063</v>
      </c>
      <c r="U16" s="1591">
        <v>89.955407087963806</v>
      </c>
      <c r="V16" s="1591">
        <v>94.736854515752682</v>
      </c>
      <c r="W16" s="1591">
        <v>78.823883302461468</v>
      </c>
      <c r="X16" s="1591">
        <v>92.893179400924978</v>
      </c>
      <c r="Y16" s="1591">
        <v>99.2209118306086</v>
      </c>
      <c r="Z16" s="1964">
        <v>97.143730585860027</v>
      </c>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633"/>
      <c r="BA16" s="2210" t="s">
        <v>13</v>
      </c>
      <c r="BB16" s="147" t="s">
        <v>14</v>
      </c>
      <c r="BC16" s="1146" t="s">
        <v>35</v>
      </c>
      <c r="BD16" s="1166" t="s">
        <v>35</v>
      </c>
      <c r="BE16" s="1166" t="s">
        <v>35</v>
      </c>
      <c r="BF16" s="1166" t="s">
        <v>35</v>
      </c>
      <c r="BG16" s="1187" t="s">
        <v>35</v>
      </c>
      <c r="BH16" s="1208" t="s">
        <v>35</v>
      </c>
      <c r="BI16" s="1166" t="s">
        <v>35</v>
      </c>
      <c r="BJ16" s="1166" t="s">
        <v>35</v>
      </c>
      <c r="BK16" s="1166" t="s">
        <v>35</v>
      </c>
      <c r="BL16" s="1187" t="s">
        <v>35</v>
      </c>
      <c r="BM16" s="1208" t="s">
        <v>35</v>
      </c>
      <c r="BN16" s="1166" t="s">
        <v>35</v>
      </c>
      <c r="BO16" s="1166" t="s">
        <v>35</v>
      </c>
      <c r="BP16" s="1166" t="s">
        <v>35</v>
      </c>
      <c r="BQ16" s="1187" t="s">
        <v>35</v>
      </c>
      <c r="BR16" s="1208" t="s">
        <v>35</v>
      </c>
      <c r="BS16" s="1166" t="s">
        <v>35</v>
      </c>
      <c r="BT16" s="1166" t="s">
        <v>35</v>
      </c>
      <c r="BU16" s="1166" t="s">
        <v>35</v>
      </c>
      <c r="BV16" s="1166" t="s">
        <v>35</v>
      </c>
      <c r="BW16" s="1166" t="s">
        <v>35</v>
      </c>
      <c r="BX16" s="1166" t="s">
        <v>35</v>
      </c>
      <c r="BY16" s="1228" t="s">
        <v>35</v>
      </c>
      <c r="BZ16" s="1228" t="s">
        <v>35</v>
      </c>
      <c r="CA16" s="1873"/>
      <c r="CB16" s="1873"/>
      <c r="CC16" s="1873"/>
      <c r="CD16" s="1873"/>
      <c r="CE16" s="1873"/>
      <c r="CF16" s="1873"/>
      <c r="CG16" s="1873"/>
      <c r="CH16" s="1873"/>
      <c r="CI16" s="1873"/>
      <c r="CJ16" s="1873"/>
      <c r="CK16" s="1873"/>
      <c r="CL16" s="1873"/>
      <c r="CM16" s="1873"/>
      <c r="CN16" s="1873"/>
      <c r="CO16" s="1873"/>
      <c r="CP16" s="1873"/>
      <c r="CQ16" s="1873"/>
      <c r="CR16" s="1873"/>
      <c r="CS16" s="1873"/>
      <c r="CT16" s="1873"/>
      <c r="CU16" s="1873"/>
      <c r="CV16" s="1873"/>
      <c r="CW16" s="1873"/>
      <c r="CX16" s="1873"/>
      <c r="CY16" s="1873"/>
      <c r="CZ16" s="1873"/>
    </row>
    <row r="17" s="387" customFormat="true" ht="15" customHeight="true" x14ac:dyDescent="0.2">
      <c r="A17" s="2440"/>
      <c r="B17" s="1746" t="s">
        <v>51</v>
      </c>
      <c r="C17" s="1596">
        <v>22.559338702225411</v>
      </c>
      <c r="D17" s="1597">
        <v>5.023094092478936</v>
      </c>
      <c r="E17" s="1597">
        <v>2.5020480994384369</v>
      </c>
      <c r="F17" s="1597">
        <v>0.71435507040047797</v>
      </c>
      <c r="G17" s="1598">
        <v>8.892345919860814E-2</v>
      </c>
      <c r="H17" s="1599">
        <v>3.564092730108221</v>
      </c>
      <c r="I17" s="1597">
        <v>0.60926740527380696</v>
      </c>
      <c r="J17" s="1597">
        <v>0.58018537235822376</v>
      </c>
      <c r="K17" s="1597">
        <v>0.16323335937893488</v>
      </c>
      <c r="L17" s="1600">
        <v>2.3443286623098452E-2</v>
      </c>
      <c r="M17" s="1601">
        <v>31.58303955992054</v>
      </c>
      <c r="N17" s="1597">
        <v>23.135559628791803</v>
      </c>
      <c r="O17" s="1597">
        <v>16.616963406131745</v>
      </c>
      <c r="P17" s="1597">
        <v>9.7637871339742457</v>
      </c>
      <c r="Q17" s="1598">
        <v>6.8994779565262139</v>
      </c>
      <c r="R17" s="1599">
        <v>12.228618757359632</v>
      </c>
      <c r="S17" s="1597">
        <v>10.346654383418526</v>
      </c>
      <c r="T17" s="1597">
        <v>6.0623609863695709</v>
      </c>
      <c r="U17" s="1597">
        <v>10.044592912036274</v>
      </c>
      <c r="V17" s="1597">
        <v>5.2631454842473318</v>
      </c>
      <c r="W17" s="1597">
        <v>21.176116697538536</v>
      </c>
      <c r="X17" s="1597">
        <v>7.1068205990749878</v>
      </c>
      <c r="Y17" s="1597">
        <v>0.77908816939137293</v>
      </c>
      <c r="Z17" s="1965">
        <v>2.8562694141398954</v>
      </c>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633"/>
      <c r="BA17" s="2211"/>
      <c r="BB17" s="148" t="s">
        <v>51</v>
      </c>
      <c r="BC17" s="1147" t="s">
        <v>35</v>
      </c>
      <c r="BD17" s="1167" t="s">
        <v>35</v>
      </c>
      <c r="BE17" s="1167" t="s">
        <v>35</v>
      </c>
      <c r="BF17" s="1167" t="s">
        <v>35</v>
      </c>
      <c r="BG17" s="1188" t="s">
        <v>35</v>
      </c>
      <c r="BH17" s="1209" t="s">
        <v>35</v>
      </c>
      <c r="BI17" s="1167" t="s">
        <v>35</v>
      </c>
      <c r="BJ17" s="1167" t="s">
        <v>35</v>
      </c>
      <c r="BK17" s="1167" t="s">
        <v>35</v>
      </c>
      <c r="BL17" s="1188" t="s">
        <v>35</v>
      </c>
      <c r="BM17" s="1209" t="s">
        <v>35</v>
      </c>
      <c r="BN17" s="1167" t="s">
        <v>35</v>
      </c>
      <c r="BO17" s="1167" t="s">
        <v>35</v>
      </c>
      <c r="BP17" s="1167" t="s">
        <v>35</v>
      </c>
      <c r="BQ17" s="1188" t="s">
        <v>35</v>
      </c>
      <c r="BR17" s="1209" t="s">
        <v>35</v>
      </c>
      <c r="BS17" s="1167" t="s">
        <v>35</v>
      </c>
      <c r="BT17" s="1167" t="s">
        <v>35</v>
      </c>
      <c r="BU17" s="1167" t="s">
        <v>35</v>
      </c>
      <c r="BV17" s="1167" t="s">
        <v>35</v>
      </c>
      <c r="BW17" s="1167" t="s">
        <v>35</v>
      </c>
      <c r="BX17" s="1167" t="s">
        <v>35</v>
      </c>
      <c r="BY17" s="1229" t="s">
        <v>35</v>
      </c>
      <c r="BZ17" s="1229" t="s">
        <v>35</v>
      </c>
      <c r="CA17" s="1874"/>
      <c r="CB17" s="1874"/>
      <c r="CC17" s="1874"/>
      <c r="CD17" s="1874"/>
      <c r="CE17" s="1874"/>
      <c r="CF17" s="1874"/>
      <c r="CG17" s="1874"/>
      <c r="CH17" s="1874"/>
      <c r="CI17" s="1874"/>
      <c r="CJ17" s="1874"/>
      <c r="CK17" s="1874"/>
      <c r="CL17" s="1874"/>
      <c r="CM17" s="1874"/>
      <c r="CN17" s="1874"/>
      <c r="CO17" s="1874"/>
      <c r="CP17" s="1874"/>
      <c r="CQ17" s="1874"/>
      <c r="CR17" s="1874"/>
      <c r="CS17" s="1874"/>
      <c r="CT17" s="1874"/>
      <c r="CU17" s="1874"/>
      <c r="CV17" s="1874"/>
      <c r="CW17" s="1874"/>
      <c r="CX17" s="1874"/>
      <c r="CY17" s="1874"/>
      <c r="CZ17" s="1874"/>
    </row>
    <row r="18" s="387" customFormat="true" ht="15" customHeight="true" x14ac:dyDescent="0.2">
      <c r="A18" s="2440" t="s">
        <v>60</v>
      </c>
      <c r="B18" s="1746" t="s">
        <v>15</v>
      </c>
      <c r="C18" s="1335">
        <f>C16*C23/100</f>
        <v>76.637911047442799</v>
      </c>
      <c r="D18" s="1336">
        <f>D16*D23/100</f>
        <v>94.692382183409407</v>
      </c>
      <c r="E18" s="1336">
        <f t="shared" ref="E18:Z18" si="0">E16*E23/100</f>
        <v>97.412360119267646</v>
      </c>
      <c r="F18" s="1336">
        <f t="shared" si="0"/>
        <v>99.210196193172123</v>
      </c>
      <c r="G18" s="1337">
        <f t="shared" si="0"/>
        <v>99.892037550442964</v>
      </c>
      <c r="H18" s="1338">
        <f t="shared" si="0"/>
        <v>96.115575474312791</v>
      </c>
      <c r="I18" s="1336">
        <f t="shared" si="0"/>
        <v>99.324781989626274</v>
      </c>
      <c r="J18" s="1336">
        <f t="shared" si="0"/>
        <v>99.396219309519054</v>
      </c>
      <c r="K18" s="1336">
        <f t="shared" si="0"/>
        <v>99.818748811775635</v>
      </c>
      <c r="L18" s="1339">
        <f t="shared" si="0"/>
        <v>99.948969093311248</v>
      </c>
      <c r="M18" s="1335">
        <f t="shared" si="0"/>
        <v>67.010351977084014</v>
      </c>
      <c r="N18" s="1336">
        <f t="shared" si="0"/>
        <v>75.872275615239914</v>
      </c>
      <c r="O18" s="1336">
        <f t="shared" si="0"/>
        <v>83.122953963182681</v>
      </c>
      <c r="P18" s="1336">
        <f t="shared" si="0"/>
        <v>90.015617267939874</v>
      </c>
      <c r="Q18" s="1337">
        <f t="shared" si="0"/>
        <v>92.93004405409161</v>
      </c>
      <c r="R18" s="1338">
        <f t="shared" si="0"/>
        <v>87.46624000345372</v>
      </c>
      <c r="S18" s="1336">
        <f t="shared" si="0"/>
        <v>89.181430857800308</v>
      </c>
      <c r="T18" s="1336">
        <f t="shared" si="0"/>
        <v>93.890248818830131</v>
      </c>
      <c r="U18" s="1336">
        <f t="shared" si="0"/>
        <v>89.703370832357066</v>
      </c>
      <c r="V18" s="1336">
        <f t="shared" si="0"/>
        <v>94.505181477840438</v>
      </c>
      <c r="W18" s="1336">
        <f t="shared" si="0"/>
        <v>78.213826447806198</v>
      </c>
      <c r="X18" s="1336">
        <f t="shared" si="0"/>
        <v>92.376192878969377</v>
      </c>
      <c r="Y18" s="1336">
        <f t="shared" si="0"/>
        <v>98.959187173086576</v>
      </c>
      <c r="Z18" s="1339">
        <f t="shared" si="0"/>
        <v>96.957198405804945</v>
      </c>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633"/>
      <c r="BA18" s="2211" t="s">
        <v>60</v>
      </c>
      <c r="BB18" s="148" t="s">
        <v>15</v>
      </c>
      <c r="BC18" s="1147" t="s">
        <v>35</v>
      </c>
      <c r="BD18" s="1167" t="s">
        <v>35</v>
      </c>
      <c r="BE18" s="1167" t="s">
        <v>35</v>
      </c>
      <c r="BF18" s="1167" t="s">
        <v>35</v>
      </c>
      <c r="BG18" s="1188" t="s">
        <v>35</v>
      </c>
      <c r="BH18" s="1209" t="s">
        <v>35</v>
      </c>
      <c r="BI18" s="1167" t="s">
        <v>35</v>
      </c>
      <c r="BJ18" s="1167" t="s">
        <v>35</v>
      </c>
      <c r="BK18" s="1167" t="s">
        <v>35</v>
      </c>
      <c r="BL18" s="1188" t="s">
        <v>35</v>
      </c>
      <c r="BM18" s="1209" t="s">
        <v>35</v>
      </c>
      <c r="BN18" s="1167" t="s">
        <v>35</v>
      </c>
      <c r="BO18" s="1167" t="s">
        <v>35</v>
      </c>
      <c r="BP18" s="1167" t="s">
        <v>35</v>
      </c>
      <c r="BQ18" s="1188" t="s">
        <v>35</v>
      </c>
      <c r="BR18" s="1209" t="s">
        <v>35</v>
      </c>
      <c r="BS18" s="1167" t="s">
        <v>35</v>
      </c>
      <c r="BT18" s="1167" t="s">
        <v>35</v>
      </c>
      <c r="BU18" s="1167" t="s">
        <v>35</v>
      </c>
      <c r="BV18" s="1167" t="s">
        <v>35</v>
      </c>
      <c r="BW18" s="1167" t="s">
        <v>35</v>
      </c>
      <c r="BX18" s="1167" t="s">
        <v>35</v>
      </c>
      <c r="BY18" s="1229" t="s">
        <v>35</v>
      </c>
      <c r="BZ18" s="1229" t="s">
        <v>35</v>
      </c>
      <c r="CA18" s="1874"/>
      <c r="CB18" s="1874"/>
      <c r="CC18" s="1874"/>
      <c r="CD18" s="1874"/>
      <c r="CE18" s="1874"/>
      <c r="CF18" s="1874"/>
      <c r="CG18" s="1874"/>
      <c r="CH18" s="1874"/>
      <c r="CI18" s="1874"/>
      <c r="CJ18" s="1874"/>
      <c r="CK18" s="1874"/>
      <c r="CL18" s="1874"/>
      <c r="CM18" s="1874"/>
      <c r="CN18" s="1874"/>
      <c r="CO18" s="1874"/>
      <c r="CP18" s="1874"/>
      <c r="CQ18" s="1874"/>
      <c r="CR18" s="1874"/>
      <c r="CS18" s="1874"/>
      <c r="CT18" s="1874"/>
      <c r="CU18" s="1874"/>
      <c r="CV18" s="1874"/>
      <c r="CW18" s="1874"/>
      <c r="CX18" s="1874"/>
      <c r="CY18" s="1874"/>
      <c r="CZ18" s="1874"/>
    </row>
    <row r="19" s="387" customFormat="true" ht="15" customHeight="true" x14ac:dyDescent="0.2">
      <c r="A19" s="2440"/>
      <c r="B19" s="1746" t="s">
        <v>16</v>
      </c>
      <c r="C19" s="1335">
        <f>C16*C22/100</f>
        <v>0.80275025033190883</v>
      </c>
      <c r="D19" s="1336">
        <f>D16*D22/100</f>
        <v>0.28452372411180454</v>
      </c>
      <c r="E19" s="1336">
        <f t="shared" ref="E19:Z19" si="1">E16*E22/100</f>
        <v>8.5591781294009989E-2</v>
      </c>
      <c r="F19" s="1336">
        <f t="shared" si="1"/>
        <v>7.5448736427366977E-2</v>
      </c>
      <c r="G19" s="1337">
        <f t="shared" si="1"/>
        <v>1.9038990358404579E-2</v>
      </c>
      <c r="H19" s="1338">
        <f t="shared" si="1"/>
        <v>0.32033179557898267</v>
      </c>
      <c r="I19" s="1336">
        <f t="shared" si="1"/>
        <v>6.5950605099952583E-2</v>
      </c>
      <c r="J19" s="1336">
        <f t="shared" si="1"/>
        <v>2.359531812275116E-2</v>
      </c>
      <c r="K19" s="1336">
        <f t="shared" si="1"/>
        <v>1.8017828845429695E-2</v>
      </c>
      <c r="L19" s="1339">
        <f t="shared" si="1"/>
        <v>2.7587620065662354E-2</v>
      </c>
      <c r="M19" s="1335">
        <f t="shared" si="1"/>
        <v>1.4066084629955049</v>
      </c>
      <c r="N19" s="1336">
        <f t="shared" si="1"/>
        <v>0.99216475596796083</v>
      </c>
      <c r="O19" s="1336">
        <f t="shared" si="1"/>
        <v>0.26008263068552123</v>
      </c>
      <c r="P19" s="1336">
        <f t="shared" si="1"/>
        <v>0.22059559808576557</v>
      </c>
      <c r="Q19" s="1337">
        <f t="shared" si="1"/>
        <v>0.17047798938208025</v>
      </c>
      <c r="R19" s="1338">
        <f t="shared" si="1"/>
        <v>0.30514123918664388</v>
      </c>
      <c r="S19" s="1336">
        <f t="shared" si="1"/>
        <v>0.4719147587811699</v>
      </c>
      <c r="T19" s="1336">
        <f t="shared" si="1"/>
        <v>4.7390194800508594E-2</v>
      </c>
      <c r="U19" s="1336">
        <f t="shared" si="1"/>
        <v>0.25203625560674581</v>
      </c>
      <c r="V19" s="1336">
        <f t="shared" si="1"/>
        <v>0.2316730379122286</v>
      </c>
      <c r="W19" s="1336">
        <f t="shared" si="1"/>
        <v>0.61005685465525739</v>
      </c>
      <c r="X19" s="1336">
        <f t="shared" si="1"/>
        <v>0.51698652195559913</v>
      </c>
      <c r="Y19" s="1336">
        <f t="shared" si="1"/>
        <v>0.26172465752201035</v>
      </c>
      <c r="Z19" s="1339">
        <f t="shared" si="1"/>
        <v>0.18653218005506633</v>
      </c>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633"/>
      <c r="BA19" s="2211"/>
      <c r="BB19" s="148" t="s">
        <v>16</v>
      </c>
      <c r="BC19" s="1147" t="s">
        <v>35</v>
      </c>
      <c r="BD19" s="1167" t="s">
        <v>35</v>
      </c>
      <c r="BE19" s="1167" t="s">
        <v>35</v>
      </c>
      <c r="BF19" s="1167" t="s">
        <v>35</v>
      </c>
      <c r="BG19" s="1188" t="s">
        <v>35</v>
      </c>
      <c r="BH19" s="1209" t="s">
        <v>35</v>
      </c>
      <c r="BI19" s="1167" t="s">
        <v>35</v>
      </c>
      <c r="BJ19" s="1167" t="s">
        <v>35</v>
      </c>
      <c r="BK19" s="1167" t="s">
        <v>35</v>
      </c>
      <c r="BL19" s="1188" t="s">
        <v>35</v>
      </c>
      <c r="BM19" s="1209" t="s">
        <v>35</v>
      </c>
      <c r="BN19" s="1167" t="s">
        <v>35</v>
      </c>
      <c r="BO19" s="1167" t="s">
        <v>35</v>
      </c>
      <c r="BP19" s="1167" t="s">
        <v>35</v>
      </c>
      <c r="BQ19" s="1188" t="s">
        <v>35</v>
      </c>
      <c r="BR19" s="1209" t="s">
        <v>35</v>
      </c>
      <c r="BS19" s="1167" t="s">
        <v>35</v>
      </c>
      <c r="BT19" s="1167" t="s">
        <v>35</v>
      </c>
      <c r="BU19" s="1167" t="s">
        <v>35</v>
      </c>
      <c r="BV19" s="1167" t="s">
        <v>35</v>
      </c>
      <c r="BW19" s="1167" t="s">
        <v>35</v>
      </c>
      <c r="BX19" s="1167" t="s">
        <v>35</v>
      </c>
      <c r="BY19" s="1229" t="s">
        <v>35</v>
      </c>
      <c r="BZ19" s="1229" t="s">
        <v>35</v>
      </c>
      <c r="CA19" s="1874"/>
      <c r="CB19" s="1874"/>
      <c r="CC19" s="1874"/>
      <c r="CD19" s="1874"/>
      <c r="CE19" s="1874"/>
      <c r="CF19" s="1874"/>
      <c r="CG19" s="1874"/>
      <c r="CH19" s="1874"/>
      <c r="CI19" s="1874"/>
      <c r="CJ19" s="1874"/>
      <c r="CK19" s="1874"/>
      <c r="CL19" s="1874"/>
      <c r="CM19" s="1874"/>
      <c r="CN19" s="1874"/>
      <c r="CO19" s="1874"/>
      <c r="CP19" s="1874"/>
      <c r="CQ19" s="1874"/>
      <c r="CR19" s="1874"/>
      <c r="CS19" s="1874"/>
      <c r="CT19" s="1874"/>
      <c r="CU19" s="1874"/>
      <c r="CV19" s="1874"/>
      <c r="CW19" s="1874"/>
      <c r="CX19" s="1874"/>
      <c r="CY19" s="1874"/>
      <c r="CZ19" s="1874"/>
    </row>
    <row r="20" s="387" customFormat="true" ht="15" customHeight="true" x14ac:dyDescent="0.2">
      <c r="A20" s="2440"/>
      <c r="B20" s="1746" t="s">
        <v>22</v>
      </c>
      <c r="C20" s="1335">
        <f>100-C18-C19-C21</f>
        <v>6.6768615727121006</v>
      </c>
      <c r="D20" s="1336">
        <f>100-D18-D19-D21</f>
        <v>2.1771329964626864</v>
      </c>
      <c r="E20" s="1336">
        <f t="shared" ref="E20:Z20" si="2">100-E18-E19-E21</f>
        <v>0.88473966650189761</v>
      </c>
      <c r="F20" s="1336">
        <f t="shared" si="2"/>
        <v>0.39147034663774216</v>
      </c>
      <c r="G20" s="1337">
        <f t="shared" si="2"/>
        <v>6.2248064806325193E-3</v>
      </c>
      <c r="H20" s="1338">
        <f t="shared" si="2"/>
        <v>3.1222857465306437</v>
      </c>
      <c r="I20" s="1336">
        <f t="shared" si="2"/>
        <v>0.57948669577779222</v>
      </c>
      <c r="J20" s="1336">
        <f t="shared" si="2"/>
        <v>0.58018537235819456</v>
      </c>
      <c r="K20" s="1336">
        <f t="shared" si="2"/>
        <v>0.16323335937893579</v>
      </c>
      <c r="L20" s="1339">
        <f t="shared" si="2"/>
        <v>-1.1178972861103365E-4</v>
      </c>
      <c r="M20" s="1335">
        <f t="shared" si="2"/>
        <v>6.4112252066850921</v>
      </c>
      <c r="N20" s="1336">
        <f t="shared" si="2"/>
        <v>6.4029777263102048</v>
      </c>
      <c r="O20" s="1336">
        <f t="shared" si="2"/>
        <v>5.9449935110721235</v>
      </c>
      <c r="P20" s="1336">
        <f t="shared" si="2"/>
        <v>2.4931988983161499</v>
      </c>
      <c r="Q20" s="1337">
        <f t="shared" si="2"/>
        <v>1.5820170261362154</v>
      </c>
      <c r="R20" s="1338">
        <f t="shared" si="2"/>
        <v>6.1057664444503361</v>
      </c>
      <c r="S20" s="1336">
        <f t="shared" si="2"/>
        <v>2.9219269223032667</v>
      </c>
      <c r="T20" s="1336">
        <f t="shared" si="2"/>
        <v>0.72470026856229097</v>
      </c>
      <c r="U20" s="1336">
        <f t="shared" si="2"/>
        <v>2.9247679267992357</v>
      </c>
      <c r="V20" s="1336">
        <f t="shared" si="2"/>
        <v>2.9428442945024091</v>
      </c>
      <c r="W20" s="1336">
        <f t="shared" si="2"/>
        <v>6.9763219352367027</v>
      </c>
      <c r="X20" s="1336">
        <f t="shared" si="2"/>
        <v>3.2116091719522308</v>
      </c>
      <c r="Y20" s="1336">
        <f t="shared" si="2"/>
        <v>0.54214394086059847</v>
      </c>
      <c r="Z20" s="1339">
        <f t="shared" si="2"/>
        <v>1.1990559879736902</v>
      </c>
      <c r="AA20" s="311"/>
      <c r="AB20" s="311"/>
      <c r="AC20" s="311"/>
      <c r="AD20" s="311"/>
      <c r="AE20" s="311"/>
      <c r="AF20" s="311"/>
      <c r="AG20" s="311"/>
      <c r="AH20" s="311"/>
      <c r="AI20" s="311"/>
      <c r="AJ20" s="311"/>
      <c r="AK20" s="311"/>
      <c r="AL20" s="311"/>
      <c r="AM20" s="311"/>
      <c r="AN20" s="311"/>
      <c r="AO20" s="311"/>
      <c r="AP20" s="311"/>
      <c r="AQ20" s="311"/>
      <c r="AR20" s="311"/>
      <c r="AS20" s="311"/>
      <c r="AT20" s="311"/>
      <c r="AU20" s="311"/>
      <c r="AV20" s="311"/>
      <c r="AW20" s="311"/>
      <c r="AX20" s="311"/>
      <c r="AY20" s="311"/>
      <c r="AZ20" s="633"/>
      <c r="BA20" s="2211"/>
      <c r="BB20" s="148" t="s">
        <v>22</v>
      </c>
      <c r="BC20" s="1147" t="s">
        <v>35</v>
      </c>
      <c r="BD20" s="1167" t="s">
        <v>35</v>
      </c>
      <c r="BE20" s="1167" t="s">
        <v>35</v>
      </c>
      <c r="BF20" s="1167" t="s">
        <v>35</v>
      </c>
      <c r="BG20" s="1188" t="s">
        <v>35</v>
      </c>
      <c r="BH20" s="1209" t="s">
        <v>35</v>
      </c>
      <c r="BI20" s="1167" t="s">
        <v>35</v>
      </c>
      <c r="BJ20" s="1167" t="s">
        <v>35</v>
      </c>
      <c r="BK20" s="1167" t="s">
        <v>35</v>
      </c>
      <c r="BL20" s="1188" t="s">
        <v>35</v>
      </c>
      <c r="BM20" s="1209" t="s">
        <v>35</v>
      </c>
      <c r="BN20" s="1167" t="s">
        <v>35</v>
      </c>
      <c r="BO20" s="1167" t="s">
        <v>35</v>
      </c>
      <c r="BP20" s="1167" t="s">
        <v>35</v>
      </c>
      <c r="BQ20" s="1188" t="s">
        <v>35</v>
      </c>
      <c r="BR20" s="1209" t="s">
        <v>35</v>
      </c>
      <c r="BS20" s="1167" t="s">
        <v>35</v>
      </c>
      <c r="BT20" s="1167" t="s">
        <v>35</v>
      </c>
      <c r="BU20" s="1167" t="s">
        <v>35</v>
      </c>
      <c r="BV20" s="1167" t="s">
        <v>35</v>
      </c>
      <c r="BW20" s="1167" t="s">
        <v>35</v>
      </c>
      <c r="BX20" s="1167" t="s">
        <v>35</v>
      </c>
      <c r="BY20" s="1229" t="s">
        <v>35</v>
      </c>
      <c r="BZ20" s="1229" t="s">
        <v>35</v>
      </c>
      <c r="CA20" s="1874"/>
      <c r="CB20" s="1874"/>
      <c r="CC20" s="1874"/>
      <c r="CD20" s="1874"/>
      <c r="CE20" s="1874"/>
      <c r="CF20" s="1874"/>
      <c r="CG20" s="1874"/>
      <c r="CH20" s="1874"/>
      <c r="CI20" s="1874"/>
      <c r="CJ20" s="1874"/>
      <c r="CK20" s="1874"/>
      <c r="CL20" s="1874"/>
      <c r="CM20" s="1874"/>
      <c r="CN20" s="1874"/>
      <c r="CO20" s="1874"/>
      <c r="CP20" s="1874"/>
      <c r="CQ20" s="1874"/>
      <c r="CR20" s="1874"/>
      <c r="CS20" s="1874"/>
      <c r="CT20" s="1874"/>
      <c r="CU20" s="1874"/>
      <c r="CV20" s="1874"/>
      <c r="CW20" s="1874"/>
      <c r="CX20" s="1874"/>
      <c r="CY20" s="1874"/>
      <c r="CZ20" s="1874"/>
    </row>
    <row r="21" s="387" customFormat="true" ht="15" customHeight="true" x14ac:dyDescent="0.2">
      <c r="A21" s="2440"/>
      <c r="B21" s="1746" t="s">
        <v>17</v>
      </c>
      <c r="C21" s="1596">
        <v>15.882477129513193</v>
      </c>
      <c r="D21" s="1597">
        <v>2.8459610960161021</v>
      </c>
      <c r="E21" s="1597">
        <v>1.6173084329364464</v>
      </c>
      <c r="F21" s="1597">
        <v>0.32288472376276744</v>
      </c>
      <c r="G21" s="1598">
        <v>8.2698652717998616E-2</v>
      </c>
      <c r="H21" s="1599">
        <v>0.4418069835775823</v>
      </c>
      <c r="I21" s="1597">
        <v>2.9780709495981179E-2</v>
      </c>
      <c r="J21" s="1597">
        <v>0</v>
      </c>
      <c r="K21" s="1597">
        <v>0</v>
      </c>
      <c r="L21" s="1600">
        <v>2.3555076351700222E-2</v>
      </c>
      <c r="M21" s="1601">
        <v>25.171814353235391</v>
      </c>
      <c r="N21" s="1597">
        <v>16.732581902481922</v>
      </c>
      <c r="O21" s="1597">
        <v>10.671969895059675</v>
      </c>
      <c r="P21" s="1597">
        <v>7.2705882356582112</v>
      </c>
      <c r="Q21" s="1598">
        <v>5.3174609303900944</v>
      </c>
      <c r="R21" s="1599">
        <v>6.1228523129092993</v>
      </c>
      <c r="S21" s="1597">
        <v>7.4247274611152561</v>
      </c>
      <c r="T21" s="1597">
        <v>5.3376607178070703</v>
      </c>
      <c r="U21" s="1597">
        <v>7.1198249852369528</v>
      </c>
      <c r="V21" s="1597">
        <v>2.3203011897449244</v>
      </c>
      <c r="W21" s="1597">
        <v>14.19979476230184</v>
      </c>
      <c r="X21" s="1597">
        <v>3.8952114271227933</v>
      </c>
      <c r="Y21" s="1597">
        <v>0.23694422853081498</v>
      </c>
      <c r="Z21" s="1965">
        <v>1.6572134261662981</v>
      </c>
      <c r="AA21" s="311"/>
      <c r="AB21" s="311"/>
      <c r="AC21" s="311"/>
      <c r="AD21" s="311"/>
      <c r="AE21" s="311"/>
      <c r="AF21" s="311"/>
      <c r="AG21" s="311"/>
      <c r="AH21" s="311"/>
      <c r="AI21" s="311"/>
      <c r="AJ21" s="311"/>
      <c r="AK21" s="311"/>
      <c r="AL21" s="311"/>
      <c r="AM21" s="311"/>
      <c r="AN21" s="311"/>
      <c r="AO21" s="311"/>
      <c r="AP21" s="311"/>
      <c r="AQ21" s="311"/>
      <c r="AR21" s="311"/>
      <c r="AS21" s="311"/>
      <c r="AT21" s="311"/>
      <c r="AU21" s="311"/>
      <c r="AV21" s="311"/>
      <c r="AW21" s="311"/>
      <c r="AX21" s="311"/>
      <c r="AY21" s="311"/>
      <c r="AZ21" s="633"/>
      <c r="BA21" s="2211"/>
      <c r="BB21" s="148" t="s">
        <v>17</v>
      </c>
      <c r="BC21" s="1147" t="s">
        <v>35</v>
      </c>
      <c r="BD21" s="1167" t="s">
        <v>35</v>
      </c>
      <c r="BE21" s="1167" t="s">
        <v>35</v>
      </c>
      <c r="BF21" s="1167" t="s">
        <v>35</v>
      </c>
      <c r="BG21" s="1188" t="s">
        <v>35</v>
      </c>
      <c r="BH21" s="1209" t="s">
        <v>35</v>
      </c>
      <c r="BI21" s="1167" t="s">
        <v>35</v>
      </c>
      <c r="BJ21" s="1167" t="s">
        <v>35</v>
      </c>
      <c r="BK21" s="1167" t="s">
        <v>35</v>
      </c>
      <c r="BL21" s="1188" t="s">
        <v>35</v>
      </c>
      <c r="BM21" s="1209" t="s">
        <v>35</v>
      </c>
      <c r="BN21" s="1167" t="s">
        <v>35</v>
      </c>
      <c r="BO21" s="1167" t="s">
        <v>35</v>
      </c>
      <c r="BP21" s="1167" t="s">
        <v>35</v>
      </c>
      <c r="BQ21" s="1188" t="s">
        <v>35</v>
      </c>
      <c r="BR21" s="1209" t="s">
        <v>35</v>
      </c>
      <c r="BS21" s="1167" t="s">
        <v>35</v>
      </c>
      <c r="BT21" s="1167" t="s">
        <v>35</v>
      </c>
      <c r="BU21" s="1167" t="s">
        <v>35</v>
      </c>
      <c r="BV21" s="1167" t="s">
        <v>35</v>
      </c>
      <c r="BW21" s="1167" t="s">
        <v>35</v>
      </c>
      <c r="BX21" s="1167" t="s">
        <v>35</v>
      </c>
      <c r="BY21" s="1229" t="s">
        <v>35</v>
      </c>
      <c r="BZ21" s="1229" t="s">
        <v>35</v>
      </c>
      <c r="CA21" s="1874"/>
      <c r="CB21" s="1874"/>
      <c r="CC21" s="1874"/>
      <c r="CD21" s="1874"/>
      <c r="CE21" s="1874"/>
      <c r="CF21" s="1874"/>
      <c r="CG21" s="1874"/>
      <c r="CH21" s="1874"/>
      <c r="CI21" s="1874"/>
      <c r="CJ21" s="1874"/>
      <c r="CK21" s="1874"/>
      <c r="CL21" s="1874"/>
      <c r="CM21" s="1874"/>
      <c r="CN21" s="1874"/>
      <c r="CO21" s="1874"/>
      <c r="CP21" s="1874"/>
      <c r="CQ21" s="1874"/>
      <c r="CR21" s="1874"/>
      <c r="CS21" s="1874"/>
      <c r="CT21" s="1874"/>
      <c r="CU21" s="1874"/>
      <c r="CV21" s="1874"/>
      <c r="CW21" s="1874"/>
      <c r="CX21" s="1874"/>
      <c r="CY21" s="1874"/>
      <c r="CZ21" s="1874"/>
    </row>
    <row r="22" s="387" customFormat="true" ht="15" customHeight="true" x14ac:dyDescent="0.2">
      <c r="A22" s="2440" t="s">
        <v>54</v>
      </c>
      <c r="B22" s="1746" t="s">
        <v>49</v>
      </c>
      <c r="C22" s="1596">
        <v>1.0366004588276627</v>
      </c>
      <c r="D22" s="1597">
        <v>0.29957148150187657</v>
      </c>
      <c r="E22" s="1597">
        <v>8.7788286446576047E-2</v>
      </c>
      <c r="F22" s="1597">
        <v>7.5991586176295131E-2</v>
      </c>
      <c r="G22" s="1598">
        <v>1.9055935555483176E-2</v>
      </c>
      <c r="H22" s="1599">
        <v>0.33217066614252028</v>
      </c>
      <c r="I22" s="1597">
        <v>6.6354883778623031E-2</v>
      </c>
      <c r="J22" s="1597">
        <v>2.3733013596055254E-2</v>
      </c>
      <c r="K22" s="1597">
        <v>1.8047288039974133E-2</v>
      </c>
      <c r="L22" s="1600">
        <v>2.7594089027043994E-2</v>
      </c>
      <c r="M22" s="1601">
        <v>2.0559353323324436</v>
      </c>
      <c r="N22" s="1597">
        <v>1.290798126124924</v>
      </c>
      <c r="O22" s="1597">
        <v>0.31191311963403245</v>
      </c>
      <c r="P22" s="1597">
        <v>0.24446460138269044</v>
      </c>
      <c r="Q22" s="1598">
        <v>0.1831117437799917</v>
      </c>
      <c r="R22" s="1599">
        <v>0.34765459409040572</v>
      </c>
      <c r="S22" s="1597">
        <v>0.52637718708167069</v>
      </c>
      <c r="T22" s="1597">
        <v>5.0448569176442824E-2</v>
      </c>
      <c r="U22" s="1597">
        <v>0.28017910625460191</v>
      </c>
      <c r="V22" s="1597">
        <v>0.24454373020555206</v>
      </c>
      <c r="W22" s="1597">
        <v>0.77394925128765757</v>
      </c>
      <c r="X22" s="1597">
        <v>0.55653873114224706</v>
      </c>
      <c r="Y22" s="1597">
        <v>0.26377973422460632</v>
      </c>
      <c r="Z22" s="1965">
        <v>0.19201669416041292</v>
      </c>
      <c r="AA22" s="311"/>
      <c r="AB22" s="311"/>
      <c r="AC22" s="311"/>
      <c r="AD22" s="311"/>
      <c r="AE22" s="311"/>
      <c r="AF22" s="311"/>
      <c r="AG22" s="311"/>
      <c r="AH22" s="311"/>
      <c r="AI22" s="311"/>
      <c r="AJ22" s="311"/>
      <c r="AK22" s="311"/>
      <c r="AL22" s="311"/>
      <c r="AM22" s="311"/>
      <c r="AN22" s="311"/>
      <c r="AO22" s="311"/>
      <c r="AP22" s="311"/>
      <c r="AQ22" s="311"/>
      <c r="AR22" s="311"/>
      <c r="AS22" s="311"/>
      <c r="AT22" s="311"/>
      <c r="AU22" s="311"/>
      <c r="AV22" s="311"/>
      <c r="AW22" s="311"/>
      <c r="AX22" s="311"/>
      <c r="AY22" s="311"/>
      <c r="AZ22" s="633"/>
      <c r="BA22" s="2211" t="s">
        <v>54</v>
      </c>
      <c r="BB22" s="148" t="s">
        <v>49</v>
      </c>
      <c r="BC22" s="1147" t="s">
        <v>35</v>
      </c>
      <c r="BD22" s="1167" t="s">
        <v>35</v>
      </c>
      <c r="BE22" s="1167" t="s">
        <v>35</v>
      </c>
      <c r="BF22" s="1167" t="s">
        <v>35</v>
      </c>
      <c r="BG22" s="1188" t="s">
        <v>35</v>
      </c>
      <c r="BH22" s="1209" t="s">
        <v>35</v>
      </c>
      <c r="BI22" s="1167" t="s">
        <v>35</v>
      </c>
      <c r="BJ22" s="1167" t="s">
        <v>35</v>
      </c>
      <c r="BK22" s="1167" t="s">
        <v>35</v>
      </c>
      <c r="BL22" s="1188" t="s">
        <v>35</v>
      </c>
      <c r="BM22" s="1209" t="s">
        <v>35</v>
      </c>
      <c r="BN22" s="1167" t="s">
        <v>35</v>
      </c>
      <c r="BO22" s="1167" t="s">
        <v>35</v>
      </c>
      <c r="BP22" s="1167" t="s">
        <v>35</v>
      </c>
      <c r="BQ22" s="1188" t="s">
        <v>35</v>
      </c>
      <c r="BR22" s="1209" t="s">
        <v>35</v>
      </c>
      <c r="BS22" s="1167" t="s">
        <v>35</v>
      </c>
      <c r="BT22" s="1167" t="s">
        <v>35</v>
      </c>
      <c r="BU22" s="1167" t="s">
        <v>35</v>
      </c>
      <c r="BV22" s="1167" t="s">
        <v>35</v>
      </c>
      <c r="BW22" s="1167" t="s">
        <v>35</v>
      </c>
      <c r="BX22" s="1167" t="s">
        <v>35</v>
      </c>
      <c r="BY22" s="1229" t="s">
        <v>35</v>
      </c>
      <c r="BZ22" s="1229" t="s">
        <v>35</v>
      </c>
      <c r="CA22" s="1874"/>
      <c r="CB22" s="1874"/>
      <c r="CC22" s="1874"/>
      <c r="CD22" s="1874"/>
      <c r="CE22" s="1874"/>
      <c r="CF22" s="1874"/>
      <c r="CG22" s="1874"/>
      <c r="CH22" s="1874"/>
      <c r="CI22" s="1874"/>
      <c r="CJ22" s="1874"/>
      <c r="CK22" s="1874"/>
      <c r="CL22" s="1874"/>
      <c r="CM22" s="1874"/>
      <c r="CN22" s="1874"/>
      <c r="CO22" s="1874"/>
      <c r="CP22" s="1874"/>
      <c r="CQ22" s="1874"/>
      <c r="CR22" s="1874"/>
      <c r="CS22" s="1874"/>
      <c r="CT22" s="1874"/>
      <c r="CU22" s="1874"/>
      <c r="CV22" s="1874"/>
      <c r="CW22" s="1874"/>
      <c r="CX22" s="1874"/>
      <c r="CY22" s="1874"/>
      <c r="CZ22" s="1874"/>
    </row>
    <row r="23" s="387" customFormat="true" ht="15" customHeight="true" x14ac:dyDescent="0.2">
      <c r="A23" s="2441"/>
      <c r="B23" s="1747" t="s">
        <v>48</v>
      </c>
      <c r="C23" s="1602">
        <v>98.963399541172336</v>
      </c>
      <c r="D23" s="1603">
        <v>99.700428518498157</v>
      </c>
      <c r="E23" s="1603">
        <v>99.912211713553432</v>
      </c>
      <c r="F23" s="1603">
        <v>99.924008413823728</v>
      </c>
      <c r="G23" s="1604">
        <v>99.980944064444515</v>
      </c>
      <c r="H23" s="1605">
        <v>99.667829333857483</v>
      </c>
      <c r="I23" s="1603">
        <v>99.933645116221399</v>
      </c>
      <c r="J23" s="1603">
        <v>99.976266986403942</v>
      </c>
      <c r="K23" s="1603">
        <v>99.98195271196002</v>
      </c>
      <c r="L23" s="1606">
        <v>99.972405910972952</v>
      </c>
      <c r="M23" s="1607">
        <v>97.944064667667604</v>
      </c>
      <c r="N23" s="1603">
        <v>98.709201873875074</v>
      </c>
      <c r="O23" s="1603">
        <v>99.688086880365958</v>
      </c>
      <c r="P23" s="1603">
        <v>99.755535398617326</v>
      </c>
      <c r="Q23" s="1604">
        <v>99.816888256220011</v>
      </c>
      <c r="R23" s="1605">
        <v>99.652345405909585</v>
      </c>
      <c r="S23" s="1603">
        <v>99.473622812918336</v>
      </c>
      <c r="T23" s="1603">
        <v>99.949551430823576</v>
      </c>
      <c r="U23" s="1603">
        <v>99.719820893745407</v>
      </c>
      <c r="V23" s="1603">
        <v>99.755456269794422</v>
      </c>
      <c r="W23" s="1603">
        <v>99.226050748712339</v>
      </c>
      <c r="X23" s="1603">
        <v>99.443461268857746</v>
      </c>
      <c r="Y23" s="1603">
        <v>99.736220265775373</v>
      </c>
      <c r="Z23" s="1966">
        <v>99.807983305839571</v>
      </c>
      <c r="AA23" s="311"/>
      <c r="AB23" s="311"/>
      <c r="AC23" s="311"/>
      <c r="AD23" s="311"/>
      <c r="AE23" s="311"/>
      <c r="AF23" s="311"/>
      <c r="AG23" s="311"/>
      <c r="AH23" s="311"/>
      <c r="AI23" s="311"/>
      <c r="AJ23" s="311"/>
      <c r="AK23" s="311"/>
      <c r="AL23" s="311"/>
      <c r="AM23" s="311"/>
      <c r="AN23" s="311"/>
      <c r="AO23" s="311"/>
      <c r="AP23" s="311"/>
      <c r="AQ23" s="311"/>
      <c r="AR23" s="311"/>
      <c r="AS23" s="311"/>
      <c r="AT23" s="311"/>
      <c r="AU23" s="311"/>
      <c r="AV23" s="311"/>
      <c r="AW23" s="311"/>
      <c r="AX23" s="311"/>
      <c r="AY23" s="311"/>
      <c r="AZ23" s="633"/>
      <c r="BA23" s="2212"/>
      <c r="BB23" s="149" t="s">
        <v>48</v>
      </c>
      <c r="BC23" s="1148" t="s">
        <v>35</v>
      </c>
      <c r="BD23" s="1168" t="s">
        <v>35</v>
      </c>
      <c r="BE23" s="1168" t="s">
        <v>35</v>
      </c>
      <c r="BF23" s="1168" t="s">
        <v>35</v>
      </c>
      <c r="BG23" s="1189" t="s">
        <v>35</v>
      </c>
      <c r="BH23" s="1210" t="s">
        <v>35</v>
      </c>
      <c r="BI23" s="1168" t="s">
        <v>35</v>
      </c>
      <c r="BJ23" s="1168" t="s">
        <v>35</v>
      </c>
      <c r="BK23" s="1168" t="s">
        <v>35</v>
      </c>
      <c r="BL23" s="1189" t="s">
        <v>35</v>
      </c>
      <c r="BM23" s="1210" t="s">
        <v>35</v>
      </c>
      <c r="BN23" s="1168" t="s">
        <v>35</v>
      </c>
      <c r="BO23" s="1168" t="s">
        <v>35</v>
      </c>
      <c r="BP23" s="1168" t="s">
        <v>35</v>
      </c>
      <c r="BQ23" s="1189" t="s">
        <v>35</v>
      </c>
      <c r="BR23" s="1210" t="s">
        <v>35</v>
      </c>
      <c r="BS23" s="1168" t="s">
        <v>35</v>
      </c>
      <c r="BT23" s="1168" t="s">
        <v>35</v>
      </c>
      <c r="BU23" s="1168" t="s">
        <v>35</v>
      </c>
      <c r="BV23" s="1168" t="s">
        <v>35</v>
      </c>
      <c r="BW23" s="1168" t="s">
        <v>35</v>
      </c>
      <c r="BX23" s="1168" t="s">
        <v>35</v>
      </c>
      <c r="BY23" s="1230" t="s">
        <v>35</v>
      </c>
      <c r="BZ23" s="1230" t="s">
        <v>35</v>
      </c>
      <c r="CA23" s="1875"/>
      <c r="CB23" s="1875"/>
      <c r="CC23" s="1875"/>
      <c r="CD23" s="1875"/>
      <c r="CE23" s="1875"/>
      <c r="CF23" s="1875"/>
      <c r="CG23" s="1875"/>
      <c r="CH23" s="1875"/>
      <c r="CI23" s="1875"/>
      <c r="CJ23" s="1875"/>
      <c r="CK23" s="1875"/>
      <c r="CL23" s="1875"/>
      <c r="CM23" s="1875"/>
      <c r="CN23" s="1875"/>
      <c r="CO23" s="1875"/>
      <c r="CP23" s="1875"/>
      <c r="CQ23" s="1875"/>
      <c r="CR23" s="1875"/>
      <c r="CS23" s="1875"/>
      <c r="CT23" s="1875"/>
      <c r="CU23" s="1875"/>
      <c r="CV23" s="1875"/>
      <c r="CW23" s="1875"/>
      <c r="CX23" s="1875"/>
      <c r="CY23" s="1875"/>
      <c r="CZ23" s="1875"/>
    </row>
    <row r="24" s="131" customFormat="true" ht="15" hidden="true" customHeight="true" x14ac:dyDescent="0.2">
      <c r="A24" s="2151" t="s">
        <v>47</v>
      </c>
      <c r="B24" s="247"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7"/>
      <c r="AA24" s="603"/>
      <c r="AB24" s="603"/>
      <c r="AC24" s="603"/>
      <c r="AD24" s="603"/>
      <c r="AE24" s="603"/>
      <c r="AF24" s="603"/>
      <c r="AG24" s="603"/>
      <c r="AH24" s="603"/>
      <c r="AI24" s="603"/>
      <c r="AJ24" s="603"/>
      <c r="AK24" s="603"/>
      <c r="AL24" s="603"/>
      <c r="AM24" s="603"/>
      <c r="AN24" s="603"/>
      <c r="AO24" s="603"/>
      <c r="AP24" s="603"/>
      <c r="AQ24" s="603"/>
      <c r="AR24" s="603"/>
      <c r="AS24" s="603"/>
      <c r="AT24" s="603"/>
      <c r="AU24" s="603"/>
      <c r="AV24" s="603"/>
      <c r="AW24" s="603"/>
      <c r="AX24" s="603"/>
      <c r="AY24" s="60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52"/>
      <c r="B25" s="239"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62"/>
      <c r="AA25" s="603"/>
      <c r="AB25" s="603"/>
      <c r="AC25" s="603"/>
      <c r="AD25" s="603"/>
      <c r="AE25" s="603"/>
      <c r="AF25" s="603"/>
      <c r="AG25" s="603"/>
      <c r="AH25" s="603"/>
      <c r="AI25" s="603"/>
      <c r="AJ25" s="603"/>
      <c r="AK25" s="603"/>
      <c r="AL25" s="603"/>
      <c r="AM25" s="603"/>
      <c r="AN25" s="603"/>
      <c r="AO25" s="603"/>
      <c r="AP25" s="603"/>
      <c r="AQ25" s="603"/>
      <c r="AR25" s="603"/>
      <c r="AS25" s="603"/>
      <c r="AT25" s="603"/>
      <c r="AU25" s="603"/>
      <c r="AV25" s="603"/>
      <c r="AW25" s="603"/>
      <c r="AX25" s="603"/>
      <c r="AY25" s="60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53"/>
      <c r="B26" s="240" t="s">
        <v>46</v>
      </c>
      <c r="C26" s="263"/>
      <c r="D26" s="264"/>
      <c r="E26" s="264"/>
      <c r="F26" s="264"/>
      <c r="G26" s="265"/>
      <c r="H26" s="266"/>
      <c r="I26" s="264"/>
      <c r="J26" s="264"/>
      <c r="K26" s="264"/>
      <c r="L26" s="267"/>
      <c r="M26" s="263"/>
      <c r="N26" s="264"/>
      <c r="O26" s="264"/>
      <c r="P26" s="264"/>
      <c r="Q26" s="265"/>
      <c r="R26" s="1793"/>
      <c r="S26" s="1794"/>
      <c r="T26" s="1794"/>
      <c r="U26" s="1794"/>
      <c r="V26" s="1794"/>
      <c r="W26" s="1794"/>
      <c r="X26" s="1794"/>
      <c r="Y26" s="1794"/>
      <c r="Z26" s="1832"/>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3"/>
      <c r="AX26" s="603"/>
      <c r="AY26" s="60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88" customFormat="true" ht="15" customHeight="true" x14ac:dyDescent="0.2">
      <c r="A27" s="130"/>
      <c r="B27" s="183"/>
      <c r="C27" s="2180" t="s">
        <v>114</v>
      </c>
      <c r="D27" s="2181"/>
      <c r="E27" s="2181"/>
      <c r="F27" s="2181"/>
      <c r="G27" s="2182"/>
      <c r="H27" s="2421" t="s">
        <v>38</v>
      </c>
      <c r="I27" s="2422"/>
      <c r="J27" s="2422"/>
      <c r="K27" s="2422"/>
      <c r="L27" s="2423"/>
      <c r="M27" s="2424" t="s">
        <v>37</v>
      </c>
      <c r="N27" s="2422"/>
      <c r="O27" s="2422"/>
      <c r="P27" s="2422"/>
      <c r="Q27" s="2423"/>
      <c r="R27" s="1947" t="s">
        <v>137</v>
      </c>
      <c r="S27" s="1954"/>
      <c r="T27" s="1954"/>
      <c r="U27" s="1954"/>
      <c r="V27" s="1954"/>
      <c r="W27" s="1954"/>
      <c r="X27" s="1954"/>
      <c r="Y27" s="1954"/>
      <c r="Z27" s="1955"/>
      <c r="AA27" s="603"/>
      <c r="AB27" s="603"/>
      <c r="AC27" s="603"/>
      <c r="AD27" s="603"/>
      <c r="AE27" s="603"/>
      <c r="AF27" s="603"/>
      <c r="AG27" s="603"/>
      <c r="AH27" s="603"/>
      <c r="AI27" s="603"/>
      <c r="AJ27" s="603"/>
      <c r="AK27" s="603"/>
      <c r="AL27" s="603"/>
      <c r="AM27" s="603"/>
      <c r="AN27" s="603"/>
      <c r="AO27" s="603"/>
      <c r="AP27" s="603"/>
      <c r="AQ27" s="603"/>
      <c r="AR27" s="603"/>
      <c r="AS27" s="603"/>
      <c r="AT27" s="603"/>
      <c r="AU27" s="603"/>
      <c r="AV27" s="603"/>
      <c r="AW27" s="603"/>
      <c r="AX27" s="603"/>
      <c r="AY27" s="603"/>
      <c r="AZ27" s="216"/>
      <c r="BA27" s="217" t="s">
        <v>128</v>
      </c>
      <c r="BB27" s="115" t="s">
        <v>95</v>
      </c>
      <c r="BC27" s="2213" t="s">
        <v>114</v>
      </c>
      <c r="BD27" s="2214"/>
      <c r="BE27" s="2214"/>
      <c r="BF27" s="2214"/>
      <c r="BG27" s="2215"/>
      <c r="BH27" s="2216" t="s">
        <v>38</v>
      </c>
      <c r="BI27" s="2214"/>
      <c r="BJ27" s="2214"/>
      <c r="BK27" s="2214"/>
      <c r="BL27" s="2215"/>
      <c r="BM27" s="2216" t="s">
        <v>37</v>
      </c>
      <c r="BN27" s="2214"/>
      <c r="BO27" s="2214"/>
      <c r="BP27" s="2214"/>
      <c r="BQ27" s="2217"/>
      <c r="BR27" s="1802" t="s">
        <v>137</v>
      </c>
      <c r="BS27" s="1803"/>
      <c r="BT27" s="1803"/>
      <c r="BU27" s="1803"/>
      <c r="BV27" s="1803"/>
      <c r="BW27" s="1803"/>
      <c r="BX27" s="1803"/>
      <c r="BY27" s="1804"/>
      <c r="BZ27" s="312"/>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88" customFormat="true" ht="12.75" x14ac:dyDescent="0.2">
      <c r="A28" s="184" t="s">
        <v>69</v>
      </c>
      <c r="B28" s="242"/>
      <c r="C28" s="271" t="s">
        <v>0</v>
      </c>
      <c r="D28" s="272" t="s">
        <v>1</v>
      </c>
      <c r="E28" s="272" t="s">
        <v>2</v>
      </c>
      <c r="F28" s="272" t="s">
        <v>3</v>
      </c>
      <c r="G28" s="273" t="s">
        <v>4</v>
      </c>
      <c r="H28" s="1559" t="s">
        <v>0</v>
      </c>
      <c r="I28" s="1521" t="s">
        <v>1</v>
      </c>
      <c r="J28" s="1521" t="s">
        <v>2</v>
      </c>
      <c r="K28" s="1521" t="s">
        <v>3</v>
      </c>
      <c r="L28" s="1522" t="s">
        <v>4</v>
      </c>
      <c r="M28" s="1549" t="s">
        <v>0</v>
      </c>
      <c r="N28" s="1521" t="s">
        <v>1</v>
      </c>
      <c r="O28" s="1521" t="s">
        <v>2</v>
      </c>
      <c r="P28" s="1521" t="s">
        <v>3</v>
      </c>
      <c r="Q28" s="1569" t="s">
        <v>4</v>
      </c>
      <c r="R28" s="1559" t="s">
        <v>149</v>
      </c>
      <c r="S28" s="1521" t="s">
        <v>150</v>
      </c>
      <c r="T28" s="1521" t="s">
        <v>151</v>
      </c>
      <c r="U28" s="1521" t="s">
        <v>152</v>
      </c>
      <c r="V28" s="1521" t="s">
        <v>153</v>
      </c>
      <c r="W28" s="1521" t="s">
        <v>154</v>
      </c>
      <c r="X28" s="1521" t="s">
        <v>294</v>
      </c>
      <c r="Y28" s="1521" t="s">
        <v>156</v>
      </c>
      <c r="Z28" s="1523" t="s">
        <v>157</v>
      </c>
      <c r="AA28" s="603"/>
      <c r="AB28" s="603"/>
      <c r="AC28" s="603"/>
      <c r="AD28" s="603"/>
      <c r="AE28" s="603"/>
      <c r="AF28" s="603"/>
      <c r="AG28" s="603"/>
      <c r="AH28" s="603"/>
      <c r="AI28" s="603"/>
      <c r="AJ28" s="603"/>
      <c r="AK28" s="603"/>
      <c r="AL28" s="603"/>
      <c r="AM28" s="603"/>
      <c r="AN28" s="603"/>
      <c r="AO28" s="603"/>
      <c r="AP28" s="603"/>
      <c r="AQ28" s="603"/>
      <c r="AR28" s="603"/>
      <c r="AS28" s="603"/>
      <c r="AT28" s="603"/>
      <c r="AU28" s="603"/>
      <c r="AV28" s="603"/>
      <c r="AW28" s="603"/>
      <c r="AX28" s="603"/>
      <c r="AY28" s="603"/>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149</v>
      </c>
      <c r="BS28" s="168" t="s">
        <v>150</v>
      </c>
      <c r="BT28" s="168" t="s">
        <v>151</v>
      </c>
      <c r="BU28" s="168" t="s">
        <v>152</v>
      </c>
      <c r="BV28" s="168" t="s">
        <v>153</v>
      </c>
      <c r="BW28" s="168" t="s">
        <v>154</v>
      </c>
      <c r="BX28" s="168" t="s">
        <v>294</v>
      </c>
      <c r="BY28" s="169" t="s">
        <v>156</v>
      </c>
      <c r="BZ28" s="169" t="s">
        <v>157</v>
      </c>
      <c r="CA28" s="1876"/>
      <c r="CB28" s="1876"/>
      <c r="CC28" s="1876"/>
      <c r="CD28" s="1876"/>
      <c r="CE28" s="1876"/>
      <c r="CF28" s="1876"/>
      <c r="CG28" s="1876"/>
      <c r="CH28" s="1876"/>
      <c r="CI28" s="1876"/>
      <c r="CJ28" s="1876"/>
      <c r="CK28" s="1876"/>
      <c r="CL28" s="1876"/>
      <c r="CM28" s="1876"/>
      <c r="CN28" s="1876"/>
      <c r="CO28" s="1876"/>
      <c r="CP28" s="1876"/>
      <c r="CQ28" s="1876"/>
      <c r="CR28" s="1876"/>
      <c r="CS28" s="1876"/>
      <c r="CT28" s="1876"/>
      <c r="CU28" s="1876"/>
      <c r="CV28" s="1876"/>
      <c r="CW28" s="1876"/>
      <c r="CX28" s="1876"/>
      <c r="CY28" s="1876"/>
      <c r="CZ28" s="1876"/>
    </row>
    <row r="29" s="388" customFormat="true" ht="15" customHeight="true" x14ac:dyDescent="0.2">
      <c r="A29" s="2419" t="s">
        <v>57</v>
      </c>
      <c r="B29" s="1748" t="s">
        <v>49</v>
      </c>
      <c r="C29" s="1608">
        <v>38.844916780911682</v>
      </c>
      <c r="D29" s="1609">
        <v>67.215360052702778</v>
      </c>
      <c r="E29" s="1609">
        <v>76.253240957274087</v>
      </c>
      <c r="F29" s="1609">
        <v>82.303049535904677</v>
      </c>
      <c r="G29" s="1610">
        <v>89.500607011252413</v>
      </c>
      <c r="H29" s="1611">
        <v>77.198733313859847</v>
      </c>
      <c r="I29" s="1609">
        <v>83.673144638462261</v>
      </c>
      <c r="J29" s="1609">
        <v>86.884375682664498</v>
      </c>
      <c r="K29" s="1609">
        <v>89.017900744718602</v>
      </c>
      <c r="L29" s="1612">
        <v>90.071477432428068</v>
      </c>
      <c r="M29" s="1613">
        <v>28.618388956973611</v>
      </c>
      <c r="N29" s="1609">
        <v>37.12523939571355</v>
      </c>
      <c r="O29" s="1609">
        <v>39.028448932783498</v>
      </c>
      <c r="P29" s="1609">
        <v>43.757302883219246</v>
      </c>
      <c r="Q29" s="1610">
        <v>45.482777232932278</v>
      </c>
      <c r="R29" s="1611">
        <v>49.347721261783121</v>
      </c>
      <c r="S29" s="1609">
        <v>84.903873455173667</v>
      </c>
      <c r="T29" s="1609">
        <v>26.678752751583723</v>
      </c>
      <c r="U29" s="1609">
        <v>69.979518650765343</v>
      </c>
      <c r="V29" s="1609">
        <v>80.816444905604286</v>
      </c>
      <c r="W29" s="1609">
        <v>45.814321807065653</v>
      </c>
      <c r="X29" s="1609">
        <v>90.12527695453177</v>
      </c>
      <c r="Y29" s="1609">
        <v>93.286773682475129</v>
      </c>
      <c r="Z29" s="1967">
        <v>71.055751115877314</v>
      </c>
      <c r="AA29" s="603"/>
      <c r="AB29" s="603"/>
      <c r="AC29" s="603"/>
      <c r="AD29" s="603"/>
      <c r="AE29" s="603"/>
      <c r="AF29" s="603"/>
      <c r="AG29" s="603"/>
      <c r="AH29" s="603"/>
      <c r="AI29" s="603"/>
      <c r="AJ29" s="603"/>
      <c r="AK29" s="603"/>
      <c r="AL29" s="603"/>
      <c r="AM29" s="603"/>
      <c r="AN29" s="603"/>
      <c r="AO29" s="603"/>
      <c r="AP29" s="603"/>
      <c r="AQ29" s="603"/>
      <c r="AR29" s="603"/>
      <c r="AS29" s="603"/>
      <c r="AT29" s="603"/>
      <c r="AU29" s="603"/>
      <c r="AV29" s="603"/>
      <c r="AW29" s="603"/>
      <c r="AX29" s="603"/>
      <c r="AY29" s="603"/>
      <c r="AZ29" s="216"/>
      <c r="BA29" s="2178" t="s">
        <v>57</v>
      </c>
      <c r="BB29" s="150" t="s">
        <v>49</v>
      </c>
      <c r="BC29" s="1149" t="s">
        <v>35</v>
      </c>
      <c r="BD29" s="1169" t="s">
        <v>35</v>
      </c>
      <c r="BE29" s="1169" t="s">
        <v>35</v>
      </c>
      <c r="BF29" s="1169" t="s">
        <v>35</v>
      </c>
      <c r="BG29" s="1190" t="s">
        <v>35</v>
      </c>
      <c r="BH29" s="1211" t="s">
        <v>35</v>
      </c>
      <c r="BI29" s="1169" t="s">
        <v>35</v>
      </c>
      <c r="BJ29" s="1169" t="s">
        <v>35</v>
      </c>
      <c r="BK29" s="1169" t="s">
        <v>35</v>
      </c>
      <c r="BL29" s="1190" t="s">
        <v>35</v>
      </c>
      <c r="BM29" s="1211" t="s">
        <v>35</v>
      </c>
      <c r="BN29" s="1169" t="s">
        <v>35</v>
      </c>
      <c r="BO29" s="1169" t="s">
        <v>35</v>
      </c>
      <c r="BP29" s="1169" t="s">
        <v>35</v>
      </c>
      <c r="BQ29" s="1190" t="s">
        <v>35</v>
      </c>
      <c r="BR29" s="1211" t="s">
        <v>35</v>
      </c>
      <c r="BS29" s="1169" t="s">
        <v>35</v>
      </c>
      <c r="BT29" s="1169" t="s">
        <v>35</v>
      </c>
      <c r="BU29" s="1169" t="s">
        <v>35</v>
      </c>
      <c r="BV29" s="1169" t="s">
        <v>35</v>
      </c>
      <c r="BW29" s="1169" t="s">
        <v>35</v>
      </c>
      <c r="BX29" s="1169" t="s">
        <v>35</v>
      </c>
      <c r="BY29" s="1231" t="s">
        <v>35</v>
      </c>
      <c r="BZ29" s="1231" t="s">
        <v>35</v>
      </c>
      <c r="CA29" s="1877"/>
      <c r="CB29" s="1877"/>
      <c r="CC29" s="1877"/>
      <c r="CD29" s="1877"/>
      <c r="CE29" s="1877"/>
      <c r="CF29" s="1877"/>
      <c r="CG29" s="1877"/>
      <c r="CH29" s="1877"/>
      <c r="CI29" s="1877"/>
      <c r="CJ29" s="1877"/>
      <c r="CK29" s="1877"/>
      <c r="CL29" s="1877"/>
      <c r="CM29" s="1877"/>
      <c r="CN29" s="1877"/>
      <c r="CO29" s="1877"/>
      <c r="CP29" s="1877"/>
      <c r="CQ29" s="1877"/>
      <c r="CR29" s="1877"/>
      <c r="CS29" s="1877"/>
      <c r="CT29" s="1877"/>
      <c r="CU29" s="1877"/>
      <c r="CV29" s="1877"/>
      <c r="CW29" s="1877"/>
      <c r="CX29" s="1877"/>
      <c r="CY29" s="1877"/>
      <c r="CZ29" s="1877"/>
    </row>
    <row r="30" s="388" customFormat="true" ht="15" customHeight="true" x14ac:dyDescent="0.2">
      <c r="A30" s="2420"/>
      <c r="B30" s="1749" t="s">
        <v>48</v>
      </c>
      <c r="C30" s="1614">
        <v>61.155083219088382</v>
      </c>
      <c r="D30" s="1615">
        <v>32.784639947297791</v>
      </c>
      <c r="E30" s="1615">
        <v>23.746759042725877</v>
      </c>
      <c r="F30" s="1615">
        <v>17.696950464095433</v>
      </c>
      <c r="G30" s="1616">
        <v>10.499392988747488</v>
      </c>
      <c r="H30" s="1617">
        <v>22.80126668614021</v>
      </c>
      <c r="I30" s="1615">
        <v>16.326855361537621</v>
      </c>
      <c r="J30" s="1615">
        <v>13.115624317335492</v>
      </c>
      <c r="K30" s="1615">
        <v>10.982099255281412</v>
      </c>
      <c r="L30" s="1618">
        <v>9.9285225675719033</v>
      </c>
      <c r="M30" s="1619">
        <v>71.381611043026268</v>
      </c>
      <c r="N30" s="1615">
        <v>62.874760604286038</v>
      </c>
      <c r="O30" s="1615">
        <v>60.97155106721641</v>
      </c>
      <c r="P30" s="1615">
        <v>56.242697116780739</v>
      </c>
      <c r="Q30" s="1616">
        <v>54.517222767067686</v>
      </c>
      <c r="R30" s="1617">
        <v>50.652278738216808</v>
      </c>
      <c r="S30" s="1615">
        <v>15.096126544826308</v>
      </c>
      <c r="T30" s="1615">
        <v>73.321247248416171</v>
      </c>
      <c r="U30" s="1615">
        <v>30.020481349235027</v>
      </c>
      <c r="V30" s="1615">
        <v>19.183555094395938</v>
      </c>
      <c r="W30" s="1615">
        <v>54.185678192934382</v>
      </c>
      <c r="X30" s="1615">
        <v>9.874723045468226</v>
      </c>
      <c r="Y30" s="1615">
        <v>6.7132263175248328</v>
      </c>
      <c r="Z30" s="1968">
        <v>28.944248884122164</v>
      </c>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3"/>
      <c r="AX30" s="603"/>
      <c r="AY30" s="603"/>
      <c r="AZ30" s="216"/>
      <c r="BA30" s="2179"/>
      <c r="BB30" s="151" t="s">
        <v>48</v>
      </c>
      <c r="BC30" s="1150" t="s">
        <v>35</v>
      </c>
      <c r="BD30" s="1170" t="s">
        <v>35</v>
      </c>
      <c r="BE30" s="1170" t="s">
        <v>35</v>
      </c>
      <c r="BF30" s="1170" t="s">
        <v>35</v>
      </c>
      <c r="BG30" s="1191" t="s">
        <v>35</v>
      </c>
      <c r="BH30" s="1212" t="s">
        <v>35</v>
      </c>
      <c r="BI30" s="1170" t="s">
        <v>35</v>
      </c>
      <c r="BJ30" s="1170" t="s">
        <v>35</v>
      </c>
      <c r="BK30" s="1170" t="s">
        <v>35</v>
      </c>
      <c r="BL30" s="1191" t="s">
        <v>35</v>
      </c>
      <c r="BM30" s="1212" t="s">
        <v>35</v>
      </c>
      <c r="BN30" s="1170" t="s">
        <v>35</v>
      </c>
      <c r="BO30" s="1170" t="s">
        <v>35</v>
      </c>
      <c r="BP30" s="1170" t="s">
        <v>35</v>
      </c>
      <c r="BQ30" s="1191" t="s">
        <v>35</v>
      </c>
      <c r="BR30" s="1212" t="s">
        <v>35</v>
      </c>
      <c r="BS30" s="1170" t="s">
        <v>35</v>
      </c>
      <c r="BT30" s="1170" t="s">
        <v>35</v>
      </c>
      <c r="BU30" s="1170" t="s">
        <v>35</v>
      </c>
      <c r="BV30" s="1170" t="s">
        <v>35</v>
      </c>
      <c r="BW30" s="1170" t="s">
        <v>35</v>
      </c>
      <c r="BX30" s="1170" t="s">
        <v>35</v>
      </c>
      <c r="BY30" s="1232" t="s">
        <v>35</v>
      </c>
      <c r="BZ30" s="1232" t="s">
        <v>35</v>
      </c>
      <c r="CA30" s="1878"/>
      <c r="CB30" s="1878"/>
      <c r="CC30" s="1878"/>
      <c r="CD30" s="1878"/>
      <c r="CE30" s="1878"/>
      <c r="CF30" s="1878"/>
      <c r="CG30" s="1878"/>
      <c r="CH30" s="1878"/>
      <c r="CI30" s="1878"/>
      <c r="CJ30" s="1878"/>
      <c r="CK30" s="1878"/>
      <c r="CL30" s="1878"/>
      <c r="CM30" s="1878"/>
      <c r="CN30" s="1878"/>
      <c r="CO30" s="1878"/>
      <c r="CP30" s="1878"/>
      <c r="CQ30" s="1878"/>
      <c r="CR30" s="1878"/>
      <c r="CS30" s="1878"/>
      <c r="CT30" s="1878"/>
      <c r="CU30" s="1878"/>
      <c r="CV30" s="1878"/>
      <c r="CW30" s="1878"/>
      <c r="CX30" s="1878"/>
      <c r="CY30" s="1878"/>
      <c r="CZ30" s="1878"/>
    </row>
    <row r="31" s="130" customFormat="true" ht="15" customHeight="true" x14ac:dyDescent="0.2">
      <c r="A31" s="2165" t="s">
        <v>103</v>
      </c>
      <c r="B31" s="248" t="s">
        <v>49</v>
      </c>
      <c r="C31" s="1620">
        <v>35.241479403832443</v>
      </c>
      <c r="D31" s="1621">
        <v>65.09901726735437</v>
      </c>
      <c r="E31" s="1621">
        <v>75.649132086918812</v>
      </c>
      <c r="F31" s="1621">
        <v>81.931011531563072</v>
      </c>
      <c r="G31" s="1622">
        <v>89.458378007486388</v>
      </c>
      <c r="H31" s="1623">
        <v>74.596175770369072</v>
      </c>
      <c r="I31" s="1621">
        <v>83.16088189132374</v>
      </c>
      <c r="J31" s="1621">
        <v>86.715866070266983</v>
      </c>
      <c r="K31" s="1621">
        <v>88.997829053688889</v>
      </c>
      <c r="L31" s="1624">
        <v>90.071477432428068</v>
      </c>
      <c r="M31" s="1625">
        <v>24.558852226638802</v>
      </c>
      <c r="N31" s="1621">
        <v>33.049815490469605</v>
      </c>
      <c r="O31" s="1621">
        <v>36.406157249709068</v>
      </c>
      <c r="P31" s="1621">
        <v>41.821740908524376</v>
      </c>
      <c r="Q31" s="1622">
        <v>43.874043095140486</v>
      </c>
      <c r="R31" s="1623">
        <v>48.125607501839767</v>
      </c>
      <c r="S31" s="1621">
        <v>81.99403953961145</v>
      </c>
      <c r="T31" s="1621">
        <v>26.58721715881245</v>
      </c>
      <c r="U31" s="1621">
        <v>69.158325072003066</v>
      </c>
      <c r="V31" s="1621">
        <v>78.616948766482224</v>
      </c>
      <c r="W31" s="1621">
        <v>42.516148318772679</v>
      </c>
      <c r="X31" s="1621">
        <v>80.706125024478581</v>
      </c>
      <c r="Y31" s="1621">
        <v>93.284089624092701</v>
      </c>
      <c r="Z31" s="1969">
        <v>70.848781824400518</v>
      </c>
      <c r="AA31" s="603"/>
      <c r="AB31" s="603"/>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216"/>
      <c r="BA31" s="2179" t="s">
        <v>103</v>
      </c>
      <c r="BB31" s="151" t="s">
        <v>49</v>
      </c>
      <c r="BC31" s="1150" t="s">
        <v>35</v>
      </c>
      <c r="BD31" s="1170" t="s">
        <v>35</v>
      </c>
      <c r="BE31" s="1170" t="s">
        <v>35</v>
      </c>
      <c r="BF31" s="1170" t="s">
        <v>35</v>
      </c>
      <c r="BG31" s="1191" t="s">
        <v>35</v>
      </c>
      <c r="BH31" s="1212" t="s">
        <v>35</v>
      </c>
      <c r="BI31" s="1170" t="s">
        <v>35</v>
      </c>
      <c r="BJ31" s="1170" t="s">
        <v>35</v>
      </c>
      <c r="BK31" s="1170" t="s">
        <v>35</v>
      </c>
      <c r="BL31" s="1191" t="s">
        <v>35</v>
      </c>
      <c r="BM31" s="1212" t="s">
        <v>35</v>
      </c>
      <c r="BN31" s="1170" t="s">
        <v>35</v>
      </c>
      <c r="BO31" s="1170" t="s">
        <v>35</v>
      </c>
      <c r="BP31" s="1170" t="s">
        <v>35</v>
      </c>
      <c r="BQ31" s="1191" t="s">
        <v>35</v>
      </c>
      <c r="BR31" s="1212" t="s">
        <v>35</v>
      </c>
      <c r="BS31" s="1170" t="s">
        <v>35</v>
      </c>
      <c r="BT31" s="1170" t="s">
        <v>35</v>
      </c>
      <c r="BU31" s="1170" t="s">
        <v>35</v>
      </c>
      <c r="BV31" s="1170" t="s">
        <v>35</v>
      </c>
      <c r="BW31" s="1170" t="s">
        <v>35</v>
      </c>
      <c r="BX31" s="1170" t="s">
        <v>35</v>
      </c>
      <c r="BY31" s="1232" t="s">
        <v>35</v>
      </c>
      <c r="BZ31" s="1232" t="s">
        <v>35</v>
      </c>
      <c r="CA31" s="1878"/>
      <c r="CB31" s="1878"/>
      <c r="CC31" s="1878"/>
      <c r="CD31" s="1878"/>
      <c r="CE31" s="1878"/>
      <c r="CF31" s="1878"/>
      <c r="CG31" s="1878"/>
      <c r="CH31" s="1878"/>
      <c r="CI31" s="1878"/>
      <c r="CJ31" s="1878"/>
      <c r="CK31" s="1878"/>
      <c r="CL31" s="1878"/>
      <c r="CM31" s="1878"/>
      <c r="CN31" s="1878"/>
      <c r="CO31" s="1878"/>
      <c r="CP31" s="1878"/>
      <c r="CQ31" s="1878"/>
      <c r="CR31" s="1878"/>
      <c r="CS31" s="1878"/>
      <c r="CT31" s="1878"/>
      <c r="CU31" s="1878"/>
      <c r="CV31" s="1878"/>
      <c r="CW31" s="1878"/>
      <c r="CX31" s="1878"/>
      <c r="CY31" s="1878"/>
      <c r="CZ31" s="1878"/>
    </row>
    <row r="32" s="130" customFormat="true" ht="15" customHeight="true" x14ac:dyDescent="0.2">
      <c r="A32" s="2165"/>
      <c r="B32" s="248" t="s">
        <v>48</v>
      </c>
      <c r="C32" s="1614">
        <v>64.758520596167529</v>
      </c>
      <c r="D32" s="1615">
        <v>34.900982732646163</v>
      </c>
      <c r="E32" s="1615">
        <v>24.35086791308111</v>
      </c>
      <c r="F32" s="1615">
        <v>18.068988468437027</v>
      </c>
      <c r="G32" s="1616">
        <v>10.541621992513507</v>
      </c>
      <c r="H32" s="1617">
        <v>25.403824229631027</v>
      </c>
      <c r="I32" s="1615">
        <v>16.839118108676139</v>
      </c>
      <c r="J32" s="1615">
        <v>13.284133929732993</v>
      </c>
      <c r="K32" s="1615">
        <v>11.002170946311136</v>
      </c>
      <c r="L32" s="1618">
        <v>9.9285225675719033</v>
      </c>
      <c r="M32" s="1619">
        <v>75.44114777336118</v>
      </c>
      <c r="N32" s="1615">
        <v>66.950184509530089</v>
      </c>
      <c r="O32" s="1615">
        <v>63.593842750290875</v>
      </c>
      <c r="P32" s="1615">
        <v>58.178259091475581</v>
      </c>
      <c r="Q32" s="1616">
        <v>56.125956904859478</v>
      </c>
      <c r="R32" s="1617">
        <v>51.874392498160148</v>
      </c>
      <c r="S32" s="1615">
        <v>18.005960460388454</v>
      </c>
      <c r="T32" s="1615">
        <v>73.412782841187436</v>
      </c>
      <c r="U32" s="1615">
        <v>30.841674927997246</v>
      </c>
      <c r="V32" s="1615">
        <v>21.383051233518003</v>
      </c>
      <c r="W32" s="1615">
        <v>57.483851681227328</v>
      </c>
      <c r="X32" s="1615">
        <v>19.293874975521401</v>
      </c>
      <c r="Y32" s="1615">
        <v>6.7159103759072662</v>
      </c>
      <c r="Z32" s="1968">
        <v>29.151218175598949</v>
      </c>
      <c r="AA32" s="603"/>
      <c r="AB32" s="603"/>
      <c r="AC32" s="603"/>
      <c r="AD32" s="603"/>
      <c r="AE32" s="603"/>
      <c r="AF32" s="603"/>
      <c r="AG32" s="603"/>
      <c r="AH32" s="603"/>
      <c r="AI32" s="603"/>
      <c r="AJ32" s="603"/>
      <c r="AK32" s="603"/>
      <c r="AL32" s="603"/>
      <c r="AM32" s="603"/>
      <c r="AN32" s="603"/>
      <c r="AO32" s="603"/>
      <c r="AP32" s="603"/>
      <c r="AQ32" s="603"/>
      <c r="AR32" s="603"/>
      <c r="AS32" s="603"/>
      <c r="AT32" s="603"/>
      <c r="AU32" s="603"/>
      <c r="AV32" s="603"/>
      <c r="AW32" s="603"/>
      <c r="AX32" s="603"/>
      <c r="AY32" s="603"/>
      <c r="AZ32" s="216"/>
      <c r="BA32" s="2179"/>
      <c r="BB32" s="151" t="s">
        <v>48</v>
      </c>
      <c r="BC32" s="1150" t="s">
        <v>35</v>
      </c>
      <c r="BD32" s="1170" t="s">
        <v>35</v>
      </c>
      <c r="BE32" s="1170" t="s">
        <v>35</v>
      </c>
      <c r="BF32" s="1170" t="s">
        <v>35</v>
      </c>
      <c r="BG32" s="1191" t="s">
        <v>35</v>
      </c>
      <c r="BH32" s="1212" t="s">
        <v>35</v>
      </c>
      <c r="BI32" s="1170" t="s">
        <v>35</v>
      </c>
      <c r="BJ32" s="1170" t="s">
        <v>35</v>
      </c>
      <c r="BK32" s="1170" t="s">
        <v>35</v>
      </c>
      <c r="BL32" s="1191" t="s">
        <v>35</v>
      </c>
      <c r="BM32" s="1212" t="s">
        <v>35</v>
      </c>
      <c r="BN32" s="1170" t="s">
        <v>35</v>
      </c>
      <c r="BO32" s="1170" t="s">
        <v>35</v>
      </c>
      <c r="BP32" s="1170" t="s">
        <v>35</v>
      </c>
      <c r="BQ32" s="1191" t="s">
        <v>35</v>
      </c>
      <c r="BR32" s="1212" t="s">
        <v>35</v>
      </c>
      <c r="BS32" s="1170" t="s">
        <v>35</v>
      </c>
      <c r="BT32" s="1170" t="s">
        <v>35</v>
      </c>
      <c r="BU32" s="1170" t="s">
        <v>35</v>
      </c>
      <c r="BV32" s="1170" t="s">
        <v>35</v>
      </c>
      <c r="BW32" s="1170" t="s">
        <v>35</v>
      </c>
      <c r="BX32" s="1170" t="s">
        <v>35</v>
      </c>
      <c r="BY32" s="1232" t="s">
        <v>35</v>
      </c>
      <c r="BZ32" s="1232" t="s">
        <v>35</v>
      </c>
      <c r="CA32" s="1878"/>
      <c r="CB32" s="1878"/>
      <c r="CC32" s="1878"/>
      <c r="CD32" s="1878"/>
      <c r="CE32" s="1878"/>
      <c r="CF32" s="1878"/>
      <c r="CG32" s="1878"/>
      <c r="CH32" s="1878"/>
      <c r="CI32" s="1878"/>
      <c r="CJ32" s="1878"/>
      <c r="CK32" s="1878"/>
      <c r="CL32" s="1878"/>
      <c r="CM32" s="1878"/>
      <c r="CN32" s="1878"/>
      <c r="CO32" s="1878"/>
      <c r="CP32" s="1878"/>
      <c r="CQ32" s="1878"/>
      <c r="CR32" s="1878"/>
      <c r="CS32" s="1878"/>
      <c r="CT32" s="1878"/>
      <c r="CU32" s="1878"/>
      <c r="CV32" s="1878"/>
      <c r="CW32" s="1878"/>
      <c r="CX32" s="1878"/>
      <c r="CY32" s="1878"/>
      <c r="CZ32" s="1878"/>
    </row>
    <row r="33" s="130" customFormat="true" ht="15" customHeight="true" x14ac:dyDescent="0.2">
      <c r="A33" s="2165" t="s">
        <v>104</v>
      </c>
      <c r="B33" s="248" t="s">
        <v>49</v>
      </c>
      <c r="C33" s="1093" t="s">
        <v>35</v>
      </c>
      <c r="D33" s="1102" t="s">
        <v>35</v>
      </c>
      <c r="E33" s="1102" t="s">
        <v>35</v>
      </c>
      <c r="F33" s="1102" t="s">
        <v>35</v>
      </c>
      <c r="G33" s="1112" t="s">
        <v>35</v>
      </c>
      <c r="H33" s="1122" t="s">
        <v>35</v>
      </c>
      <c r="I33" s="1102" t="s">
        <v>35</v>
      </c>
      <c r="J33" s="1102" t="s">
        <v>35</v>
      </c>
      <c r="K33" s="1102" t="s">
        <v>35</v>
      </c>
      <c r="L33" s="1132" t="s">
        <v>35</v>
      </c>
      <c r="M33" s="1140" t="s">
        <v>35</v>
      </c>
      <c r="N33" s="1102" t="s">
        <v>35</v>
      </c>
      <c r="O33" s="1102" t="s">
        <v>35</v>
      </c>
      <c r="P33" s="1102" t="s">
        <v>35</v>
      </c>
      <c r="Q33" s="1112" t="s">
        <v>35</v>
      </c>
      <c r="R33" s="1122" t="s">
        <v>35</v>
      </c>
      <c r="S33" s="1102" t="s">
        <v>35</v>
      </c>
      <c r="T33" s="1102" t="s">
        <v>35</v>
      </c>
      <c r="U33" s="1102" t="s">
        <v>35</v>
      </c>
      <c r="V33" s="1102" t="s">
        <v>35</v>
      </c>
      <c r="W33" s="1102" t="s">
        <v>35</v>
      </c>
      <c r="X33" s="1102" t="s">
        <v>35</v>
      </c>
      <c r="Y33" s="1144" t="s">
        <v>35</v>
      </c>
      <c r="Z33" s="1836" t="s">
        <v>35</v>
      </c>
      <c r="AA33" s="1867"/>
      <c r="AB33" s="1867"/>
      <c r="AC33" s="1867"/>
      <c r="AD33" s="1867"/>
      <c r="AE33" s="1867"/>
      <c r="AF33" s="1867"/>
      <c r="AG33" s="1867"/>
      <c r="AH33" s="1867"/>
      <c r="AI33" s="1867"/>
      <c r="AJ33" s="1867"/>
      <c r="AK33" s="1867"/>
      <c r="AL33" s="1867"/>
      <c r="AM33" s="1867"/>
      <c r="AN33" s="1867"/>
      <c r="AO33" s="1867"/>
      <c r="AP33" s="1867"/>
      <c r="AQ33" s="1867"/>
      <c r="AR33" s="1867"/>
      <c r="AS33" s="1867"/>
      <c r="AT33" s="1867"/>
      <c r="AU33" s="1867"/>
      <c r="AV33" s="1867"/>
      <c r="AW33" s="1867"/>
      <c r="AX33" s="1867"/>
      <c r="AY33" s="1867"/>
      <c r="AZ33" s="215"/>
      <c r="BA33" s="2179" t="s">
        <v>104</v>
      </c>
      <c r="BB33" s="151" t="s">
        <v>49</v>
      </c>
      <c r="BC33" s="1150" t="s">
        <v>35</v>
      </c>
      <c r="BD33" s="1170" t="s">
        <v>35</v>
      </c>
      <c r="BE33" s="1170" t="s">
        <v>35</v>
      </c>
      <c r="BF33" s="1170" t="s">
        <v>35</v>
      </c>
      <c r="BG33" s="1191" t="s">
        <v>35</v>
      </c>
      <c r="BH33" s="1212" t="s">
        <v>35</v>
      </c>
      <c r="BI33" s="1170" t="s">
        <v>35</v>
      </c>
      <c r="BJ33" s="1170" t="s">
        <v>35</v>
      </c>
      <c r="BK33" s="1170" t="s">
        <v>35</v>
      </c>
      <c r="BL33" s="1191" t="s">
        <v>35</v>
      </c>
      <c r="BM33" s="1212" t="s">
        <v>35</v>
      </c>
      <c r="BN33" s="1170" t="s">
        <v>35</v>
      </c>
      <c r="BO33" s="1170" t="s">
        <v>35</v>
      </c>
      <c r="BP33" s="1170" t="s">
        <v>35</v>
      </c>
      <c r="BQ33" s="1191" t="s">
        <v>35</v>
      </c>
      <c r="BR33" s="1212" t="s">
        <v>35</v>
      </c>
      <c r="BS33" s="1170" t="s">
        <v>35</v>
      </c>
      <c r="BT33" s="1170" t="s">
        <v>35</v>
      </c>
      <c r="BU33" s="1170" t="s">
        <v>35</v>
      </c>
      <c r="BV33" s="1170" t="s">
        <v>35</v>
      </c>
      <c r="BW33" s="1170" t="s">
        <v>35</v>
      </c>
      <c r="BX33" s="1170" t="s">
        <v>35</v>
      </c>
      <c r="BY33" s="1232" t="s">
        <v>35</v>
      </c>
      <c r="BZ33" s="1232" t="s">
        <v>35</v>
      </c>
      <c r="CA33" s="1878"/>
      <c r="CB33" s="1878"/>
      <c r="CC33" s="1878"/>
      <c r="CD33" s="1878"/>
      <c r="CE33" s="1878"/>
      <c r="CF33" s="1878"/>
      <c r="CG33" s="1878"/>
      <c r="CH33" s="1878"/>
      <c r="CI33" s="1878"/>
      <c r="CJ33" s="1878"/>
      <c r="CK33" s="1878"/>
      <c r="CL33" s="1878"/>
      <c r="CM33" s="1878"/>
      <c r="CN33" s="1878"/>
      <c r="CO33" s="1878"/>
      <c r="CP33" s="1878"/>
      <c r="CQ33" s="1878"/>
      <c r="CR33" s="1878"/>
      <c r="CS33" s="1878"/>
      <c r="CT33" s="1878"/>
      <c r="CU33" s="1878"/>
      <c r="CV33" s="1878"/>
      <c r="CW33" s="1878"/>
      <c r="CX33" s="1878"/>
      <c r="CY33" s="1878"/>
      <c r="CZ33" s="1878"/>
    </row>
    <row r="34" s="130" customFormat="true" ht="15" customHeight="true" x14ac:dyDescent="0.2">
      <c r="A34" s="2165"/>
      <c r="B34" s="248" t="s">
        <v>48</v>
      </c>
      <c r="C34" s="1093" t="s">
        <v>35</v>
      </c>
      <c r="D34" s="1102" t="s">
        <v>35</v>
      </c>
      <c r="E34" s="1102" t="s">
        <v>35</v>
      </c>
      <c r="F34" s="1102" t="s">
        <v>35</v>
      </c>
      <c r="G34" s="1112" t="s">
        <v>35</v>
      </c>
      <c r="H34" s="1122" t="s">
        <v>35</v>
      </c>
      <c r="I34" s="1102" t="s">
        <v>35</v>
      </c>
      <c r="J34" s="1102" t="s">
        <v>35</v>
      </c>
      <c r="K34" s="1102" t="s">
        <v>35</v>
      </c>
      <c r="L34" s="1132" t="s">
        <v>35</v>
      </c>
      <c r="M34" s="1140" t="s">
        <v>35</v>
      </c>
      <c r="N34" s="1102" t="s">
        <v>35</v>
      </c>
      <c r="O34" s="1102" t="s">
        <v>35</v>
      </c>
      <c r="P34" s="1102" t="s">
        <v>35</v>
      </c>
      <c r="Q34" s="1112" t="s">
        <v>35</v>
      </c>
      <c r="R34" s="1122" t="s">
        <v>35</v>
      </c>
      <c r="S34" s="1102" t="s">
        <v>35</v>
      </c>
      <c r="T34" s="1102" t="s">
        <v>35</v>
      </c>
      <c r="U34" s="1102" t="s">
        <v>35</v>
      </c>
      <c r="V34" s="1102" t="s">
        <v>35</v>
      </c>
      <c r="W34" s="1102" t="s">
        <v>35</v>
      </c>
      <c r="X34" s="1102" t="s">
        <v>35</v>
      </c>
      <c r="Y34" s="1144" t="s">
        <v>35</v>
      </c>
      <c r="Z34" s="1836" t="s">
        <v>35</v>
      </c>
      <c r="AA34" s="1867"/>
      <c r="AB34" s="1867"/>
      <c r="AC34" s="1867"/>
      <c r="AD34" s="1867"/>
      <c r="AE34" s="1867"/>
      <c r="AF34" s="1867"/>
      <c r="AG34" s="1867"/>
      <c r="AH34" s="1867"/>
      <c r="AI34" s="1867"/>
      <c r="AJ34" s="1867"/>
      <c r="AK34" s="1867"/>
      <c r="AL34" s="1867"/>
      <c r="AM34" s="1867"/>
      <c r="AN34" s="1867"/>
      <c r="AO34" s="1867"/>
      <c r="AP34" s="1867"/>
      <c r="AQ34" s="1867"/>
      <c r="AR34" s="1867"/>
      <c r="AS34" s="1867"/>
      <c r="AT34" s="1867"/>
      <c r="AU34" s="1867"/>
      <c r="AV34" s="1867"/>
      <c r="AW34" s="1867"/>
      <c r="AX34" s="1867"/>
      <c r="AY34" s="1867"/>
      <c r="AZ34" s="215"/>
      <c r="BA34" s="2179"/>
      <c r="BB34" s="151" t="s">
        <v>48</v>
      </c>
      <c r="BC34" s="1150" t="s">
        <v>35</v>
      </c>
      <c r="BD34" s="1170" t="s">
        <v>35</v>
      </c>
      <c r="BE34" s="1170" t="s">
        <v>35</v>
      </c>
      <c r="BF34" s="1170" t="s">
        <v>35</v>
      </c>
      <c r="BG34" s="1191" t="s">
        <v>35</v>
      </c>
      <c r="BH34" s="1212" t="s">
        <v>35</v>
      </c>
      <c r="BI34" s="1170" t="s">
        <v>35</v>
      </c>
      <c r="BJ34" s="1170" t="s">
        <v>35</v>
      </c>
      <c r="BK34" s="1170" t="s">
        <v>35</v>
      </c>
      <c r="BL34" s="1191" t="s">
        <v>35</v>
      </c>
      <c r="BM34" s="1212" t="s">
        <v>35</v>
      </c>
      <c r="BN34" s="1170" t="s">
        <v>35</v>
      </c>
      <c r="BO34" s="1170" t="s">
        <v>35</v>
      </c>
      <c r="BP34" s="1170" t="s">
        <v>35</v>
      </c>
      <c r="BQ34" s="1191" t="s">
        <v>35</v>
      </c>
      <c r="BR34" s="1212" t="s">
        <v>35</v>
      </c>
      <c r="BS34" s="1170" t="s">
        <v>35</v>
      </c>
      <c r="BT34" s="1170" t="s">
        <v>35</v>
      </c>
      <c r="BU34" s="1170" t="s">
        <v>35</v>
      </c>
      <c r="BV34" s="1170" t="s">
        <v>35</v>
      </c>
      <c r="BW34" s="1170" t="s">
        <v>35</v>
      </c>
      <c r="BX34" s="1170" t="s">
        <v>35</v>
      </c>
      <c r="BY34" s="1232" t="s">
        <v>35</v>
      </c>
      <c r="BZ34" s="1232" t="s">
        <v>35</v>
      </c>
      <c r="CA34" s="1878"/>
      <c r="CB34" s="1878"/>
      <c r="CC34" s="1878"/>
      <c r="CD34" s="1878"/>
      <c r="CE34" s="1878"/>
      <c r="CF34" s="1878"/>
      <c r="CG34" s="1878"/>
      <c r="CH34" s="1878"/>
      <c r="CI34" s="1878"/>
      <c r="CJ34" s="1878"/>
      <c r="CK34" s="1878"/>
      <c r="CL34" s="1878"/>
      <c r="CM34" s="1878"/>
      <c r="CN34" s="1878"/>
      <c r="CO34" s="1878"/>
      <c r="CP34" s="1878"/>
      <c r="CQ34" s="1878"/>
      <c r="CR34" s="1878"/>
      <c r="CS34" s="1878"/>
      <c r="CT34" s="1878"/>
      <c r="CU34" s="1878"/>
      <c r="CV34" s="1878"/>
      <c r="CW34" s="1878"/>
      <c r="CX34" s="1878"/>
      <c r="CY34" s="1878"/>
      <c r="CZ34" s="1878"/>
    </row>
    <row r="35" s="388" customFormat="true" ht="15" customHeight="true" x14ac:dyDescent="0.2">
      <c r="A35" s="2420" t="s">
        <v>55</v>
      </c>
      <c r="B35" s="1749" t="s">
        <v>49</v>
      </c>
      <c r="C35" s="1614">
        <v>58.931238495710616</v>
      </c>
      <c r="D35" s="1615">
        <v>87.443258084098446</v>
      </c>
      <c r="E35" s="1615">
        <v>94.041890412922072</v>
      </c>
      <c r="F35" s="1615">
        <v>96.997199592182383</v>
      </c>
      <c r="G35" s="1616">
        <v>98.551881109184365</v>
      </c>
      <c r="H35" s="1617">
        <v>87.295937336397586</v>
      </c>
      <c r="I35" s="1615">
        <v>95.357914578855627</v>
      </c>
      <c r="J35" s="1615">
        <v>96.649116459762013</v>
      </c>
      <c r="K35" s="1615">
        <v>97.710216662106191</v>
      </c>
      <c r="L35" s="1618">
        <v>99.016031816604126</v>
      </c>
      <c r="M35" s="1619">
        <v>35.606669094201202</v>
      </c>
      <c r="N35" s="1615">
        <v>62.795344699596392</v>
      </c>
      <c r="O35" s="1615">
        <v>75.604831512716743</v>
      </c>
      <c r="P35" s="1615">
        <v>81.726186256607377</v>
      </c>
      <c r="Q35" s="1616">
        <v>92.046339563687866</v>
      </c>
      <c r="R35" s="1617">
        <v>51.423779454220806</v>
      </c>
      <c r="S35" s="1615">
        <v>81.99403953961145</v>
      </c>
      <c r="T35" s="1615">
        <v>89.07075453053578</v>
      </c>
      <c r="U35" s="1615">
        <v>88.026345120815179</v>
      </c>
      <c r="V35" s="1615">
        <v>86.635758522771468</v>
      </c>
      <c r="W35" s="1615">
        <v>46.230653752022974</v>
      </c>
      <c r="X35" s="1615">
        <v>81.994250484303194</v>
      </c>
      <c r="Y35" s="1615">
        <v>93.789649578898803</v>
      </c>
      <c r="Z35" s="1968">
        <v>93.719740166674299</v>
      </c>
      <c r="AA35" s="603"/>
      <c r="AB35" s="603"/>
      <c r="AC35" s="603"/>
      <c r="AD35" s="603"/>
      <c r="AE35" s="603"/>
      <c r="AF35" s="603"/>
      <c r="AG35" s="603"/>
      <c r="AH35" s="603"/>
      <c r="AI35" s="603"/>
      <c r="AJ35" s="603"/>
      <c r="AK35" s="603"/>
      <c r="AL35" s="603"/>
      <c r="AM35" s="603"/>
      <c r="AN35" s="603"/>
      <c r="AO35" s="603"/>
      <c r="AP35" s="603"/>
      <c r="AQ35" s="603"/>
      <c r="AR35" s="603"/>
      <c r="AS35" s="603"/>
      <c r="AT35" s="603"/>
      <c r="AU35" s="603"/>
      <c r="AV35" s="603"/>
      <c r="AW35" s="603"/>
      <c r="AX35" s="603"/>
      <c r="AY35" s="603"/>
      <c r="AZ35" s="216"/>
      <c r="BA35" s="2179" t="s">
        <v>55</v>
      </c>
      <c r="BB35" s="151" t="s">
        <v>49</v>
      </c>
      <c r="BC35" s="1150" t="s">
        <v>35</v>
      </c>
      <c r="BD35" s="1170" t="s">
        <v>35</v>
      </c>
      <c r="BE35" s="1170" t="s">
        <v>35</v>
      </c>
      <c r="BF35" s="1170" t="s">
        <v>35</v>
      </c>
      <c r="BG35" s="1191" t="s">
        <v>35</v>
      </c>
      <c r="BH35" s="1212" t="s">
        <v>35</v>
      </c>
      <c r="BI35" s="1170" t="s">
        <v>35</v>
      </c>
      <c r="BJ35" s="1170" t="s">
        <v>35</v>
      </c>
      <c r="BK35" s="1170" t="s">
        <v>35</v>
      </c>
      <c r="BL35" s="1191" t="s">
        <v>35</v>
      </c>
      <c r="BM35" s="1212" t="s">
        <v>35</v>
      </c>
      <c r="BN35" s="1170" t="s">
        <v>35</v>
      </c>
      <c r="BO35" s="1170" t="s">
        <v>35</v>
      </c>
      <c r="BP35" s="1170" t="s">
        <v>35</v>
      </c>
      <c r="BQ35" s="1191" t="s">
        <v>35</v>
      </c>
      <c r="BR35" s="1212" t="s">
        <v>35</v>
      </c>
      <c r="BS35" s="1170" t="s">
        <v>35</v>
      </c>
      <c r="BT35" s="1170" t="s">
        <v>35</v>
      </c>
      <c r="BU35" s="1170" t="s">
        <v>35</v>
      </c>
      <c r="BV35" s="1170" t="s">
        <v>35</v>
      </c>
      <c r="BW35" s="1170" t="s">
        <v>35</v>
      </c>
      <c r="BX35" s="1170" t="s">
        <v>35</v>
      </c>
      <c r="BY35" s="1232" t="s">
        <v>35</v>
      </c>
      <c r="BZ35" s="1232" t="s">
        <v>35</v>
      </c>
      <c r="CA35" s="1878"/>
      <c r="CB35" s="1878"/>
      <c r="CC35" s="1878"/>
      <c r="CD35" s="1878"/>
      <c r="CE35" s="1878"/>
      <c r="CF35" s="1878"/>
      <c r="CG35" s="1878"/>
      <c r="CH35" s="1878"/>
      <c r="CI35" s="1878"/>
      <c r="CJ35" s="1878"/>
      <c r="CK35" s="1878"/>
      <c r="CL35" s="1878"/>
      <c r="CM35" s="1878"/>
      <c r="CN35" s="1878"/>
      <c r="CO35" s="1878"/>
      <c r="CP35" s="1878"/>
      <c r="CQ35" s="1878"/>
      <c r="CR35" s="1878"/>
      <c r="CS35" s="1878"/>
      <c r="CT35" s="1878"/>
      <c r="CU35" s="1878"/>
      <c r="CV35" s="1878"/>
      <c r="CW35" s="1878"/>
      <c r="CX35" s="1878"/>
      <c r="CY35" s="1878"/>
      <c r="CZ35" s="1878"/>
    </row>
    <row r="36" s="388" customFormat="true" ht="15" customHeight="true" x14ac:dyDescent="0.2">
      <c r="A36" s="2420"/>
      <c r="B36" s="1749" t="s">
        <v>48</v>
      </c>
      <c r="C36" s="1614">
        <v>41.068761504289533</v>
      </c>
      <c r="D36" s="1615">
        <v>12.556741915901773</v>
      </c>
      <c r="E36" s="1615">
        <v>5.9581095870779777</v>
      </c>
      <c r="F36" s="1615">
        <v>3.0028004078176576</v>
      </c>
      <c r="G36" s="1616">
        <v>1.4481188908156615</v>
      </c>
      <c r="H36" s="1617">
        <v>12.704062663602366</v>
      </c>
      <c r="I36" s="1615">
        <v>4.6420854211443201</v>
      </c>
      <c r="J36" s="1615">
        <v>3.3508835402379678</v>
      </c>
      <c r="K36" s="1615">
        <v>2.2897833378937942</v>
      </c>
      <c r="L36" s="1618">
        <v>0.98396818339585179</v>
      </c>
      <c r="M36" s="1619">
        <v>64.393330905798834</v>
      </c>
      <c r="N36" s="1615">
        <v>37.204655300403147</v>
      </c>
      <c r="O36" s="1615">
        <v>24.395168487283126</v>
      </c>
      <c r="P36" s="1615">
        <v>18.273813743392566</v>
      </c>
      <c r="Q36" s="1616">
        <v>7.9536604363120125</v>
      </c>
      <c r="R36" s="1617">
        <v>48.576220545779094</v>
      </c>
      <c r="S36" s="1615">
        <v>18.005960460388454</v>
      </c>
      <c r="T36" s="1615">
        <v>10.929245469464338</v>
      </c>
      <c r="U36" s="1615">
        <v>11.973654879184917</v>
      </c>
      <c r="V36" s="1615">
        <v>13.364241477228688</v>
      </c>
      <c r="W36" s="1615">
        <v>53.769346247977033</v>
      </c>
      <c r="X36" s="1615">
        <v>18.005749515696785</v>
      </c>
      <c r="Y36" s="1615">
        <v>6.2103504211011433</v>
      </c>
      <c r="Z36" s="1968">
        <v>6.2802598333255162</v>
      </c>
      <c r="AA36" s="603"/>
      <c r="AB36" s="603"/>
      <c r="AC36" s="603"/>
      <c r="AD36" s="603"/>
      <c r="AE36" s="603"/>
      <c r="AF36" s="603"/>
      <c r="AG36" s="603"/>
      <c r="AH36" s="603"/>
      <c r="AI36" s="603"/>
      <c r="AJ36" s="603"/>
      <c r="AK36" s="603"/>
      <c r="AL36" s="603"/>
      <c r="AM36" s="603"/>
      <c r="AN36" s="603"/>
      <c r="AO36" s="603"/>
      <c r="AP36" s="603"/>
      <c r="AQ36" s="603"/>
      <c r="AR36" s="603"/>
      <c r="AS36" s="603"/>
      <c r="AT36" s="603"/>
      <c r="AU36" s="603"/>
      <c r="AV36" s="603"/>
      <c r="AW36" s="603"/>
      <c r="AX36" s="603"/>
      <c r="AY36" s="603"/>
      <c r="AZ36" s="216"/>
      <c r="BA36" s="2179"/>
      <c r="BB36" s="151" t="s">
        <v>48</v>
      </c>
      <c r="BC36" s="1150" t="s">
        <v>35</v>
      </c>
      <c r="BD36" s="1170" t="s">
        <v>35</v>
      </c>
      <c r="BE36" s="1170" t="s">
        <v>35</v>
      </c>
      <c r="BF36" s="1170" t="s">
        <v>35</v>
      </c>
      <c r="BG36" s="1191" t="s">
        <v>35</v>
      </c>
      <c r="BH36" s="1212" t="s">
        <v>35</v>
      </c>
      <c r="BI36" s="1170" t="s">
        <v>35</v>
      </c>
      <c r="BJ36" s="1170" t="s">
        <v>35</v>
      </c>
      <c r="BK36" s="1170" t="s">
        <v>35</v>
      </c>
      <c r="BL36" s="1191" t="s">
        <v>35</v>
      </c>
      <c r="BM36" s="1212" t="s">
        <v>35</v>
      </c>
      <c r="BN36" s="1170" t="s">
        <v>35</v>
      </c>
      <c r="BO36" s="1170" t="s">
        <v>35</v>
      </c>
      <c r="BP36" s="1170" t="s">
        <v>35</v>
      </c>
      <c r="BQ36" s="1191" t="s">
        <v>35</v>
      </c>
      <c r="BR36" s="1212" t="s">
        <v>35</v>
      </c>
      <c r="BS36" s="1170" t="s">
        <v>35</v>
      </c>
      <c r="BT36" s="1170" t="s">
        <v>35</v>
      </c>
      <c r="BU36" s="1170" t="s">
        <v>35</v>
      </c>
      <c r="BV36" s="1170" t="s">
        <v>35</v>
      </c>
      <c r="BW36" s="1170" t="s">
        <v>35</v>
      </c>
      <c r="BX36" s="1170" t="s">
        <v>35</v>
      </c>
      <c r="BY36" s="1232" t="s">
        <v>35</v>
      </c>
      <c r="BZ36" s="1232" t="s">
        <v>35</v>
      </c>
      <c r="CA36" s="1878"/>
      <c r="CB36" s="1878"/>
      <c r="CC36" s="1878"/>
      <c r="CD36" s="1878"/>
      <c r="CE36" s="1878"/>
      <c r="CF36" s="1878"/>
      <c r="CG36" s="1878"/>
      <c r="CH36" s="1878"/>
      <c r="CI36" s="1878"/>
      <c r="CJ36" s="1878"/>
      <c r="CK36" s="1878"/>
      <c r="CL36" s="1878"/>
      <c r="CM36" s="1878"/>
      <c r="CN36" s="1878"/>
      <c r="CO36" s="1878"/>
      <c r="CP36" s="1878"/>
      <c r="CQ36" s="1878"/>
      <c r="CR36" s="1878"/>
      <c r="CS36" s="1878"/>
      <c r="CT36" s="1878"/>
      <c r="CU36" s="1878"/>
      <c r="CV36" s="1878"/>
      <c r="CW36" s="1878"/>
      <c r="CX36" s="1878"/>
      <c r="CY36" s="1878"/>
      <c r="CZ36" s="1878"/>
    </row>
    <row r="37" s="388" customFormat="true" ht="15" customHeight="true" x14ac:dyDescent="0.2">
      <c r="A37" s="2420" t="s">
        <v>158</v>
      </c>
      <c r="B37" s="1749" t="s">
        <v>49</v>
      </c>
      <c r="C37" s="1614">
        <v>69.968884248284553</v>
      </c>
      <c r="D37" s="1615">
        <v>90.205592396382855</v>
      </c>
      <c r="E37" s="1615">
        <v>94.861315845137824</v>
      </c>
      <c r="F37" s="1615">
        <v>97.295627839248951</v>
      </c>
      <c r="G37" s="1616">
        <v>98.557437913672885</v>
      </c>
      <c r="H37" s="1617">
        <v>90.218929016920953</v>
      </c>
      <c r="I37" s="1615">
        <v>95.884477411070378</v>
      </c>
      <c r="J37" s="1615">
        <v>97.172525860509978</v>
      </c>
      <c r="K37" s="1615">
        <v>97.854565369687634</v>
      </c>
      <c r="L37" s="1618">
        <v>99.015801088032248</v>
      </c>
      <c r="M37" s="1619">
        <v>46.450865727048978</v>
      </c>
      <c r="N37" s="1615">
        <v>73.874622358562831</v>
      </c>
      <c r="O37" s="1615">
        <v>83.500576808639934</v>
      </c>
      <c r="P37" s="1615">
        <v>85.208841252727552</v>
      </c>
      <c r="Q37" s="1616">
        <v>92.67537676646451</v>
      </c>
      <c r="R37" s="1617">
        <v>58.29612002590968</v>
      </c>
      <c r="S37" s="1615">
        <v>91.456753761620448</v>
      </c>
      <c r="T37" s="1615">
        <v>92.206919725196229</v>
      </c>
      <c r="U37" s="1615">
        <v>93.239253892868931</v>
      </c>
      <c r="V37" s="1615">
        <v>89.557832025863078</v>
      </c>
      <c r="W37" s="1615">
        <v>57.552707958417074</v>
      </c>
      <c r="X37" s="1615">
        <v>87.748353266374934</v>
      </c>
      <c r="Y37" s="1615">
        <v>94.503942218087971</v>
      </c>
      <c r="Z37" s="1968">
        <v>95.301661699920416</v>
      </c>
      <c r="AA37" s="603"/>
      <c r="AB37" s="603"/>
      <c r="AC37" s="603"/>
      <c r="AD37" s="603"/>
      <c r="AE37" s="603"/>
      <c r="AF37" s="603"/>
      <c r="AG37" s="603"/>
      <c r="AH37" s="603"/>
      <c r="AI37" s="603"/>
      <c r="AJ37" s="603"/>
      <c r="AK37" s="603"/>
      <c r="AL37" s="603"/>
      <c r="AM37" s="603"/>
      <c r="AN37" s="603"/>
      <c r="AO37" s="603"/>
      <c r="AP37" s="603"/>
      <c r="AQ37" s="603"/>
      <c r="AR37" s="603"/>
      <c r="AS37" s="603"/>
      <c r="AT37" s="603"/>
      <c r="AU37" s="603"/>
      <c r="AV37" s="603"/>
      <c r="AW37" s="603"/>
      <c r="AX37" s="603"/>
      <c r="AY37" s="603"/>
      <c r="AZ37" s="216"/>
      <c r="BA37" s="2179" t="s">
        <v>125</v>
      </c>
      <c r="BB37" s="151" t="s">
        <v>49</v>
      </c>
      <c r="BC37" s="1150" t="s">
        <v>35</v>
      </c>
      <c r="BD37" s="1170" t="s">
        <v>35</v>
      </c>
      <c r="BE37" s="1170" t="s">
        <v>35</v>
      </c>
      <c r="BF37" s="1170" t="s">
        <v>35</v>
      </c>
      <c r="BG37" s="1191" t="s">
        <v>35</v>
      </c>
      <c r="BH37" s="1212" t="s">
        <v>35</v>
      </c>
      <c r="BI37" s="1170" t="s">
        <v>35</v>
      </c>
      <c r="BJ37" s="1170" t="s">
        <v>35</v>
      </c>
      <c r="BK37" s="1170" t="s">
        <v>35</v>
      </c>
      <c r="BL37" s="1191" t="s">
        <v>35</v>
      </c>
      <c r="BM37" s="1212" t="s">
        <v>35</v>
      </c>
      <c r="BN37" s="1170" t="s">
        <v>35</v>
      </c>
      <c r="BO37" s="1170" t="s">
        <v>35</v>
      </c>
      <c r="BP37" s="1170" t="s">
        <v>35</v>
      </c>
      <c r="BQ37" s="1191" t="s">
        <v>35</v>
      </c>
      <c r="BR37" s="1212" t="s">
        <v>35</v>
      </c>
      <c r="BS37" s="1170" t="s">
        <v>35</v>
      </c>
      <c r="BT37" s="1170" t="s">
        <v>35</v>
      </c>
      <c r="BU37" s="1170" t="s">
        <v>35</v>
      </c>
      <c r="BV37" s="1170" t="s">
        <v>35</v>
      </c>
      <c r="BW37" s="1170" t="s">
        <v>35</v>
      </c>
      <c r="BX37" s="1170" t="s">
        <v>35</v>
      </c>
      <c r="BY37" s="1232" t="s">
        <v>35</v>
      </c>
      <c r="BZ37" s="1232" t="s">
        <v>35</v>
      </c>
      <c r="CA37" s="1878"/>
      <c r="CB37" s="1878"/>
      <c r="CC37" s="1878"/>
      <c r="CD37" s="1878"/>
      <c r="CE37" s="1878"/>
      <c r="CF37" s="1878"/>
      <c r="CG37" s="1878"/>
      <c r="CH37" s="1878"/>
      <c r="CI37" s="1878"/>
      <c r="CJ37" s="1878"/>
      <c r="CK37" s="1878"/>
      <c r="CL37" s="1878"/>
      <c r="CM37" s="1878"/>
      <c r="CN37" s="1878"/>
      <c r="CO37" s="1878"/>
      <c r="CP37" s="1878"/>
      <c r="CQ37" s="1878"/>
      <c r="CR37" s="1878"/>
      <c r="CS37" s="1878"/>
      <c r="CT37" s="1878"/>
      <c r="CU37" s="1878"/>
      <c r="CV37" s="1878"/>
      <c r="CW37" s="1878"/>
      <c r="CX37" s="1878"/>
      <c r="CY37" s="1878"/>
      <c r="CZ37" s="1878"/>
    </row>
    <row r="38" s="388" customFormat="true" ht="15" customHeight="true" x14ac:dyDescent="0.2">
      <c r="A38" s="2420"/>
      <c r="B38" s="1749" t="s">
        <v>48</v>
      </c>
      <c r="C38" s="1614">
        <v>30.031115751715447</v>
      </c>
      <c r="D38" s="1615">
        <v>9.7944076036173389</v>
      </c>
      <c r="E38" s="1615">
        <v>5.1386841548622053</v>
      </c>
      <c r="F38" s="1615">
        <v>2.7043721607511237</v>
      </c>
      <c r="G38" s="1616">
        <v>1.442562086327128</v>
      </c>
      <c r="H38" s="1617">
        <v>9.7810709830790241</v>
      </c>
      <c r="I38" s="1615">
        <v>4.1155225889295588</v>
      </c>
      <c r="J38" s="1615">
        <v>2.8274741394899814</v>
      </c>
      <c r="K38" s="1615">
        <v>2.145434630312351</v>
      </c>
      <c r="L38" s="1618">
        <v>0.9841989119677258</v>
      </c>
      <c r="M38" s="1619">
        <v>53.549134272951008</v>
      </c>
      <c r="N38" s="1615">
        <v>26.125377641437016</v>
      </c>
      <c r="O38" s="1615">
        <v>16.499423191359945</v>
      </c>
      <c r="P38" s="1615">
        <v>14.791158747272531</v>
      </c>
      <c r="Q38" s="1616">
        <v>7.3246232335354451</v>
      </c>
      <c r="R38" s="1617">
        <v>41.703879974090242</v>
      </c>
      <c r="S38" s="1615">
        <v>8.5432462383794672</v>
      </c>
      <c r="T38" s="1615">
        <v>7.7930802748037316</v>
      </c>
      <c r="U38" s="1615">
        <v>6.7607461071311228</v>
      </c>
      <c r="V38" s="1615">
        <v>10.442167974137126</v>
      </c>
      <c r="W38" s="1615">
        <v>42.447292041582955</v>
      </c>
      <c r="X38" s="1615">
        <v>12.251646733625087</v>
      </c>
      <c r="Y38" s="1615">
        <v>5.496057781911996</v>
      </c>
      <c r="Z38" s="1968">
        <v>4.6983383000794205</v>
      </c>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3"/>
      <c r="AX38" s="603"/>
      <c r="AY38" s="603"/>
      <c r="AZ38" s="216"/>
      <c r="BA38" s="2179"/>
      <c r="BB38" s="151" t="s">
        <v>48</v>
      </c>
      <c r="BC38" s="1150" t="s">
        <v>35</v>
      </c>
      <c r="BD38" s="1170" t="s">
        <v>35</v>
      </c>
      <c r="BE38" s="1170" t="s">
        <v>35</v>
      </c>
      <c r="BF38" s="1170" t="s">
        <v>35</v>
      </c>
      <c r="BG38" s="1191" t="s">
        <v>35</v>
      </c>
      <c r="BH38" s="1212" t="s">
        <v>35</v>
      </c>
      <c r="BI38" s="1170" t="s">
        <v>35</v>
      </c>
      <c r="BJ38" s="1170" t="s">
        <v>35</v>
      </c>
      <c r="BK38" s="1170" t="s">
        <v>35</v>
      </c>
      <c r="BL38" s="1191" t="s">
        <v>35</v>
      </c>
      <c r="BM38" s="1212" t="s">
        <v>35</v>
      </c>
      <c r="BN38" s="1170" t="s">
        <v>35</v>
      </c>
      <c r="BO38" s="1170" t="s">
        <v>35</v>
      </c>
      <c r="BP38" s="1170" t="s">
        <v>35</v>
      </c>
      <c r="BQ38" s="1191" t="s">
        <v>35</v>
      </c>
      <c r="BR38" s="1212" t="s">
        <v>35</v>
      </c>
      <c r="BS38" s="1170" t="s">
        <v>35</v>
      </c>
      <c r="BT38" s="1170" t="s">
        <v>35</v>
      </c>
      <c r="BU38" s="1170" t="s">
        <v>35</v>
      </c>
      <c r="BV38" s="1170" t="s">
        <v>35</v>
      </c>
      <c r="BW38" s="1170" t="s">
        <v>35</v>
      </c>
      <c r="BX38" s="1170" t="s">
        <v>35</v>
      </c>
      <c r="BY38" s="1232" t="s">
        <v>35</v>
      </c>
      <c r="BZ38" s="1232" t="s">
        <v>35</v>
      </c>
      <c r="CA38" s="1878"/>
      <c r="CB38" s="1878"/>
      <c r="CC38" s="1878"/>
      <c r="CD38" s="1878"/>
      <c r="CE38" s="1878"/>
      <c r="CF38" s="1878"/>
      <c r="CG38" s="1878"/>
      <c r="CH38" s="1878"/>
      <c r="CI38" s="1878"/>
      <c r="CJ38" s="1878"/>
      <c r="CK38" s="1878"/>
      <c r="CL38" s="1878"/>
      <c r="CM38" s="1878"/>
      <c r="CN38" s="1878"/>
      <c r="CO38" s="1878"/>
      <c r="CP38" s="1878"/>
      <c r="CQ38" s="1878"/>
      <c r="CR38" s="1878"/>
      <c r="CS38" s="1878"/>
      <c r="CT38" s="1878"/>
      <c r="CU38" s="1878"/>
      <c r="CV38" s="1878"/>
      <c r="CW38" s="1878"/>
      <c r="CX38" s="1878"/>
      <c r="CY38" s="1878"/>
      <c r="CZ38" s="1878"/>
    </row>
    <row r="39" s="130" customFormat="true" ht="15" customHeight="true" x14ac:dyDescent="0.2">
      <c r="A39" s="2165" t="s">
        <v>122</v>
      </c>
      <c r="B39" s="248" t="s">
        <v>49</v>
      </c>
      <c r="C39" s="1093" t="s">
        <v>35</v>
      </c>
      <c r="D39" s="1102" t="s">
        <v>35</v>
      </c>
      <c r="E39" s="1102" t="s">
        <v>35</v>
      </c>
      <c r="F39" s="1102" t="s">
        <v>35</v>
      </c>
      <c r="G39" s="1112" t="s">
        <v>35</v>
      </c>
      <c r="H39" s="1122" t="s">
        <v>35</v>
      </c>
      <c r="I39" s="1102" t="s">
        <v>35</v>
      </c>
      <c r="J39" s="1102" t="s">
        <v>35</v>
      </c>
      <c r="K39" s="1102" t="s">
        <v>35</v>
      </c>
      <c r="L39" s="1132" t="s">
        <v>35</v>
      </c>
      <c r="M39" s="1140" t="s">
        <v>35</v>
      </c>
      <c r="N39" s="1102" t="s">
        <v>35</v>
      </c>
      <c r="O39" s="1102" t="s">
        <v>35</v>
      </c>
      <c r="P39" s="1102" t="s">
        <v>35</v>
      </c>
      <c r="Q39" s="1112" t="s">
        <v>35</v>
      </c>
      <c r="R39" s="1122" t="s">
        <v>35</v>
      </c>
      <c r="S39" s="1102" t="s">
        <v>35</v>
      </c>
      <c r="T39" s="1102" t="s">
        <v>35</v>
      </c>
      <c r="U39" s="1102" t="s">
        <v>35</v>
      </c>
      <c r="V39" s="1102" t="s">
        <v>35</v>
      </c>
      <c r="W39" s="1102" t="s">
        <v>35</v>
      </c>
      <c r="X39" s="1102" t="s">
        <v>35</v>
      </c>
      <c r="Y39" s="1144" t="s">
        <v>35</v>
      </c>
      <c r="Z39" s="1836" t="s">
        <v>35</v>
      </c>
      <c r="AA39" s="1867"/>
      <c r="AB39" s="1867"/>
      <c r="AC39" s="1867"/>
      <c r="AD39" s="1867"/>
      <c r="AE39" s="1867"/>
      <c r="AF39" s="1867"/>
      <c r="AG39" s="1867"/>
      <c r="AH39" s="1867"/>
      <c r="AI39" s="1867"/>
      <c r="AJ39" s="1867"/>
      <c r="AK39" s="1867"/>
      <c r="AL39" s="1867"/>
      <c r="AM39" s="1867"/>
      <c r="AN39" s="1867"/>
      <c r="AO39" s="1867"/>
      <c r="AP39" s="1867"/>
      <c r="AQ39" s="1867"/>
      <c r="AR39" s="1867"/>
      <c r="AS39" s="1867"/>
      <c r="AT39" s="1867"/>
      <c r="AU39" s="1867"/>
      <c r="AV39" s="1867"/>
      <c r="AW39" s="1867"/>
      <c r="AX39" s="1867"/>
      <c r="AY39" s="1867"/>
      <c r="AZ39" s="215"/>
      <c r="BA39" s="2179" t="s">
        <v>122</v>
      </c>
      <c r="BB39" s="151" t="s">
        <v>49</v>
      </c>
      <c r="BC39" s="1150" t="s">
        <v>35</v>
      </c>
      <c r="BD39" s="1170" t="s">
        <v>35</v>
      </c>
      <c r="BE39" s="1170" t="s">
        <v>35</v>
      </c>
      <c r="BF39" s="1170" t="s">
        <v>35</v>
      </c>
      <c r="BG39" s="1191" t="s">
        <v>35</v>
      </c>
      <c r="BH39" s="1212" t="s">
        <v>35</v>
      </c>
      <c r="BI39" s="1170" t="s">
        <v>35</v>
      </c>
      <c r="BJ39" s="1170" t="s">
        <v>35</v>
      </c>
      <c r="BK39" s="1170" t="s">
        <v>35</v>
      </c>
      <c r="BL39" s="1191" t="s">
        <v>35</v>
      </c>
      <c r="BM39" s="1212" t="s">
        <v>35</v>
      </c>
      <c r="BN39" s="1170" t="s">
        <v>35</v>
      </c>
      <c r="BO39" s="1170" t="s">
        <v>35</v>
      </c>
      <c r="BP39" s="1170" t="s">
        <v>35</v>
      </c>
      <c r="BQ39" s="1191" t="s">
        <v>35</v>
      </c>
      <c r="BR39" s="1212" t="s">
        <v>35</v>
      </c>
      <c r="BS39" s="1170" t="s">
        <v>35</v>
      </c>
      <c r="BT39" s="1170" t="s">
        <v>35</v>
      </c>
      <c r="BU39" s="1170" t="s">
        <v>35</v>
      </c>
      <c r="BV39" s="1170" t="s">
        <v>35</v>
      </c>
      <c r="BW39" s="1170" t="s">
        <v>35</v>
      </c>
      <c r="BX39" s="1170" t="s">
        <v>35</v>
      </c>
      <c r="BY39" s="1232" t="s">
        <v>35</v>
      </c>
      <c r="BZ39" s="1232" t="s">
        <v>35</v>
      </c>
      <c r="CA39" s="1878"/>
      <c r="CB39" s="1878"/>
      <c r="CC39" s="1878"/>
      <c r="CD39" s="1878"/>
      <c r="CE39" s="1878"/>
      <c r="CF39" s="1878"/>
      <c r="CG39" s="1878"/>
      <c r="CH39" s="1878"/>
      <c r="CI39" s="1878"/>
      <c r="CJ39" s="1878"/>
      <c r="CK39" s="1878"/>
      <c r="CL39" s="1878"/>
      <c r="CM39" s="1878"/>
      <c r="CN39" s="1878"/>
      <c r="CO39" s="1878"/>
      <c r="CP39" s="1878"/>
      <c r="CQ39" s="1878"/>
      <c r="CR39" s="1878"/>
      <c r="CS39" s="1878"/>
      <c r="CT39" s="1878"/>
      <c r="CU39" s="1878"/>
      <c r="CV39" s="1878"/>
      <c r="CW39" s="1878"/>
      <c r="CX39" s="1878"/>
      <c r="CY39" s="1878"/>
      <c r="CZ39" s="1878"/>
    </row>
    <row r="40" s="130" customFormat="true" ht="15" customHeight="true" x14ac:dyDescent="0.2">
      <c r="A40" s="2165"/>
      <c r="B40" s="248" t="s">
        <v>48</v>
      </c>
      <c r="C40" s="1093" t="s">
        <v>35</v>
      </c>
      <c r="D40" s="1102" t="s">
        <v>35</v>
      </c>
      <c r="E40" s="1102" t="s">
        <v>35</v>
      </c>
      <c r="F40" s="1102" t="s">
        <v>35</v>
      </c>
      <c r="G40" s="1112" t="s">
        <v>35</v>
      </c>
      <c r="H40" s="1122" t="s">
        <v>35</v>
      </c>
      <c r="I40" s="1102" t="s">
        <v>35</v>
      </c>
      <c r="J40" s="1102" t="s">
        <v>35</v>
      </c>
      <c r="K40" s="1102" t="s">
        <v>35</v>
      </c>
      <c r="L40" s="1132" t="s">
        <v>35</v>
      </c>
      <c r="M40" s="1140" t="s">
        <v>35</v>
      </c>
      <c r="N40" s="1102" t="s">
        <v>35</v>
      </c>
      <c r="O40" s="1102" t="s">
        <v>35</v>
      </c>
      <c r="P40" s="1102" t="s">
        <v>35</v>
      </c>
      <c r="Q40" s="1112" t="s">
        <v>35</v>
      </c>
      <c r="R40" s="1122" t="s">
        <v>35</v>
      </c>
      <c r="S40" s="1102" t="s">
        <v>35</v>
      </c>
      <c r="T40" s="1102" t="s">
        <v>35</v>
      </c>
      <c r="U40" s="1102" t="s">
        <v>35</v>
      </c>
      <c r="V40" s="1102" t="s">
        <v>35</v>
      </c>
      <c r="W40" s="1102" t="s">
        <v>35</v>
      </c>
      <c r="X40" s="1102" t="s">
        <v>35</v>
      </c>
      <c r="Y40" s="1144" t="s">
        <v>35</v>
      </c>
      <c r="Z40" s="1836" t="s">
        <v>35</v>
      </c>
      <c r="AA40" s="1867"/>
      <c r="AB40" s="1867"/>
      <c r="AC40" s="1867"/>
      <c r="AD40" s="1867"/>
      <c r="AE40" s="1867"/>
      <c r="AF40" s="1867"/>
      <c r="AG40" s="1867"/>
      <c r="AH40" s="1867"/>
      <c r="AI40" s="1867"/>
      <c r="AJ40" s="1867"/>
      <c r="AK40" s="1867"/>
      <c r="AL40" s="1867"/>
      <c r="AM40" s="1867"/>
      <c r="AN40" s="1867"/>
      <c r="AO40" s="1867"/>
      <c r="AP40" s="1867"/>
      <c r="AQ40" s="1867"/>
      <c r="AR40" s="1867"/>
      <c r="AS40" s="1867"/>
      <c r="AT40" s="1867"/>
      <c r="AU40" s="1867"/>
      <c r="AV40" s="1867"/>
      <c r="AW40" s="1867"/>
      <c r="AX40" s="1867"/>
      <c r="AY40" s="1867"/>
      <c r="AZ40" s="215"/>
      <c r="BA40" s="2179"/>
      <c r="BB40" s="151" t="s">
        <v>48</v>
      </c>
      <c r="BC40" s="1150" t="s">
        <v>35</v>
      </c>
      <c r="BD40" s="1170" t="s">
        <v>35</v>
      </c>
      <c r="BE40" s="1170" t="s">
        <v>35</v>
      </c>
      <c r="BF40" s="1170" t="s">
        <v>35</v>
      </c>
      <c r="BG40" s="1191" t="s">
        <v>35</v>
      </c>
      <c r="BH40" s="1212" t="s">
        <v>35</v>
      </c>
      <c r="BI40" s="1170" t="s">
        <v>35</v>
      </c>
      <c r="BJ40" s="1170" t="s">
        <v>35</v>
      </c>
      <c r="BK40" s="1170" t="s">
        <v>35</v>
      </c>
      <c r="BL40" s="1191" t="s">
        <v>35</v>
      </c>
      <c r="BM40" s="1212" t="s">
        <v>35</v>
      </c>
      <c r="BN40" s="1170" t="s">
        <v>35</v>
      </c>
      <c r="BO40" s="1170" t="s">
        <v>35</v>
      </c>
      <c r="BP40" s="1170" t="s">
        <v>35</v>
      </c>
      <c r="BQ40" s="1191" t="s">
        <v>35</v>
      </c>
      <c r="BR40" s="1212" t="s">
        <v>35</v>
      </c>
      <c r="BS40" s="1170" t="s">
        <v>35</v>
      </c>
      <c r="BT40" s="1170" t="s">
        <v>35</v>
      </c>
      <c r="BU40" s="1170" t="s">
        <v>35</v>
      </c>
      <c r="BV40" s="1170" t="s">
        <v>35</v>
      </c>
      <c r="BW40" s="1170" t="s">
        <v>35</v>
      </c>
      <c r="BX40" s="1170" t="s">
        <v>35</v>
      </c>
      <c r="BY40" s="1232" t="s">
        <v>35</v>
      </c>
      <c r="BZ40" s="1232" t="s">
        <v>35</v>
      </c>
      <c r="CA40" s="1878"/>
      <c r="CB40" s="1878"/>
      <c r="CC40" s="1878"/>
      <c r="CD40" s="1878"/>
      <c r="CE40" s="1878"/>
      <c r="CF40" s="1878"/>
      <c r="CG40" s="1878"/>
      <c r="CH40" s="1878"/>
      <c r="CI40" s="1878"/>
      <c r="CJ40" s="1878"/>
      <c r="CK40" s="1878"/>
      <c r="CL40" s="1878"/>
      <c r="CM40" s="1878"/>
      <c r="CN40" s="1878"/>
      <c r="CO40" s="1878"/>
      <c r="CP40" s="1878"/>
      <c r="CQ40" s="1878"/>
      <c r="CR40" s="1878"/>
      <c r="CS40" s="1878"/>
      <c r="CT40" s="1878"/>
      <c r="CU40" s="1878"/>
      <c r="CV40" s="1878"/>
      <c r="CW40" s="1878"/>
      <c r="CX40" s="1878"/>
      <c r="CY40" s="1878"/>
      <c r="CZ40" s="1878"/>
    </row>
    <row r="41" s="388" customFormat="true" ht="15" customHeight="true" x14ac:dyDescent="0.2">
      <c r="A41" s="2420" t="s">
        <v>56</v>
      </c>
      <c r="B41" s="1749" t="s">
        <v>49</v>
      </c>
      <c r="C41" s="1614">
        <v>2.0964144677574921</v>
      </c>
      <c r="D41" s="1615">
        <v>0.40805404222423564</v>
      </c>
      <c r="E41" s="1615">
        <v>0.2952356309349437</v>
      </c>
      <c r="F41" s="1615">
        <v>7.5444757022990347E-2</v>
      </c>
      <c r="G41" s="1616">
        <v>1.9038863445925116E-2</v>
      </c>
      <c r="H41" s="1617">
        <v>0.44754999789389144</v>
      </c>
      <c r="I41" s="1615">
        <v>9.6981209525544856E-2</v>
      </c>
      <c r="J41" s="1615">
        <v>2.3593853013224246E-2</v>
      </c>
      <c r="K41" s="1615">
        <v>1.8017543318834567E-2</v>
      </c>
      <c r="L41" s="1618">
        <v>2.758758921830512E-2</v>
      </c>
      <c r="M41" s="1619">
        <v>3.6470016261437221</v>
      </c>
      <c r="N41" s="1615">
        <v>2.2738044239027584</v>
      </c>
      <c r="O41" s="1615">
        <v>0.78674877344304639</v>
      </c>
      <c r="P41" s="1615">
        <v>0.42277336692635181</v>
      </c>
      <c r="Q41" s="1616">
        <v>0.76973709055030293</v>
      </c>
      <c r="R41" s="1617">
        <v>0.69660518738523125</v>
      </c>
      <c r="S41" s="1615">
        <v>1.4400860397526247</v>
      </c>
      <c r="T41" s="1615">
        <v>0.10066278092107989</v>
      </c>
      <c r="U41" s="1615">
        <v>0.81100851126831908</v>
      </c>
      <c r="V41" s="1615">
        <v>0.24785579819678727</v>
      </c>
      <c r="W41" s="1615">
        <v>2.01081143865972</v>
      </c>
      <c r="X41" s="1615">
        <v>1.3053616959836671</v>
      </c>
      <c r="Y41" s="1615">
        <v>0.29528983752594595</v>
      </c>
      <c r="Z41" s="1968">
        <v>0.45410307769841329</v>
      </c>
      <c r="AA41" s="603"/>
      <c r="AB41" s="603"/>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AZ41" s="216"/>
      <c r="BA41" s="2179" t="s">
        <v>56</v>
      </c>
      <c r="BB41" s="151" t="s">
        <v>49</v>
      </c>
      <c r="BC41" s="1150" t="s">
        <v>35</v>
      </c>
      <c r="BD41" s="1170" t="s">
        <v>35</v>
      </c>
      <c r="BE41" s="1170" t="s">
        <v>35</v>
      </c>
      <c r="BF41" s="1170" t="s">
        <v>35</v>
      </c>
      <c r="BG41" s="1191" t="s">
        <v>35</v>
      </c>
      <c r="BH41" s="1212" t="s">
        <v>35</v>
      </c>
      <c r="BI41" s="1170" t="s">
        <v>35</v>
      </c>
      <c r="BJ41" s="1170" t="s">
        <v>35</v>
      </c>
      <c r="BK41" s="1170" t="s">
        <v>35</v>
      </c>
      <c r="BL41" s="1191" t="s">
        <v>35</v>
      </c>
      <c r="BM41" s="1212" t="s">
        <v>35</v>
      </c>
      <c r="BN41" s="1170" t="s">
        <v>35</v>
      </c>
      <c r="BO41" s="1170" t="s">
        <v>35</v>
      </c>
      <c r="BP41" s="1170" t="s">
        <v>35</v>
      </c>
      <c r="BQ41" s="1191" t="s">
        <v>35</v>
      </c>
      <c r="BR41" s="1212" t="s">
        <v>35</v>
      </c>
      <c r="BS41" s="1170" t="s">
        <v>35</v>
      </c>
      <c r="BT41" s="1170" t="s">
        <v>35</v>
      </c>
      <c r="BU41" s="1170" t="s">
        <v>35</v>
      </c>
      <c r="BV41" s="1170" t="s">
        <v>35</v>
      </c>
      <c r="BW41" s="1170" t="s">
        <v>35</v>
      </c>
      <c r="BX41" s="1170" t="s">
        <v>35</v>
      </c>
      <c r="BY41" s="1232" t="s">
        <v>35</v>
      </c>
      <c r="BZ41" s="1232" t="s">
        <v>35</v>
      </c>
      <c r="CA41" s="1878"/>
      <c r="CB41" s="1878"/>
      <c r="CC41" s="1878"/>
      <c r="CD41" s="1878"/>
      <c r="CE41" s="1878"/>
      <c r="CF41" s="1878"/>
      <c r="CG41" s="1878"/>
      <c r="CH41" s="1878"/>
      <c r="CI41" s="1878"/>
      <c r="CJ41" s="1878"/>
      <c r="CK41" s="1878"/>
      <c r="CL41" s="1878"/>
      <c r="CM41" s="1878"/>
      <c r="CN41" s="1878"/>
      <c r="CO41" s="1878"/>
      <c r="CP41" s="1878"/>
      <c r="CQ41" s="1878"/>
      <c r="CR41" s="1878"/>
      <c r="CS41" s="1878"/>
      <c r="CT41" s="1878"/>
      <c r="CU41" s="1878"/>
      <c r="CV41" s="1878"/>
      <c r="CW41" s="1878"/>
      <c r="CX41" s="1878"/>
      <c r="CY41" s="1878"/>
      <c r="CZ41" s="1878"/>
    </row>
    <row r="42" s="388" customFormat="true" ht="15" customHeight="true" x14ac:dyDescent="0.2">
      <c r="A42" s="2420"/>
      <c r="B42" s="1749" t="s">
        <v>48</v>
      </c>
      <c r="C42" s="1614">
        <v>97.903585532242431</v>
      </c>
      <c r="D42" s="1615">
        <v>99.591945957775806</v>
      </c>
      <c r="E42" s="1615">
        <v>99.704764369065089</v>
      </c>
      <c r="F42" s="1615">
        <v>99.924555242977007</v>
      </c>
      <c r="G42" s="1616">
        <v>99.980961136554086</v>
      </c>
      <c r="H42" s="1617">
        <v>99.552450002106099</v>
      </c>
      <c r="I42" s="1615">
        <v>99.903018790474462</v>
      </c>
      <c r="J42" s="1615">
        <v>99.976406146986776</v>
      </c>
      <c r="K42" s="1615">
        <v>99.981982456681166</v>
      </c>
      <c r="L42" s="1618">
        <v>99.9724124107817</v>
      </c>
      <c r="M42" s="1619">
        <v>96.352998373856266</v>
      </c>
      <c r="N42" s="1615">
        <v>97.726195576097183</v>
      </c>
      <c r="O42" s="1615">
        <v>99.213251226556949</v>
      </c>
      <c r="P42" s="1615">
        <v>99.57722663307365</v>
      </c>
      <c r="Q42" s="1616">
        <v>99.23026290944965</v>
      </c>
      <c r="R42" s="1617">
        <v>99.303394812614769</v>
      </c>
      <c r="S42" s="1615">
        <v>98.5599139602474</v>
      </c>
      <c r="T42" s="1615">
        <v>99.899337219078959</v>
      </c>
      <c r="U42" s="1615">
        <v>99.188991488731716</v>
      </c>
      <c r="V42" s="1615">
        <v>99.752144201803205</v>
      </c>
      <c r="W42" s="1615">
        <v>97.989188561340285</v>
      </c>
      <c r="X42" s="1615">
        <v>98.694638304016294</v>
      </c>
      <c r="Y42" s="1615">
        <v>99.704710162474029</v>
      </c>
      <c r="Z42" s="1968">
        <v>99.545896922301552</v>
      </c>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3"/>
      <c r="AX42" s="603"/>
      <c r="AY42" s="603"/>
      <c r="AZ42" s="216"/>
      <c r="BA42" s="2179"/>
      <c r="BB42" s="151" t="s">
        <v>48</v>
      </c>
      <c r="BC42" s="1150" t="s">
        <v>35</v>
      </c>
      <c r="BD42" s="1170" t="s">
        <v>35</v>
      </c>
      <c r="BE42" s="1170" t="s">
        <v>35</v>
      </c>
      <c r="BF42" s="1170" t="s">
        <v>35</v>
      </c>
      <c r="BG42" s="1191" t="s">
        <v>35</v>
      </c>
      <c r="BH42" s="1212" t="s">
        <v>35</v>
      </c>
      <c r="BI42" s="1170" t="s">
        <v>35</v>
      </c>
      <c r="BJ42" s="1170" t="s">
        <v>35</v>
      </c>
      <c r="BK42" s="1170" t="s">
        <v>35</v>
      </c>
      <c r="BL42" s="1191" t="s">
        <v>35</v>
      </c>
      <c r="BM42" s="1212" t="s">
        <v>35</v>
      </c>
      <c r="BN42" s="1170" t="s">
        <v>35</v>
      </c>
      <c r="BO42" s="1170" t="s">
        <v>35</v>
      </c>
      <c r="BP42" s="1170" t="s">
        <v>35</v>
      </c>
      <c r="BQ42" s="1191" t="s">
        <v>35</v>
      </c>
      <c r="BR42" s="1212" t="s">
        <v>35</v>
      </c>
      <c r="BS42" s="1170" t="s">
        <v>35</v>
      </c>
      <c r="BT42" s="1170" t="s">
        <v>35</v>
      </c>
      <c r="BU42" s="1170" t="s">
        <v>35</v>
      </c>
      <c r="BV42" s="1170" t="s">
        <v>35</v>
      </c>
      <c r="BW42" s="1170" t="s">
        <v>35</v>
      </c>
      <c r="BX42" s="1170" t="s">
        <v>35</v>
      </c>
      <c r="BY42" s="1232" t="s">
        <v>35</v>
      </c>
      <c r="BZ42" s="1232" t="s">
        <v>35</v>
      </c>
      <c r="CA42" s="1878"/>
      <c r="CB42" s="1878"/>
      <c r="CC42" s="1878"/>
      <c r="CD42" s="1878"/>
      <c r="CE42" s="1878"/>
      <c r="CF42" s="1878"/>
      <c r="CG42" s="1878"/>
      <c r="CH42" s="1878"/>
      <c r="CI42" s="1878"/>
      <c r="CJ42" s="1878"/>
      <c r="CK42" s="1878"/>
      <c r="CL42" s="1878"/>
      <c r="CM42" s="1878"/>
      <c r="CN42" s="1878"/>
      <c r="CO42" s="1878"/>
      <c r="CP42" s="1878"/>
      <c r="CQ42" s="1878"/>
      <c r="CR42" s="1878"/>
      <c r="CS42" s="1878"/>
      <c r="CT42" s="1878"/>
      <c r="CU42" s="1878"/>
      <c r="CV42" s="1878"/>
      <c r="CW42" s="1878"/>
      <c r="CX42" s="1878"/>
      <c r="CY42" s="1878"/>
      <c r="CZ42" s="1878"/>
    </row>
    <row r="43" s="388" customFormat="true" ht="15" customHeight="true" x14ac:dyDescent="0.2">
      <c r="A43" s="2420" t="s">
        <v>53</v>
      </c>
      <c r="B43" s="1749" t="s">
        <v>49</v>
      </c>
      <c r="C43" s="1780" t="s">
        <v>35</v>
      </c>
      <c r="D43" s="1781" t="s">
        <v>35</v>
      </c>
      <c r="E43" s="1781" t="s">
        <v>35</v>
      </c>
      <c r="F43" s="1781" t="s">
        <v>35</v>
      </c>
      <c r="G43" s="1782" t="s">
        <v>35</v>
      </c>
      <c r="H43" s="1783" t="s">
        <v>35</v>
      </c>
      <c r="I43" s="1781" t="s">
        <v>35</v>
      </c>
      <c r="J43" s="1781" t="s">
        <v>35</v>
      </c>
      <c r="K43" s="1781" t="s">
        <v>35</v>
      </c>
      <c r="L43" s="1784" t="s">
        <v>35</v>
      </c>
      <c r="M43" s="1785" t="s">
        <v>35</v>
      </c>
      <c r="N43" s="1781" t="s">
        <v>35</v>
      </c>
      <c r="O43" s="1781" t="s">
        <v>35</v>
      </c>
      <c r="P43" s="1781" t="s">
        <v>35</v>
      </c>
      <c r="Q43" s="1782" t="s">
        <v>35</v>
      </c>
      <c r="R43" s="1783" t="s">
        <v>35</v>
      </c>
      <c r="S43" s="1781" t="s">
        <v>35</v>
      </c>
      <c r="T43" s="1781" t="s">
        <v>35</v>
      </c>
      <c r="U43" s="1781" t="s">
        <v>35</v>
      </c>
      <c r="V43" s="1781" t="s">
        <v>35</v>
      </c>
      <c r="W43" s="1781" t="s">
        <v>35</v>
      </c>
      <c r="X43" s="1781" t="s">
        <v>35</v>
      </c>
      <c r="Y43" s="1781" t="s">
        <v>35</v>
      </c>
      <c r="Z43" s="1970" t="s">
        <v>35</v>
      </c>
      <c r="AA43" s="603"/>
      <c r="AB43" s="603"/>
      <c r="AC43" s="603"/>
      <c r="AD43" s="603"/>
      <c r="AE43" s="603"/>
      <c r="AF43" s="603"/>
      <c r="AG43" s="603"/>
      <c r="AH43" s="603"/>
      <c r="AI43" s="603"/>
      <c r="AJ43" s="603"/>
      <c r="AK43" s="603"/>
      <c r="AL43" s="603"/>
      <c r="AM43" s="603"/>
      <c r="AN43" s="603"/>
      <c r="AO43" s="603"/>
      <c r="AP43" s="603"/>
      <c r="AQ43" s="603"/>
      <c r="AR43" s="603"/>
      <c r="AS43" s="603"/>
      <c r="AT43" s="603"/>
      <c r="AU43" s="603"/>
      <c r="AV43" s="603"/>
      <c r="AW43" s="603"/>
      <c r="AX43" s="603"/>
      <c r="AY43" s="603"/>
      <c r="AZ43" s="216"/>
      <c r="BA43" s="2179" t="s">
        <v>53</v>
      </c>
      <c r="BB43" s="151" t="s">
        <v>49</v>
      </c>
      <c r="BC43" s="1150" t="s">
        <v>35</v>
      </c>
      <c r="BD43" s="1170" t="s">
        <v>35</v>
      </c>
      <c r="BE43" s="1170" t="s">
        <v>35</v>
      </c>
      <c r="BF43" s="1170" t="s">
        <v>35</v>
      </c>
      <c r="BG43" s="1191" t="s">
        <v>35</v>
      </c>
      <c r="BH43" s="1212" t="s">
        <v>35</v>
      </c>
      <c r="BI43" s="1170" t="s">
        <v>35</v>
      </c>
      <c r="BJ43" s="1170" t="s">
        <v>35</v>
      </c>
      <c r="BK43" s="1170" t="s">
        <v>35</v>
      </c>
      <c r="BL43" s="1191" t="s">
        <v>35</v>
      </c>
      <c r="BM43" s="1212" t="s">
        <v>35</v>
      </c>
      <c r="BN43" s="1170" t="s">
        <v>35</v>
      </c>
      <c r="BO43" s="1170" t="s">
        <v>35</v>
      </c>
      <c r="BP43" s="1170" t="s">
        <v>35</v>
      </c>
      <c r="BQ43" s="1191" t="s">
        <v>35</v>
      </c>
      <c r="BR43" s="1212" t="s">
        <v>35</v>
      </c>
      <c r="BS43" s="1170" t="s">
        <v>35</v>
      </c>
      <c r="BT43" s="1170" t="s">
        <v>35</v>
      </c>
      <c r="BU43" s="1170" t="s">
        <v>35</v>
      </c>
      <c r="BV43" s="1170" t="s">
        <v>35</v>
      </c>
      <c r="BW43" s="1170" t="s">
        <v>35</v>
      </c>
      <c r="BX43" s="1170" t="s">
        <v>35</v>
      </c>
      <c r="BY43" s="1232" t="s">
        <v>35</v>
      </c>
      <c r="BZ43" s="1232" t="s">
        <v>35</v>
      </c>
      <c r="CA43" s="1878"/>
      <c r="CB43" s="1878"/>
      <c r="CC43" s="1878"/>
      <c r="CD43" s="1878"/>
      <c r="CE43" s="1878"/>
      <c r="CF43" s="1878"/>
      <c r="CG43" s="1878"/>
      <c r="CH43" s="1878"/>
      <c r="CI43" s="1878"/>
      <c r="CJ43" s="1878"/>
      <c r="CK43" s="1878"/>
      <c r="CL43" s="1878"/>
      <c r="CM43" s="1878"/>
      <c r="CN43" s="1878"/>
      <c r="CO43" s="1878"/>
      <c r="CP43" s="1878"/>
      <c r="CQ43" s="1878"/>
      <c r="CR43" s="1878"/>
      <c r="CS43" s="1878"/>
      <c r="CT43" s="1878"/>
      <c r="CU43" s="1878"/>
      <c r="CV43" s="1878"/>
      <c r="CW43" s="1878"/>
      <c r="CX43" s="1878"/>
      <c r="CY43" s="1878"/>
      <c r="CZ43" s="1878"/>
    </row>
    <row r="44" s="388" customFormat="true" ht="15" customHeight="true" x14ac:dyDescent="0.2">
      <c r="A44" s="2420"/>
      <c r="B44" s="1749" t="s">
        <v>48</v>
      </c>
      <c r="C44" s="1780" t="s">
        <v>35</v>
      </c>
      <c r="D44" s="1781" t="s">
        <v>35</v>
      </c>
      <c r="E44" s="1781" t="s">
        <v>35</v>
      </c>
      <c r="F44" s="1781" t="s">
        <v>35</v>
      </c>
      <c r="G44" s="1782" t="s">
        <v>35</v>
      </c>
      <c r="H44" s="1783" t="s">
        <v>35</v>
      </c>
      <c r="I44" s="1781" t="s">
        <v>35</v>
      </c>
      <c r="J44" s="1781" t="s">
        <v>35</v>
      </c>
      <c r="K44" s="1781" t="s">
        <v>35</v>
      </c>
      <c r="L44" s="1784" t="s">
        <v>35</v>
      </c>
      <c r="M44" s="1785" t="s">
        <v>35</v>
      </c>
      <c r="N44" s="1781" t="s">
        <v>35</v>
      </c>
      <c r="O44" s="1781" t="s">
        <v>35</v>
      </c>
      <c r="P44" s="1781" t="s">
        <v>35</v>
      </c>
      <c r="Q44" s="1782" t="s">
        <v>35</v>
      </c>
      <c r="R44" s="1783" t="s">
        <v>35</v>
      </c>
      <c r="S44" s="1781" t="s">
        <v>35</v>
      </c>
      <c r="T44" s="1781" t="s">
        <v>35</v>
      </c>
      <c r="U44" s="1781" t="s">
        <v>35</v>
      </c>
      <c r="V44" s="1781" t="s">
        <v>35</v>
      </c>
      <c r="W44" s="1781" t="s">
        <v>35</v>
      </c>
      <c r="X44" s="1781" t="s">
        <v>35</v>
      </c>
      <c r="Y44" s="1781" t="s">
        <v>35</v>
      </c>
      <c r="Z44" s="1970" t="s">
        <v>35</v>
      </c>
      <c r="AA44" s="603"/>
      <c r="AB44" s="603"/>
      <c r="AC44" s="603"/>
      <c r="AD44" s="603"/>
      <c r="AE44" s="603"/>
      <c r="AF44" s="603"/>
      <c r="AG44" s="603"/>
      <c r="AH44" s="603"/>
      <c r="AI44" s="603"/>
      <c r="AJ44" s="603"/>
      <c r="AK44" s="603"/>
      <c r="AL44" s="603"/>
      <c r="AM44" s="603"/>
      <c r="AN44" s="603"/>
      <c r="AO44" s="603"/>
      <c r="AP44" s="603"/>
      <c r="AQ44" s="603"/>
      <c r="AR44" s="603"/>
      <c r="AS44" s="603"/>
      <c r="AT44" s="603"/>
      <c r="AU44" s="603"/>
      <c r="AV44" s="603"/>
      <c r="AW44" s="603"/>
      <c r="AX44" s="603"/>
      <c r="AY44" s="603"/>
      <c r="AZ44" s="216"/>
      <c r="BA44" s="2179"/>
      <c r="BB44" s="151" t="s">
        <v>48</v>
      </c>
      <c r="BC44" s="1150" t="s">
        <v>35</v>
      </c>
      <c r="BD44" s="1170" t="s">
        <v>35</v>
      </c>
      <c r="BE44" s="1170" t="s">
        <v>35</v>
      </c>
      <c r="BF44" s="1170" t="s">
        <v>35</v>
      </c>
      <c r="BG44" s="1191" t="s">
        <v>35</v>
      </c>
      <c r="BH44" s="1212" t="s">
        <v>35</v>
      </c>
      <c r="BI44" s="1170" t="s">
        <v>35</v>
      </c>
      <c r="BJ44" s="1170" t="s">
        <v>35</v>
      </c>
      <c r="BK44" s="1170" t="s">
        <v>35</v>
      </c>
      <c r="BL44" s="1191" t="s">
        <v>35</v>
      </c>
      <c r="BM44" s="1212" t="s">
        <v>35</v>
      </c>
      <c r="BN44" s="1170" t="s">
        <v>35</v>
      </c>
      <c r="BO44" s="1170" t="s">
        <v>35</v>
      </c>
      <c r="BP44" s="1170" t="s">
        <v>35</v>
      </c>
      <c r="BQ44" s="1191" t="s">
        <v>35</v>
      </c>
      <c r="BR44" s="1212" t="s">
        <v>35</v>
      </c>
      <c r="BS44" s="1170" t="s">
        <v>35</v>
      </c>
      <c r="BT44" s="1170" t="s">
        <v>35</v>
      </c>
      <c r="BU44" s="1170" t="s">
        <v>35</v>
      </c>
      <c r="BV44" s="1170" t="s">
        <v>35</v>
      </c>
      <c r="BW44" s="1170" t="s">
        <v>35</v>
      </c>
      <c r="BX44" s="1170" t="s">
        <v>35</v>
      </c>
      <c r="BY44" s="1232" t="s">
        <v>35</v>
      </c>
      <c r="BZ44" s="1232" t="s">
        <v>35</v>
      </c>
      <c r="CA44" s="1878"/>
      <c r="CB44" s="1878"/>
      <c r="CC44" s="1878"/>
      <c r="CD44" s="1878"/>
      <c r="CE44" s="1878"/>
      <c r="CF44" s="1878"/>
      <c r="CG44" s="1878"/>
      <c r="CH44" s="1878"/>
      <c r="CI44" s="1878"/>
      <c r="CJ44" s="1878"/>
      <c r="CK44" s="1878"/>
      <c r="CL44" s="1878"/>
      <c r="CM44" s="1878"/>
      <c r="CN44" s="1878"/>
      <c r="CO44" s="1878"/>
      <c r="CP44" s="1878"/>
      <c r="CQ44" s="1878"/>
      <c r="CR44" s="1878"/>
      <c r="CS44" s="1878"/>
      <c r="CT44" s="1878"/>
      <c r="CU44" s="1878"/>
      <c r="CV44" s="1878"/>
      <c r="CW44" s="1878"/>
      <c r="CX44" s="1878"/>
      <c r="CY44" s="1878"/>
      <c r="CZ44" s="1878"/>
    </row>
    <row r="45" s="388" customFormat="true" ht="15" customHeight="true" x14ac:dyDescent="0.2">
      <c r="A45" s="2420" t="s">
        <v>52</v>
      </c>
      <c r="B45" s="1749" t="s">
        <v>49</v>
      </c>
      <c r="C45" s="1780" t="s">
        <v>35</v>
      </c>
      <c r="D45" s="1781" t="s">
        <v>35</v>
      </c>
      <c r="E45" s="1781" t="s">
        <v>35</v>
      </c>
      <c r="F45" s="1781" t="s">
        <v>35</v>
      </c>
      <c r="G45" s="1782" t="s">
        <v>35</v>
      </c>
      <c r="H45" s="1783" t="s">
        <v>35</v>
      </c>
      <c r="I45" s="1781" t="s">
        <v>35</v>
      </c>
      <c r="J45" s="1781" t="s">
        <v>35</v>
      </c>
      <c r="K45" s="1781" t="s">
        <v>35</v>
      </c>
      <c r="L45" s="1784" t="s">
        <v>35</v>
      </c>
      <c r="M45" s="1785" t="s">
        <v>35</v>
      </c>
      <c r="N45" s="1781" t="s">
        <v>35</v>
      </c>
      <c r="O45" s="1781" t="s">
        <v>35</v>
      </c>
      <c r="P45" s="1781" t="s">
        <v>35</v>
      </c>
      <c r="Q45" s="1782" t="s">
        <v>35</v>
      </c>
      <c r="R45" s="1783" t="s">
        <v>35</v>
      </c>
      <c r="S45" s="1781" t="s">
        <v>35</v>
      </c>
      <c r="T45" s="1781" t="s">
        <v>35</v>
      </c>
      <c r="U45" s="1781" t="s">
        <v>35</v>
      </c>
      <c r="V45" s="1781" t="s">
        <v>35</v>
      </c>
      <c r="W45" s="1781" t="s">
        <v>35</v>
      </c>
      <c r="X45" s="1781" t="s">
        <v>35</v>
      </c>
      <c r="Y45" s="1781" t="s">
        <v>35</v>
      </c>
      <c r="Z45" s="1970" t="s">
        <v>35</v>
      </c>
      <c r="AA45" s="603"/>
      <c r="AB45" s="603"/>
      <c r="AC45" s="603"/>
      <c r="AD45" s="603"/>
      <c r="AE45" s="603"/>
      <c r="AF45" s="603"/>
      <c r="AG45" s="603"/>
      <c r="AH45" s="603"/>
      <c r="AI45" s="603"/>
      <c r="AJ45" s="603"/>
      <c r="AK45" s="603"/>
      <c r="AL45" s="603"/>
      <c r="AM45" s="603"/>
      <c r="AN45" s="603"/>
      <c r="AO45" s="603"/>
      <c r="AP45" s="603"/>
      <c r="AQ45" s="603"/>
      <c r="AR45" s="603"/>
      <c r="AS45" s="603"/>
      <c r="AT45" s="603"/>
      <c r="AU45" s="603"/>
      <c r="AV45" s="603"/>
      <c r="AW45" s="603"/>
      <c r="AX45" s="603"/>
      <c r="AY45" s="603"/>
      <c r="AZ45" s="216"/>
      <c r="BA45" s="2179" t="s">
        <v>52</v>
      </c>
      <c r="BB45" s="151" t="s">
        <v>49</v>
      </c>
      <c r="BC45" s="1150" t="s">
        <v>35</v>
      </c>
      <c r="BD45" s="1170" t="s">
        <v>35</v>
      </c>
      <c r="BE45" s="1170" t="s">
        <v>35</v>
      </c>
      <c r="BF45" s="1170" t="s">
        <v>35</v>
      </c>
      <c r="BG45" s="1191" t="s">
        <v>35</v>
      </c>
      <c r="BH45" s="1212" t="s">
        <v>35</v>
      </c>
      <c r="BI45" s="1170" t="s">
        <v>35</v>
      </c>
      <c r="BJ45" s="1170" t="s">
        <v>35</v>
      </c>
      <c r="BK45" s="1170" t="s">
        <v>35</v>
      </c>
      <c r="BL45" s="1191" t="s">
        <v>35</v>
      </c>
      <c r="BM45" s="1212" t="s">
        <v>35</v>
      </c>
      <c r="BN45" s="1170" t="s">
        <v>35</v>
      </c>
      <c r="BO45" s="1170" t="s">
        <v>35</v>
      </c>
      <c r="BP45" s="1170" t="s">
        <v>35</v>
      </c>
      <c r="BQ45" s="1191" t="s">
        <v>35</v>
      </c>
      <c r="BR45" s="1212" t="s">
        <v>35</v>
      </c>
      <c r="BS45" s="1170" t="s">
        <v>35</v>
      </c>
      <c r="BT45" s="1170" t="s">
        <v>35</v>
      </c>
      <c r="BU45" s="1170" t="s">
        <v>35</v>
      </c>
      <c r="BV45" s="1170" t="s">
        <v>35</v>
      </c>
      <c r="BW45" s="1170" t="s">
        <v>35</v>
      </c>
      <c r="BX45" s="1170" t="s">
        <v>35</v>
      </c>
      <c r="BY45" s="1232" t="s">
        <v>35</v>
      </c>
      <c r="BZ45" s="1232" t="s">
        <v>35</v>
      </c>
      <c r="CA45" s="1878"/>
      <c r="CB45" s="1878"/>
      <c r="CC45" s="1878"/>
      <c r="CD45" s="1878"/>
      <c r="CE45" s="1878"/>
      <c r="CF45" s="1878"/>
      <c r="CG45" s="1878"/>
      <c r="CH45" s="1878"/>
      <c r="CI45" s="1878"/>
      <c r="CJ45" s="1878"/>
      <c r="CK45" s="1878"/>
      <c r="CL45" s="1878"/>
      <c r="CM45" s="1878"/>
      <c r="CN45" s="1878"/>
      <c r="CO45" s="1878"/>
      <c r="CP45" s="1878"/>
      <c r="CQ45" s="1878"/>
      <c r="CR45" s="1878"/>
      <c r="CS45" s="1878"/>
      <c r="CT45" s="1878"/>
      <c r="CU45" s="1878"/>
      <c r="CV45" s="1878"/>
      <c r="CW45" s="1878"/>
      <c r="CX45" s="1878"/>
      <c r="CY45" s="1878"/>
      <c r="CZ45" s="1878"/>
    </row>
    <row r="46" s="388" customFormat="true" ht="15" customHeight="true" x14ac:dyDescent="0.2">
      <c r="A46" s="2420"/>
      <c r="B46" s="1749" t="s">
        <v>48</v>
      </c>
      <c r="C46" s="1780" t="s">
        <v>35</v>
      </c>
      <c r="D46" s="1781" t="s">
        <v>35</v>
      </c>
      <c r="E46" s="1781" t="s">
        <v>35</v>
      </c>
      <c r="F46" s="1781" t="s">
        <v>35</v>
      </c>
      <c r="G46" s="1782" t="s">
        <v>35</v>
      </c>
      <c r="H46" s="1783" t="s">
        <v>35</v>
      </c>
      <c r="I46" s="1781" t="s">
        <v>35</v>
      </c>
      <c r="J46" s="1781" t="s">
        <v>35</v>
      </c>
      <c r="K46" s="1781" t="s">
        <v>35</v>
      </c>
      <c r="L46" s="1784" t="s">
        <v>35</v>
      </c>
      <c r="M46" s="1785" t="s">
        <v>35</v>
      </c>
      <c r="N46" s="1781" t="s">
        <v>35</v>
      </c>
      <c r="O46" s="1781" t="s">
        <v>35</v>
      </c>
      <c r="P46" s="1781" t="s">
        <v>35</v>
      </c>
      <c r="Q46" s="1782" t="s">
        <v>35</v>
      </c>
      <c r="R46" s="1783" t="s">
        <v>35</v>
      </c>
      <c r="S46" s="1781" t="s">
        <v>35</v>
      </c>
      <c r="T46" s="1781" t="s">
        <v>35</v>
      </c>
      <c r="U46" s="1781" t="s">
        <v>35</v>
      </c>
      <c r="V46" s="1781" t="s">
        <v>35</v>
      </c>
      <c r="W46" s="1781" t="s">
        <v>35</v>
      </c>
      <c r="X46" s="1781" t="s">
        <v>35</v>
      </c>
      <c r="Y46" s="1781" t="s">
        <v>35</v>
      </c>
      <c r="Z46" s="1970" t="s">
        <v>35</v>
      </c>
      <c r="AA46" s="603"/>
      <c r="AB46" s="603"/>
      <c r="AC46" s="603"/>
      <c r="AD46" s="603"/>
      <c r="AE46" s="603"/>
      <c r="AF46" s="603"/>
      <c r="AG46" s="603"/>
      <c r="AH46" s="603"/>
      <c r="AI46" s="603"/>
      <c r="AJ46" s="603"/>
      <c r="AK46" s="603"/>
      <c r="AL46" s="603"/>
      <c r="AM46" s="603"/>
      <c r="AN46" s="603"/>
      <c r="AO46" s="603"/>
      <c r="AP46" s="603"/>
      <c r="AQ46" s="603"/>
      <c r="AR46" s="603"/>
      <c r="AS46" s="603"/>
      <c r="AT46" s="603"/>
      <c r="AU46" s="603"/>
      <c r="AV46" s="603"/>
      <c r="AW46" s="603"/>
      <c r="AX46" s="603"/>
      <c r="AY46" s="603"/>
      <c r="AZ46" s="216"/>
      <c r="BA46" s="2179"/>
      <c r="BB46" s="151" t="s">
        <v>48</v>
      </c>
      <c r="BC46" s="1150" t="s">
        <v>35</v>
      </c>
      <c r="BD46" s="1170" t="s">
        <v>35</v>
      </c>
      <c r="BE46" s="1170" t="s">
        <v>35</v>
      </c>
      <c r="BF46" s="1170" t="s">
        <v>35</v>
      </c>
      <c r="BG46" s="1191" t="s">
        <v>35</v>
      </c>
      <c r="BH46" s="1212" t="s">
        <v>35</v>
      </c>
      <c r="BI46" s="1170" t="s">
        <v>35</v>
      </c>
      <c r="BJ46" s="1170" t="s">
        <v>35</v>
      </c>
      <c r="BK46" s="1170" t="s">
        <v>35</v>
      </c>
      <c r="BL46" s="1191" t="s">
        <v>35</v>
      </c>
      <c r="BM46" s="1212" t="s">
        <v>35</v>
      </c>
      <c r="BN46" s="1170" t="s">
        <v>35</v>
      </c>
      <c r="BO46" s="1170" t="s">
        <v>35</v>
      </c>
      <c r="BP46" s="1170" t="s">
        <v>35</v>
      </c>
      <c r="BQ46" s="1191" t="s">
        <v>35</v>
      </c>
      <c r="BR46" s="1212" t="s">
        <v>35</v>
      </c>
      <c r="BS46" s="1170" t="s">
        <v>35</v>
      </c>
      <c r="BT46" s="1170" t="s">
        <v>35</v>
      </c>
      <c r="BU46" s="1170" t="s">
        <v>35</v>
      </c>
      <c r="BV46" s="1170" t="s">
        <v>35</v>
      </c>
      <c r="BW46" s="1170" t="s">
        <v>35</v>
      </c>
      <c r="BX46" s="1170" t="s">
        <v>35</v>
      </c>
      <c r="BY46" s="1232" t="s">
        <v>35</v>
      </c>
      <c r="BZ46" s="1232" t="s">
        <v>35</v>
      </c>
      <c r="CA46" s="1878"/>
      <c r="CB46" s="1878"/>
      <c r="CC46" s="1878"/>
      <c r="CD46" s="1878"/>
      <c r="CE46" s="1878"/>
      <c r="CF46" s="1878"/>
      <c r="CG46" s="1878"/>
      <c r="CH46" s="1878"/>
      <c r="CI46" s="1878"/>
      <c r="CJ46" s="1878"/>
      <c r="CK46" s="1878"/>
      <c r="CL46" s="1878"/>
      <c r="CM46" s="1878"/>
      <c r="CN46" s="1878"/>
      <c r="CO46" s="1878"/>
      <c r="CP46" s="1878"/>
      <c r="CQ46" s="1878"/>
      <c r="CR46" s="1878"/>
      <c r="CS46" s="1878"/>
      <c r="CT46" s="1878"/>
      <c r="CU46" s="1878"/>
      <c r="CV46" s="1878"/>
      <c r="CW46" s="1878"/>
      <c r="CX46" s="1878"/>
      <c r="CY46" s="1878"/>
      <c r="CZ46" s="1878"/>
    </row>
    <row r="47" s="130" customFormat="true" ht="15" customHeight="true" x14ac:dyDescent="0.2">
      <c r="A47" s="2165" t="s">
        <v>101</v>
      </c>
      <c r="B47" s="249" t="s">
        <v>100</v>
      </c>
      <c r="C47" s="1093" t="s">
        <v>35</v>
      </c>
      <c r="D47" s="1102" t="s">
        <v>35</v>
      </c>
      <c r="E47" s="1102" t="s">
        <v>35</v>
      </c>
      <c r="F47" s="1102" t="s">
        <v>35</v>
      </c>
      <c r="G47" s="1112" t="s">
        <v>35</v>
      </c>
      <c r="H47" s="1122" t="s">
        <v>35</v>
      </c>
      <c r="I47" s="1102" t="s">
        <v>35</v>
      </c>
      <c r="J47" s="1102" t="s">
        <v>35</v>
      </c>
      <c r="K47" s="1102" t="s">
        <v>35</v>
      </c>
      <c r="L47" s="1132" t="s">
        <v>35</v>
      </c>
      <c r="M47" s="1140" t="s">
        <v>35</v>
      </c>
      <c r="N47" s="1102" t="s">
        <v>35</v>
      </c>
      <c r="O47" s="1102" t="s">
        <v>35</v>
      </c>
      <c r="P47" s="1102" t="s">
        <v>35</v>
      </c>
      <c r="Q47" s="1112" t="s">
        <v>35</v>
      </c>
      <c r="R47" s="1122" t="s">
        <v>35</v>
      </c>
      <c r="S47" s="1102" t="s">
        <v>35</v>
      </c>
      <c r="T47" s="1102" t="s">
        <v>35</v>
      </c>
      <c r="U47" s="1102" t="s">
        <v>35</v>
      </c>
      <c r="V47" s="1102" t="s">
        <v>35</v>
      </c>
      <c r="W47" s="1102" t="s">
        <v>35</v>
      </c>
      <c r="X47" s="1102" t="s">
        <v>35</v>
      </c>
      <c r="Y47" s="1144" t="s">
        <v>35</v>
      </c>
      <c r="Z47" s="1836" t="s">
        <v>35</v>
      </c>
      <c r="AA47" s="1867"/>
      <c r="AB47" s="1867"/>
      <c r="AC47" s="1867"/>
      <c r="AD47" s="1867"/>
      <c r="AE47" s="1867"/>
      <c r="AF47" s="1867"/>
      <c r="AG47" s="1867"/>
      <c r="AH47" s="1867"/>
      <c r="AI47" s="1867"/>
      <c r="AJ47" s="1867"/>
      <c r="AK47" s="1867"/>
      <c r="AL47" s="1867"/>
      <c r="AM47" s="1867"/>
      <c r="AN47" s="1867"/>
      <c r="AO47" s="1867"/>
      <c r="AP47" s="1867"/>
      <c r="AQ47" s="1867"/>
      <c r="AR47" s="1867"/>
      <c r="AS47" s="1867"/>
      <c r="AT47" s="1867"/>
      <c r="AU47" s="1867"/>
      <c r="AV47" s="1867"/>
      <c r="AW47" s="1867"/>
      <c r="AX47" s="1867"/>
      <c r="AY47" s="1867"/>
      <c r="AZ47" s="215"/>
      <c r="BA47" s="2179" t="s">
        <v>101</v>
      </c>
      <c r="BB47" s="151" t="s">
        <v>100</v>
      </c>
      <c r="BC47" s="1150" t="s">
        <v>35</v>
      </c>
      <c r="BD47" s="1170" t="s">
        <v>35</v>
      </c>
      <c r="BE47" s="1170" t="s">
        <v>35</v>
      </c>
      <c r="BF47" s="1170" t="s">
        <v>35</v>
      </c>
      <c r="BG47" s="1191" t="s">
        <v>35</v>
      </c>
      <c r="BH47" s="1212" t="s">
        <v>35</v>
      </c>
      <c r="BI47" s="1170" t="s">
        <v>35</v>
      </c>
      <c r="BJ47" s="1170" t="s">
        <v>35</v>
      </c>
      <c r="BK47" s="1170" t="s">
        <v>35</v>
      </c>
      <c r="BL47" s="1191" t="s">
        <v>35</v>
      </c>
      <c r="BM47" s="1212" t="s">
        <v>35</v>
      </c>
      <c r="BN47" s="1170" t="s">
        <v>35</v>
      </c>
      <c r="BO47" s="1170" t="s">
        <v>35</v>
      </c>
      <c r="BP47" s="1170" t="s">
        <v>35</v>
      </c>
      <c r="BQ47" s="1191" t="s">
        <v>35</v>
      </c>
      <c r="BR47" s="1212" t="s">
        <v>35</v>
      </c>
      <c r="BS47" s="1170" t="s">
        <v>35</v>
      </c>
      <c r="BT47" s="1170" t="s">
        <v>35</v>
      </c>
      <c r="BU47" s="1170" t="s">
        <v>35</v>
      </c>
      <c r="BV47" s="1170" t="s">
        <v>35</v>
      </c>
      <c r="BW47" s="1170" t="s">
        <v>35</v>
      </c>
      <c r="BX47" s="1170" t="s">
        <v>35</v>
      </c>
      <c r="BY47" s="1232" t="s">
        <v>35</v>
      </c>
      <c r="BZ47" s="1232" t="s">
        <v>35</v>
      </c>
      <c r="CA47" s="1878"/>
      <c r="CB47" s="1878"/>
      <c r="CC47" s="1878"/>
      <c r="CD47" s="1878"/>
      <c r="CE47" s="1878"/>
      <c r="CF47" s="1878"/>
      <c r="CG47" s="1878"/>
      <c r="CH47" s="1878"/>
      <c r="CI47" s="1878"/>
      <c r="CJ47" s="1878"/>
      <c r="CK47" s="1878"/>
      <c r="CL47" s="1878"/>
      <c r="CM47" s="1878"/>
      <c r="CN47" s="1878"/>
      <c r="CO47" s="1878"/>
      <c r="CP47" s="1878"/>
      <c r="CQ47" s="1878"/>
      <c r="CR47" s="1878"/>
      <c r="CS47" s="1878"/>
      <c r="CT47" s="1878"/>
      <c r="CU47" s="1878"/>
      <c r="CV47" s="1878"/>
      <c r="CW47" s="1878"/>
      <c r="CX47" s="1878"/>
      <c r="CY47" s="1878"/>
      <c r="CZ47" s="1878"/>
    </row>
    <row r="48" s="130" customFormat="true" ht="15" customHeight="true" x14ac:dyDescent="0.2">
      <c r="A48" s="2165"/>
      <c r="B48" s="249" t="s">
        <v>99</v>
      </c>
      <c r="C48" s="1093" t="s">
        <v>35</v>
      </c>
      <c r="D48" s="1102" t="s">
        <v>35</v>
      </c>
      <c r="E48" s="1102" t="s">
        <v>35</v>
      </c>
      <c r="F48" s="1102" t="s">
        <v>35</v>
      </c>
      <c r="G48" s="1112" t="s">
        <v>35</v>
      </c>
      <c r="H48" s="1122" t="s">
        <v>35</v>
      </c>
      <c r="I48" s="1102" t="s">
        <v>35</v>
      </c>
      <c r="J48" s="1102" t="s">
        <v>35</v>
      </c>
      <c r="K48" s="1102" t="s">
        <v>35</v>
      </c>
      <c r="L48" s="1132" t="s">
        <v>35</v>
      </c>
      <c r="M48" s="1140" t="s">
        <v>35</v>
      </c>
      <c r="N48" s="1102" t="s">
        <v>35</v>
      </c>
      <c r="O48" s="1102" t="s">
        <v>35</v>
      </c>
      <c r="P48" s="1102" t="s">
        <v>35</v>
      </c>
      <c r="Q48" s="1112" t="s">
        <v>35</v>
      </c>
      <c r="R48" s="1122" t="s">
        <v>35</v>
      </c>
      <c r="S48" s="1102" t="s">
        <v>35</v>
      </c>
      <c r="T48" s="1102" t="s">
        <v>35</v>
      </c>
      <c r="U48" s="1102" t="s">
        <v>35</v>
      </c>
      <c r="V48" s="1102" t="s">
        <v>35</v>
      </c>
      <c r="W48" s="1102" t="s">
        <v>35</v>
      </c>
      <c r="X48" s="1102" t="s">
        <v>35</v>
      </c>
      <c r="Y48" s="1144" t="s">
        <v>35</v>
      </c>
      <c r="Z48" s="1836" t="s">
        <v>35</v>
      </c>
      <c r="AA48" s="1867"/>
      <c r="AB48" s="1867"/>
      <c r="AC48" s="1867"/>
      <c r="AD48" s="1867"/>
      <c r="AE48" s="1867"/>
      <c r="AF48" s="1867"/>
      <c r="AG48" s="1867"/>
      <c r="AH48" s="1867"/>
      <c r="AI48" s="1867"/>
      <c r="AJ48" s="1867"/>
      <c r="AK48" s="1867"/>
      <c r="AL48" s="1867"/>
      <c r="AM48" s="1867"/>
      <c r="AN48" s="1867"/>
      <c r="AO48" s="1867"/>
      <c r="AP48" s="1867"/>
      <c r="AQ48" s="1867"/>
      <c r="AR48" s="1867"/>
      <c r="AS48" s="1867"/>
      <c r="AT48" s="1867"/>
      <c r="AU48" s="1867"/>
      <c r="AV48" s="1867"/>
      <c r="AW48" s="1867"/>
      <c r="AX48" s="1867"/>
      <c r="AY48" s="1867"/>
      <c r="AZ48" s="215"/>
      <c r="BA48" s="2179"/>
      <c r="BB48" s="151" t="s">
        <v>99</v>
      </c>
      <c r="BC48" s="1150" t="s">
        <v>35</v>
      </c>
      <c r="BD48" s="1170" t="s">
        <v>35</v>
      </c>
      <c r="BE48" s="1170" t="s">
        <v>35</v>
      </c>
      <c r="BF48" s="1170" t="s">
        <v>35</v>
      </c>
      <c r="BG48" s="1191" t="s">
        <v>35</v>
      </c>
      <c r="BH48" s="1212" t="s">
        <v>35</v>
      </c>
      <c r="BI48" s="1170" t="s">
        <v>35</v>
      </c>
      <c r="BJ48" s="1170" t="s">
        <v>35</v>
      </c>
      <c r="BK48" s="1170" t="s">
        <v>35</v>
      </c>
      <c r="BL48" s="1191" t="s">
        <v>35</v>
      </c>
      <c r="BM48" s="1212" t="s">
        <v>35</v>
      </c>
      <c r="BN48" s="1170" t="s">
        <v>35</v>
      </c>
      <c r="BO48" s="1170" t="s">
        <v>35</v>
      </c>
      <c r="BP48" s="1170" t="s">
        <v>35</v>
      </c>
      <c r="BQ48" s="1191" t="s">
        <v>35</v>
      </c>
      <c r="BR48" s="1212" t="s">
        <v>35</v>
      </c>
      <c r="BS48" s="1170" t="s">
        <v>35</v>
      </c>
      <c r="BT48" s="1170" t="s">
        <v>35</v>
      </c>
      <c r="BU48" s="1170" t="s">
        <v>35</v>
      </c>
      <c r="BV48" s="1170" t="s">
        <v>35</v>
      </c>
      <c r="BW48" s="1170" t="s">
        <v>35</v>
      </c>
      <c r="BX48" s="1170" t="s">
        <v>35</v>
      </c>
      <c r="BY48" s="1232" t="s">
        <v>35</v>
      </c>
      <c r="BZ48" s="1232" t="s">
        <v>35</v>
      </c>
      <c r="CA48" s="1878"/>
      <c r="CB48" s="1878"/>
      <c r="CC48" s="1878"/>
      <c r="CD48" s="1878"/>
      <c r="CE48" s="1878"/>
      <c r="CF48" s="1878"/>
      <c r="CG48" s="1878"/>
      <c r="CH48" s="1878"/>
      <c r="CI48" s="1878"/>
      <c r="CJ48" s="1878"/>
      <c r="CK48" s="1878"/>
      <c r="CL48" s="1878"/>
      <c r="CM48" s="1878"/>
      <c r="CN48" s="1878"/>
      <c r="CO48" s="1878"/>
      <c r="CP48" s="1878"/>
      <c r="CQ48" s="1878"/>
      <c r="CR48" s="1878"/>
      <c r="CS48" s="1878"/>
      <c r="CT48" s="1878"/>
      <c r="CU48" s="1878"/>
      <c r="CV48" s="1878"/>
      <c r="CW48" s="1878"/>
      <c r="CX48" s="1878"/>
      <c r="CY48" s="1878"/>
      <c r="CZ48" s="1878"/>
    </row>
    <row r="49" s="130" customFormat="true" ht="15" customHeight="true" x14ac:dyDescent="0.2">
      <c r="A49" s="2165"/>
      <c r="B49" s="249" t="s">
        <v>68</v>
      </c>
      <c r="C49" s="1093" t="s">
        <v>35</v>
      </c>
      <c r="D49" s="1102" t="s">
        <v>35</v>
      </c>
      <c r="E49" s="1102" t="s">
        <v>35</v>
      </c>
      <c r="F49" s="1102" t="s">
        <v>35</v>
      </c>
      <c r="G49" s="1112" t="s">
        <v>35</v>
      </c>
      <c r="H49" s="1122" t="s">
        <v>35</v>
      </c>
      <c r="I49" s="1102" t="s">
        <v>35</v>
      </c>
      <c r="J49" s="1102" t="s">
        <v>35</v>
      </c>
      <c r="K49" s="1102" t="s">
        <v>35</v>
      </c>
      <c r="L49" s="1132" t="s">
        <v>35</v>
      </c>
      <c r="M49" s="1140" t="s">
        <v>35</v>
      </c>
      <c r="N49" s="1102" t="s">
        <v>35</v>
      </c>
      <c r="O49" s="1102" t="s">
        <v>35</v>
      </c>
      <c r="P49" s="1102" t="s">
        <v>35</v>
      </c>
      <c r="Q49" s="1112" t="s">
        <v>35</v>
      </c>
      <c r="R49" s="1122" t="s">
        <v>35</v>
      </c>
      <c r="S49" s="1102" t="s">
        <v>35</v>
      </c>
      <c r="T49" s="1102" t="s">
        <v>35</v>
      </c>
      <c r="U49" s="1102" t="s">
        <v>35</v>
      </c>
      <c r="V49" s="1102" t="s">
        <v>35</v>
      </c>
      <c r="W49" s="1102" t="s">
        <v>35</v>
      </c>
      <c r="X49" s="1102" t="s">
        <v>35</v>
      </c>
      <c r="Y49" s="1144" t="s">
        <v>35</v>
      </c>
      <c r="Z49" s="1836" t="s">
        <v>35</v>
      </c>
      <c r="AA49" s="1867"/>
      <c r="AB49" s="1867"/>
      <c r="AC49" s="1867"/>
      <c r="AD49" s="1867"/>
      <c r="AE49" s="1867"/>
      <c r="AF49" s="1867"/>
      <c r="AG49" s="1867"/>
      <c r="AH49" s="1867"/>
      <c r="AI49" s="1867"/>
      <c r="AJ49" s="1867"/>
      <c r="AK49" s="1867"/>
      <c r="AL49" s="1867"/>
      <c r="AM49" s="1867"/>
      <c r="AN49" s="1867"/>
      <c r="AO49" s="1867"/>
      <c r="AP49" s="1867"/>
      <c r="AQ49" s="1867"/>
      <c r="AR49" s="1867"/>
      <c r="AS49" s="1867"/>
      <c r="AT49" s="1867"/>
      <c r="AU49" s="1867"/>
      <c r="AV49" s="1867"/>
      <c r="AW49" s="1867"/>
      <c r="AX49" s="1867"/>
      <c r="AY49" s="1867"/>
      <c r="AZ49" s="215"/>
      <c r="BA49" s="2179"/>
      <c r="BB49" s="151" t="s">
        <v>68</v>
      </c>
      <c r="BC49" s="1150" t="s">
        <v>35</v>
      </c>
      <c r="BD49" s="1170" t="s">
        <v>35</v>
      </c>
      <c r="BE49" s="1170" t="s">
        <v>35</v>
      </c>
      <c r="BF49" s="1170" t="s">
        <v>35</v>
      </c>
      <c r="BG49" s="1191" t="s">
        <v>35</v>
      </c>
      <c r="BH49" s="1212" t="s">
        <v>35</v>
      </c>
      <c r="BI49" s="1170" t="s">
        <v>35</v>
      </c>
      <c r="BJ49" s="1170" t="s">
        <v>35</v>
      </c>
      <c r="BK49" s="1170" t="s">
        <v>35</v>
      </c>
      <c r="BL49" s="1191" t="s">
        <v>35</v>
      </c>
      <c r="BM49" s="1212" t="s">
        <v>35</v>
      </c>
      <c r="BN49" s="1170" t="s">
        <v>35</v>
      </c>
      <c r="BO49" s="1170" t="s">
        <v>35</v>
      </c>
      <c r="BP49" s="1170" t="s">
        <v>35</v>
      </c>
      <c r="BQ49" s="1191" t="s">
        <v>35</v>
      </c>
      <c r="BR49" s="1212" t="s">
        <v>35</v>
      </c>
      <c r="BS49" s="1170" t="s">
        <v>35</v>
      </c>
      <c r="BT49" s="1170" t="s">
        <v>35</v>
      </c>
      <c r="BU49" s="1170" t="s">
        <v>35</v>
      </c>
      <c r="BV49" s="1170" t="s">
        <v>35</v>
      </c>
      <c r="BW49" s="1170" t="s">
        <v>35</v>
      </c>
      <c r="BX49" s="1170" t="s">
        <v>35</v>
      </c>
      <c r="BY49" s="1232" t="s">
        <v>35</v>
      </c>
      <c r="BZ49" s="1232" t="s">
        <v>35</v>
      </c>
      <c r="CA49" s="1878"/>
      <c r="CB49" s="1878"/>
      <c r="CC49" s="1878"/>
      <c r="CD49" s="1878"/>
      <c r="CE49" s="1878"/>
      <c r="CF49" s="1878"/>
      <c r="CG49" s="1878"/>
      <c r="CH49" s="1878"/>
      <c r="CI49" s="1878"/>
      <c r="CJ49" s="1878"/>
      <c r="CK49" s="1878"/>
      <c r="CL49" s="1878"/>
      <c r="CM49" s="1878"/>
      <c r="CN49" s="1878"/>
      <c r="CO49" s="1878"/>
      <c r="CP49" s="1878"/>
      <c r="CQ49" s="1878"/>
      <c r="CR49" s="1878"/>
      <c r="CS49" s="1878"/>
      <c r="CT49" s="1878"/>
      <c r="CU49" s="1878"/>
      <c r="CV49" s="1878"/>
      <c r="CW49" s="1878"/>
      <c r="CX49" s="1878"/>
      <c r="CY49" s="1878"/>
      <c r="CZ49" s="1878"/>
    </row>
    <row r="50" s="130" customFormat="true" ht="15" customHeight="true" x14ac:dyDescent="0.2">
      <c r="A50" s="2165" t="s">
        <v>102</v>
      </c>
      <c r="B50" s="249" t="s">
        <v>100</v>
      </c>
      <c r="C50" s="1093" t="s">
        <v>35</v>
      </c>
      <c r="D50" s="1102" t="s">
        <v>35</v>
      </c>
      <c r="E50" s="1102" t="s">
        <v>35</v>
      </c>
      <c r="F50" s="1102" t="s">
        <v>35</v>
      </c>
      <c r="G50" s="1112" t="s">
        <v>35</v>
      </c>
      <c r="H50" s="1122" t="s">
        <v>35</v>
      </c>
      <c r="I50" s="1102" t="s">
        <v>35</v>
      </c>
      <c r="J50" s="1102" t="s">
        <v>35</v>
      </c>
      <c r="K50" s="1102" t="s">
        <v>35</v>
      </c>
      <c r="L50" s="1132" t="s">
        <v>35</v>
      </c>
      <c r="M50" s="1140" t="s">
        <v>35</v>
      </c>
      <c r="N50" s="1102" t="s">
        <v>35</v>
      </c>
      <c r="O50" s="1102" t="s">
        <v>35</v>
      </c>
      <c r="P50" s="1102" t="s">
        <v>35</v>
      </c>
      <c r="Q50" s="1112" t="s">
        <v>35</v>
      </c>
      <c r="R50" s="1122" t="s">
        <v>35</v>
      </c>
      <c r="S50" s="1102" t="s">
        <v>35</v>
      </c>
      <c r="T50" s="1102" t="s">
        <v>35</v>
      </c>
      <c r="U50" s="1102" t="s">
        <v>35</v>
      </c>
      <c r="V50" s="1102" t="s">
        <v>35</v>
      </c>
      <c r="W50" s="1102" t="s">
        <v>35</v>
      </c>
      <c r="X50" s="1102" t="s">
        <v>35</v>
      </c>
      <c r="Y50" s="1144" t="s">
        <v>35</v>
      </c>
      <c r="Z50" s="1836" t="s">
        <v>35</v>
      </c>
      <c r="AA50" s="1867"/>
      <c r="AB50" s="1867"/>
      <c r="AC50" s="1867"/>
      <c r="AD50" s="1867"/>
      <c r="AE50" s="1867"/>
      <c r="AF50" s="1867"/>
      <c r="AG50" s="1867"/>
      <c r="AH50" s="1867"/>
      <c r="AI50" s="1867"/>
      <c r="AJ50" s="1867"/>
      <c r="AK50" s="1867"/>
      <c r="AL50" s="1867"/>
      <c r="AM50" s="1867"/>
      <c r="AN50" s="1867"/>
      <c r="AO50" s="1867"/>
      <c r="AP50" s="1867"/>
      <c r="AQ50" s="1867"/>
      <c r="AR50" s="1867"/>
      <c r="AS50" s="1867"/>
      <c r="AT50" s="1867"/>
      <c r="AU50" s="1867"/>
      <c r="AV50" s="1867"/>
      <c r="AW50" s="1867"/>
      <c r="AX50" s="1867"/>
      <c r="AY50" s="1867"/>
      <c r="AZ50" s="215"/>
      <c r="BA50" s="2179" t="s">
        <v>102</v>
      </c>
      <c r="BB50" s="151" t="s">
        <v>100</v>
      </c>
      <c r="BC50" s="1150" t="s">
        <v>35</v>
      </c>
      <c r="BD50" s="1170" t="s">
        <v>35</v>
      </c>
      <c r="BE50" s="1170" t="s">
        <v>35</v>
      </c>
      <c r="BF50" s="1170" t="s">
        <v>35</v>
      </c>
      <c r="BG50" s="1191" t="s">
        <v>35</v>
      </c>
      <c r="BH50" s="1212" t="s">
        <v>35</v>
      </c>
      <c r="BI50" s="1170" t="s">
        <v>35</v>
      </c>
      <c r="BJ50" s="1170" t="s">
        <v>35</v>
      </c>
      <c r="BK50" s="1170" t="s">
        <v>35</v>
      </c>
      <c r="BL50" s="1191" t="s">
        <v>35</v>
      </c>
      <c r="BM50" s="1212" t="s">
        <v>35</v>
      </c>
      <c r="BN50" s="1170" t="s">
        <v>35</v>
      </c>
      <c r="BO50" s="1170" t="s">
        <v>35</v>
      </c>
      <c r="BP50" s="1170" t="s">
        <v>35</v>
      </c>
      <c r="BQ50" s="1191" t="s">
        <v>35</v>
      </c>
      <c r="BR50" s="1212" t="s">
        <v>35</v>
      </c>
      <c r="BS50" s="1170" t="s">
        <v>35</v>
      </c>
      <c r="BT50" s="1170" t="s">
        <v>35</v>
      </c>
      <c r="BU50" s="1170" t="s">
        <v>35</v>
      </c>
      <c r="BV50" s="1170" t="s">
        <v>35</v>
      </c>
      <c r="BW50" s="1170" t="s">
        <v>35</v>
      </c>
      <c r="BX50" s="1170" t="s">
        <v>35</v>
      </c>
      <c r="BY50" s="1232" t="s">
        <v>35</v>
      </c>
      <c r="BZ50" s="1232" t="s">
        <v>35</v>
      </c>
      <c r="CA50" s="1878"/>
      <c r="CB50" s="1878"/>
      <c r="CC50" s="1878"/>
      <c r="CD50" s="1878"/>
      <c r="CE50" s="1878"/>
      <c r="CF50" s="1878"/>
      <c r="CG50" s="1878"/>
      <c r="CH50" s="1878"/>
      <c r="CI50" s="1878"/>
      <c r="CJ50" s="1878"/>
      <c r="CK50" s="1878"/>
      <c r="CL50" s="1878"/>
      <c r="CM50" s="1878"/>
      <c r="CN50" s="1878"/>
      <c r="CO50" s="1878"/>
      <c r="CP50" s="1878"/>
      <c r="CQ50" s="1878"/>
      <c r="CR50" s="1878"/>
      <c r="CS50" s="1878"/>
      <c r="CT50" s="1878"/>
      <c r="CU50" s="1878"/>
      <c r="CV50" s="1878"/>
      <c r="CW50" s="1878"/>
      <c r="CX50" s="1878"/>
      <c r="CY50" s="1878"/>
      <c r="CZ50" s="1878"/>
    </row>
    <row r="51" s="130" customFormat="true" ht="15" customHeight="true" x14ac:dyDescent="0.2">
      <c r="A51" s="2165"/>
      <c r="B51" s="249" t="s">
        <v>99</v>
      </c>
      <c r="C51" s="1093" t="s">
        <v>35</v>
      </c>
      <c r="D51" s="1102" t="s">
        <v>35</v>
      </c>
      <c r="E51" s="1102" t="s">
        <v>35</v>
      </c>
      <c r="F51" s="1102" t="s">
        <v>35</v>
      </c>
      <c r="G51" s="1112" t="s">
        <v>35</v>
      </c>
      <c r="H51" s="1122" t="s">
        <v>35</v>
      </c>
      <c r="I51" s="1102" t="s">
        <v>35</v>
      </c>
      <c r="J51" s="1102" t="s">
        <v>35</v>
      </c>
      <c r="K51" s="1102" t="s">
        <v>35</v>
      </c>
      <c r="L51" s="1132" t="s">
        <v>35</v>
      </c>
      <c r="M51" s="1140" t="s">
        <v>35</v>
      </c>
      <c r="N51" s="1102" t="s">
        <v>35</v>
      </c>
      <c r="O51" s="1102" t="s">
        <v>35</v>
      </c>
      <c r="P51" s="1102" t="s">
        <v>35</v>
      </c>
      <c r="Q51" s="1112" t="s">
        <v>35</v>
      </c>
      <c r="R51" s="1122" t="s">
        <v>35</v>
      </c>
      <c r="S51" s="1102" t="s">
        <v>35</v>
      </c>
      <c r="T51" s="1102" t="s">
        <v>35</v>
      </c>
      <c r="U51" s="1102" t="s">
        <v>35</v>
      </c>
      <c r="V51" s="1102" t="s">
        <v>35</v>
      </c>
      <c r="W51" s="1102" t="s">
        <v>35</v>
      </c>
      <c r="X51" s="1102" t="s">
        <v>35</v>
      </c>
      <c r="Y51" s="1144" t="s">
        <v>35</v>
      </c>
      <c r="Z51" s="1836" t="s">
        <v>35</v>
      </c>
      <c r="AA51" s="1867"/>
      <c r="AB51" s="1867"/>
      <c r="AC51" s="1867"/>
      <c r="AD51" s="1867"/>
      <c r="AE51" s="1867"/>
      <c r="AF51" s="1867"/>
      <c r="AG51" s="1867"/>
      <c r="AH51" s="1867"/>
      <c r="AI51" s="1867"/>
      <c r="AJ51" s="1867"/>
      <c r="AK51" s="1867"/>
      <c r="AL51" s="1867"/>
      <c r="AM51" s="1867"/>
      <c r="AN51" s="1867"/>
      <c r="AO51" s="1867"/>
      <c r="AP51" s="1867"/>
      <c r="AQ51" s="1867"/>
      <c r="AR51" s="1867"/>
      <c r="AS51" s="1867"/>
      <c r="AT51" s="1867"/>
      <c r="AU51" s="1867"/>
      <c r="AV51" s="1867"/>
      <c r="AW51" s="1867"/>
      <c r="AX51" s="1867"/>
      <c r="AY51" s="1867"/>
      <c r="AZ51" s="215"/>
      <c r="BA51" s="2179"/>
      <c r="BB51" s="151" t="s">
        <v>99</v>
      </c>
      <c r="BC51" s="1150" t="s">
        <v>35</v>
      </c>
      <c r="BD51" s="1170" t="s">
        <v>35</v>
      </c>
      <c r="BE51" s="1170" t="s">
        <v>35</v>
      </c>
      <c r="BF51" s="1170" t="s">
        <v>35</v>
      </c>
      <c r="BG51" s="1191" t="s">
        <v>35</v>
      </c>
      <c r="BH51" s="1212" t="s">
        <v>35</v>
      </c>
      <c r="BI51" s="1170" t="s">
        <v>35</v>
      </c>
      <c r="BJ51" s="1170" t="s">
        <v>35</v>
      </c>
      <c r="BK51" s="1170" t="s">
        <v>35</v>
      </c>
      <c r="BL51" s="1191" t="s">
        <v>35</v>
      </c>
      <c r="BM51" s="1212" t="s">
        <v>35</v>
      </c>
      <c r="BN51" s="1170" t="s">
        <v>35</v>
      </c>
      <c r="BO51" s="1170" t="s">
        <v>35</v>
      </c>
      <c r="BP51" s="1170" t="s">
        <v>35</v>
      </c>
      <c r="BQ51" s="1191" t="s">
        <v>35</v>
      </c>
      <c r="BR51" s="1212" t="s">
        <v>35</v>
      </c>
      <c r="BS51" s="1170" t="s">
        <v>35</v>
      </c>
      <c r="BT51" s="1170" t="s">
        <v>35</v>
      </c>
      <c r="BU51" s="1170" t="s">
        <v>35</v>
      </c>
      <c r="BV51" s="1170" t="s">
        <v>35</v>
      </c>
      <c r="BW51" s="1170" t="s">
        <v>35</v>
      </c>
      <c r="BX51" s="1170" t="s">
        <v>35</v>
      </c>
      <c r="BY51" s="1232" t="s">
        <v>35</v>
      </c>
      <c r="BZ51" s="1232" t="s">
        <v>35</v>
      </c>
      <c r="CA51" s="1878"/>
      <c r="CB51" s="1878"/>
      <c r="CC51" s="1878"/>
      <c r="CD51" s="1878"/>
      <c r="CE51" s="1878"/>
      <c r="CF51" s="1878"/>
      <c r="CG51" s="1878"/>
      <c r="CH51" s="1878"/>
      <c r="CI51" s="1878"/>
      <c r="CJ51" s="1878"/>
      <c r="CK51" s="1878"/>
      <c r="CL51" s="1878"/>
      <c r="CM51" s="1878"/>
      <c r="CN51" s="1878"/>
      <c r="CO51" s="1878"/>
      <c r="CP51" s="1878"/>
      <c r="CQ51" s="1878"/>
      <c r="CR51" s="1878"/>
      <c r="CS51" s="1878"/>
      <c r="CT51" s="1878"/>
      <c r="CU51" s="1878"/>
      <c r="CV51" s="1878"/>
      <c r="CW51" s="1878"/>
      <c r="CX51" s="1878"/>
      <c r="CY51" s="1878"/>
      <c r="CZ51" s="1878"/>
    </row>
    <row r="52" s="130" customFormat="true" ht="15" customHeight="true" x14ac:dyDescent="0.2">
      <c r="A52" s="2165"/>
      <c r="B52" s="249" t="s">
        <v>68</v>
      </c>
      <c r="C52" s="1093" t="s">
        <v>35</v>
      </c>
      <c r="D52" s="1102" t="s">
        <v>35</v>
      </c>
      <c r="E52" s="1102" t="s">
        <v>35</v>
      </c>
      <c r="F52" s="1102" t="s">
        <v>35</v>
      </c>
      <c r="G52" s="1112" t="s">
        <v>35</v>
      </c>
      <c r="H52" s="1122" t="s">
        <v>35</v>
      </c>
      <c r="I52" s="1102" t="s">
        <v>35</v>
      </c>
      <c r="J52" s="1102" t="s">
        <v>35</v>
      </c>
      <c r="K52" s="1102" t="s">
        <v>35</v>
      </c>
      <c r="L52" s="1132" t="s">
        <v>35</v>
      </c>
      <c r="M52" s="1140" t="s">
        <v>35</v>
      </c>
      <c r="N52" s="1102" t="s">
        <v>35</v>
      </c>
      <c r="O52" s="1102" t="s">
        <v>35</v>
      </c>
      <c r="P52" s="1102" t="s">
        <v>35</v>
      </c>
      <c r="Q52" s="1112" t="s">
        <v>35</v>
      </c>
      <c r="R52" s="1122" t="s">
        <v>35</v>
      </c>
      <c r="S52" s="1102" t="s">
        <v>35</v>
      </c>
      <c r="T52" s="1102" t="s">
        <v>35</v>
      </c>
      <c r="U52" s="1102" t="s">
        <v>35</v>
      </c>
      <c r="V52" s="1102" t="s">
        <v>35</v>
      </c>
      <c r="W52" s="1102" t="s">
        <v>35</v>
      </c>
      <c r="X52" s="1102" t="s">
        <v>35</v>
      </c>
      <c r="Y52" s="1144" t="s">
        <v>35</v>
      </c>
      <c r="Z52" s="1836" t="s">
        <v>35</v>
      </c>
      <c r="AA52" s="1867"/>
      <c r="AB52" s="1867"/>
      <c r="AC52" s="1867"/>
      <c r="AD52" s="1867"/>
      <c r="AE52" s="1867"/>
      <c r="AF52" s="1867"/>
      <c r="AG52" s="1867"/>
      <c r="AH52" s="1867"/>
      <c r="AI52" s="1867"/>
      <c r="AJ52" s="1867"/>
      <c r="AK52" s="1867"/>
      <c r="AL52" s="1867"/>
      <c r="AM52" s="1867"/>
      <c r="AN52" s="1867"/>
      <c r="AO52" s="1867"/>
      <c r="AP52" s="1867"/>
      <c r="AQ52" s="1867"/>
      <c r="AR52" s="1867"/>
      <c r="AS52" s="1867"/>
      <c r="AT52" s="1867"/>
      <c r="AU52" s="1867"/>
      <c r="AV52" s="1867"/>
      <c r="AW52" s="1867"/>
      <c r="AX52" s="1867"/>
      <c r="AY52" s="1867"/>
      <c r="AZ52" s="215"/>
      <c r="BA52" s="2179"/>
      <c r="BB52" s="151" t="s">
        <v>68</v>
      </c>
      <c r="BC52" s="1150" t="s">
        <v>35</v>
      </c>
      <c r="BD52" s="1170" t="s">
        <v>35</v>
      </c>
      <c r="BE52" s="1170" t="s">
        <v>35</v>
      </c>
      <c r="BF52" s="1170" t="s">
        <v>35</v>
      </c>
      <c r="BG52" s="1191" t="s">
        <v>35</v>
      </c>
      <c r="BH52" s="1212" t="s">
        <v>35</v>
      </c>
      <c r="BI52" s="1170" t="s">
        <v>35</v>
      </c>
      <c r="BJ52" s="1170" t="s">
        <v>35</v>
      </c>
      <c r="BK52" s="1170" t="s">
        <v>35</v>
      </c>
      <c r="BL52" s="1191" t="s">
        <v>35</v>
      </c>
      <c r="BM52" s="1212" t="s">
        <v>35</v>
      </c>
      <c r="BN52" s="1170" t="s">
        <v>35</v>
      </c>
      <c r="BO52" s="1170" t="s">
        <v>35</v>
      </c>
      <c r="BP52" s="1170" t="s">
        <v>35</v>
      </c>
      <c r="BQ52" s="1191" t="s">
        <v>35</v>
      </c>
      <c r="BR52" s="1212" t="s">
        <v>35</v>
      </c>
      <c r="BS52" s="1170" t="s">
        <v>35</v>
      </c>
      <c r="BT52" s="1170" t="s">
        <v>35</v>
      </c>
      <c r="BU52" s="1170" t="s">
        <v>35</v>
      </c>
      <c r="BV52" s="1170" t="s">
        <v>35</v>
      </c>
      <c r="BW52" s="1170" t="s">
        <v>35</v>
      </c>
      <c r="BX52" s="1170" t="s">
        <v>35</v>
      </c>
      <c r="BY52" s="1232" t="s">
        <v>35</v>
      </c>
      <c r="BZ52" s="1232" t="s">
        <v>35</v>
      </c>
      <c r="CA52" s="1878"/>
      <c r="CB52" s="1878"/>
      <c r="CC52" s="1878"/>
      <c r="CD52" s="1878"/>
      <c r="CE52" s="1878"/>
      <c r="CF52" s="1878"/>
      <c r="CG52" s="1878"/>
      <c r="CH52" s="1878"/>
      <c r="CI52" s="1878"/>
      <c r="CJ52" s="1878"/>
      <c r="CK52" s="1878"/>
      <c r="CL52" s="1878"/>
      <c r="CM52" s="1878"/>
      <c r="CN52" s="1878"/>
      <c r="CO52" s="1878"/>
      <c r="CP52" s="1878"/>
      <c r="CQ52" s="1878"/>
      <c r="CR52" s="1878"/>
      <c r="CS52" s="1878"/>
      <c r="CT52" s="1878"/>
      <c r="CU52" s="1878"/>
      <c r="CV52" s="1878"/>
      <c r="CW52" s="1878"/>
      <c r="CX52" s="1878"/>
      <c r="CY52" s="1878"/>
      <c r="CZ52" s="1878"/>
    </row>
    <row r="53" s="130" customFormat="true" ht="15" customHeight="true" x14ac:dyDescent="0.2">
      <c r="A53" s="2165" t="s">
        <v>105</v>
      </c>
      <c r="B53" s="249" t="s">
        <v>100</v>
      </c>
      <c r="C53" s="1093" t="s">
        <v>35</v>
      </c>
      <c r="D53" s="1102" t="s">
        <v>35</v>
      </c>
      <c r="E53" s="1102" t="s">
        <v>35</v>
      </c>
      <c r="F53" s="1102" t="s">
        <v>35</v>
      </c>
      <c r="G53" s="1112" t="s">
        <v>35</v>
      </c>
      <c r="H53" s="1122" t="s">
        <v>35</v>
      </c>
      <c r="I53" s="1102" t="s">
        <v>35</v>
      </c>
      <c r="J53" s="1102" t="s">
        <v>35</v>
      </c>
      <c r="K53" s="1102" t="s">
        <v>35</v>
      </c>
      <c r="L53" s="1132" t="s">
        <v>35</v>
      </c>
      <c r="M53" s="1140" t="s">
        <v>35</v>
      </c>
      <c r="N53" s="1102" t="s">
        <v>35</v>
      </c>
      <c r="O53" s="1102" t="s">
        <v>35</v>
      </c>
      <c r="P53" s="1102" t="s">
        <v>35</v>
      </c>
      <c r="Q53" s="1112" t="s">
        <v>35</v>
      </c>
      <c r="R53" s="1122" t="s">
        <v>35</v>
      </c>
      <c r="S53" s="1102" t="s">
        <v>35</v>
      </c>
      <c r="T53" s="1102" t="s">
        <v>35</v>
      </c>
      <c r="U53" s="1102" t="s">
        <v>35</v>
      </c>
      <c r="V53" s="1102" t="s">
        <v>35</v>
      </c>
      <c r="W53" s="1102" t="s">
        <v>35</v>
      </c>
      <c r="X53" s="1102" t="s">
        <v>35</v>
      </c>
      <c r="Y53" s="1144" t="s">
        <v>35</v>
      </c>
      <c r="Z53" s="1836" t="s">
        <v>35</v>
      </c>
      <c r="AA53" s="1867"/>
      <c r="AB53" s="1867"/>
      <c r="AC53" s="1867"/>
      <c r="AD53" s="1867"/>
      <c r="AE53" s="1867"/>
      <c r="AF53" s="1867"/>
      <c r="AG53" s="1867"/>
      <c r="AH53" s="1867"/>
      <c r="AI53" s="1867"/>
      <c r="AJ53" s="1867"/>
      <c r="AK53" s="1867"/>
      <c r="AL53" s="1867"/>
      <c r="AM53" s="1867"/>
      <c r="AN53" s="1867"/>
      <c r="AO53" s="1867"/>
      <c r="AP53" s="1867"/>
      <c r="AQ53" s="1867"/>
      <c r="AR53" s="1867"/>
      <c r="AS53" s="1867"/>
      <c r="AT53" s="1867"/>
      <c r="AU53" s="1867"/>
      <c r="AV53" s="1867"/>
      <c r="AW53" s="1867"/>
      <c r="AX53" s="1867"/>
      <c r="AY53" s="1867"/>
      <c r="AZ53" s="215"/>
      <c r="BA53" s="2179" t="s">
        <v>105</v>
      </c>
      <c r="BB53" s="151" t="s">
        <v>100</v>
      </c>
      <c r="BC53" s="1150" t="s">
        <v>35</v>
      </c>
      <c r="BD53" s="1170" t="s">
        <v>35</v>
      </c>
      <c r="BE53" s="1170" t="s">
        <v>35</v>
      </c>
      <c r="BF53" s="1170" t="s">
        <v>35</v>
      </c>
      <c r="BG53" s="1191" t="s">
        <v>35</v>
      </c>
      <c r="BH53" s="1212" t="s">
        <v>35</v>
      </c>
      <c r="BI53" s="1170" t="s">
        <v>35</v>
      </c>
      <c r="BJ53" s="1170" t="s">
        <v>35</v>
      </c>
      <c r="BK53" s="1170" t="s">
        <v>35</v>
      </c>
      <c r="BL53" s="1191" t="s">
        <v>35</v>
      </c>
      <c r="BM53" s="1212" t="s">
        <v>35</v>
      </c>
      <c r="BN53" s="1170" t="s">
        <v>35</v>
      </c>
      <c r="BO53" s="1170" t="s">
        <v>35</v>
      </c>
      <c r="BP53" s="1170" t="s">
        <v>35</v>
      </c>
      <c r="BQ53" s="1191" t="s">
        <v>35</v>
      </c>
      <c r="BR53" s="1212" t="s">
        <v>35</v>
      </c>
      <c r="BS53" s="1170" t="s">
        <v>35</v>
      </c>
      <c r="BT53" s="1170" t="s">
        <v>35</v>
      </c>
      <c r="BU53" s="1170" t="s">
        <v>35</v>
      </c>
      <c r="BV53" s="1170" t="s">
        <v>35</v>
      </c>
      <c r="BW53" s="1170" t="s">
        <v>35</v>
      </c>
      <c r="BX53" s="1170" t="s">
        <v>35</v>
      </c>
      <c r="BY53" s="1232" t="s">
        <v>35</v>
      </c>
      <c r="BZ53" s="1232" t="s">
        <v>35</v>
      </c>
      <c r="CA53" s="1878"/>
      <c r="CB53" s="1878"/>
      <c r="CC53" s="1878"/>
      <c r="CD53" s="1878"/>
      <c r="CE53" s="1878"/>
      <c r="CF53" s="1878"/>
      <c r="CG53" s="1878"/>
      <c r="CH53" s="1878"/>
      <c r="CI53" s="1878"/>
      <c r="CJ53" s="1878"/>
      <c r="CK53" s="1878"/>
      <c r="CL53" s="1878"/>
      <c r="CM53" s="1878"/>
      <c r="CN53" s="1878"/>
      <c r="CO53" s="1878"/>
      <c r="CP53" s="1878"/>
      <c r="CQ53" s="1878"/>
      <c r="CR53" s="1878"/>
      <c r="CS53" s="1878"/>
      <c r="CT53" s="1878"/>
      <c r="CU53" s="1878"/>
      <c r="CV53" s="1878"/>
      <c r="CW53" s="1878"/>
      <c r="CX53" s="1878"/>
      <c r="CY53" s="1878"/>
      <c r="CZ53" s="1878"/>
    </row>
    <row r="54" s="130" customFormat="true" ht="15" customHeight="true" x14ac:dyDescent="0.2">
      <c r="A54" s="2165"/>
      <c r="B54" s="249" t="s">
        <v>99</v>
      </c>
      <c r="C54" s="1093" t="s">
        <v>35</v>
      </c>
      <c r="D54" s="1102" t="s">
        <v>35</v>
      </c>
      <c r="E54" s="1102" t="s">
        <v>35</v>
      </c>
      <c r="F54" s="1102" t="s">
        <v>35</v>
      </c>
      <c r="G54" s="1112" t="s">
        <v>35</v>
      </c>
      <c r="H54" s="1122" t="s">
        <v>35</v>
      </c>
      <c r="I54" s="1102" t="s">
        <v>35</v>
      </c>
      <c r="J54" s="1102" t="s">
        <v>35</v>
      </c>
      <c r="K54" s="1102" t="s">
        <v>35</v>
      </c>
      <c r="L54" s="1132" t="s">
        <v>35</v>
      </c>
      <c r="M54" s="1140" t="s">
        <v>35</v>
      </c>
      <c r="N54" s="1102" t="s">
        <v>35</v>
      </c>
      <c r="O54" s="1102" t="s">
        <v>35</v>
      </c>
      <c r="P54" s="1102" t="s">
        <v>35</v>
      </c>
      <c r="Q54" s="1112" t="s">
        <v>35</v>
      </c>
      <c r="R54" s="1122" t="s">
        <v>35</v>
      </c>
      <c r="S54" s="1102" t="s">
        <v>35</v>
      </c>
      <c r="T54" s="1102" t="s">
        <v>35</v>
      </c>
      <c r="U54" s="1102" t="s">
        <v>35</v>
      </c>
      <c r="V54" s="1102" t="s">
        <v>35</v>
      </c>
      <c r="W54" s="1102" t="s">
        <v>35</v>
      </c>
      <c r="X54" s="1102" t="s">
        <v>35</v>
      </c>
      <c r="Y54" s="1144" t="s">
        <v>35</v>
      </c>
      <c r="Z54" s="1836" t="s">
        <v>35</v>
      </c>
      <c r="AA54" s="1867"/>
      <c r="AB54" s="1867"/>
      <c r="AC54" s="1867"/>
      <c r="AD54" s="1867"/>
      <c r="AE54" s="1867"/>
      <c r="AF54" s="1867"/>
      <c r="AG54" s="1867"/>
      <c r="AH54" s="1867"/>
      <c r="AI54" s="1867"/>
      <c r="AJ54" s="1867"/>
      <c r="AK54" s="1867"/>
      <c r="AL54" s="1867"/>
      <c r="AM54" s="1867"/>
      <c r="AN54" s="1867"/>
      <c r="AO54" s="1867"/>
      <c r="AP54" s="1867"/>
      <c r="AQ54" s="1867"/>
      <c r="AR54" s="1867"/>
      <c r="AS54" s="1867"/>
      <c r="AT54" s="1867"/>
      <c r="AU54" s="1867"/>
      <c r="AV54" s="1867"/>
      <c r="AW54" s="1867"/>
      <c r="AX54" s="1867"/>
      <c r="AY54" s="1867"/>
      <c r="AZ54" s="215"/>
      <c r="BA54" s="2179"/>
      <c r="BB54" s="151" t="s">
        <v>99</v>
      </c>
      <c r="BC54" s="1150" t="s">
        <v>35</v>
      </c>
      <c r="BD54" s="1170" t="s">
        <v>35</v>
      </c>
      <c r="BE54" s="1170" t="s">
        <v>35</v>
      </c>
      <c r="BF54" s="1170" t="s">
        <v>35</v>
      </c>
      <c r="BG54" s="1191" t="s">
        <v>35</v>
      </c>
      <c r="BH54" s="1212" t="s">
        <v>35</v>
      </c>
      <c r="BI54" s="1170" t="s">
        <v>35</v>
      </c>
      <c r="BJ54" s="1170" t="s">
        <v>35</v>
      </c>
      <c r="BK54" s="1170" t="s">
        <v>35</v>
      </c>
      <c r="BL54" s="1191" t="s">
        <v>35</v>
      </c>
      <c r="BM54" s="1212" t="s">
        <v>35</v>
      </c>
      <c r="BN54" s="1170" t="s">
        <v>35</v>
      </c>
      <c r="BO54" s="1170" t="s">
        <v>35</v>
      </c>
      <c r="BP54" s="1170" t="s">
        <v>35</v>
      </c>
      <c r="BQ54" s="1191" t="s">
        <v>35</v>
      </c>
      <c r="BR54" s="1212" t="s">
        <v>35</v>
      </c>
      <c r="BS54" s="1170" t="s">
        <v>35</v>
      </c>
      <c r="BT54" s="1170" t="s">
        <v>35</v>
      </c>
      <c r="BU54" s="1170" t="s">
        <v>35</v>
      </c>
      <c r="BV54" s="1170" t="s">
        <v>35</v>
      </c>
      <c r="BW54" s="1170" t="s">
        <v>35</v>
      </c>
      <c r="BX54" s="1170" t="s">
        <v>35</v>
      </c>
      <c r="BY54" s="1232" t="s">
        <v>35</v>
      </c>
      <c r="BZ54" s="1232" t="s">
        <v>35</v>
      </c>
      <c r="CA54" s="1878"/>
      <c r="CB54" s="1878"/>
      <c r="CC54" s="1878"/>
      <c r="CD54" s="1878"/>
      <c r="CE54" s="1878"/>
      <c r="CF54" s="1878"/>
      <c r="CG54" s="1878"/>
      <c r="CH54" s="1878"/>
      <c r="CI54" s="1878"/>
      <c r="CJ54" s="1878"/>
      <c r="CK54" s="1878"/>
      <c r="CL54" s="1878"/>
      <c r="CM54" s="1878"/>
      <c r="CN54" s="1878"/>
      <c r="CO54" s="1878"/>
      <c r="CP54" s="1878"/>
      <c r="CQ54" s="1878"/>
      <c r="CR54" s="1878"/>
      <c r="CS54" s="1878"/>
      <c r="CT54" s="1878"/>
      <c r="CU54" s="1878"/>
      <c r="CV54" s="1878"/>
      <c r="CW54" s="1878"/>
      <c r="CX54" s="1878"/>
      <c r="CY54" s="1878"/>
      <c r="CZ54" s="1878"/>
    </row>
    <row r="55" s="130" customFormat="true" ht="15" customHeight="true" x14ac:dyDescent="0.2">
      <c r="A55" s="2204"/>
      <c r="B55" s="250" t="s">
        <v>68</v>
      </c>
      <c r="C55" s="1095" t="s">
        <v>35</v>
      </c>
      <c r="D55" s="1105" t="s">
        <v>35</v>
      </c>
      <c r="E55" s="1105" t="s">
        <v>35</v>
      </c>
      <c r="F55" s="1105" t="s">
        <v>35</v>
      </c>
      <c r="G55" s="1115" t="s">
        <v>35</v>
      </c>
      <c r="H55" s="1125" t="s">
        <v>35</v>
      </c>
      <c r="I55" s="1105" t="s">
        <v>35</v>
      </c>
      <c r="J55" s="1105" t="s">
        <v>35</v>
      </c>
      <c r="K55" s="1105" t="s">
        <v>35</v>
      </c>
      <c r="L55" s="1135" t="s">
        <v>35</v>
      </c>
      <c r="M55" s="1142" t="s">
        <v>35</v>
      </c>
      <c r="N55" s="1105" t="s">
        <v>35</v>
      </c>
      <c r="O55" s="1105" t="s">
        <v>35</v>
      </c>
      <c r="P55" s="1105" t="s">
        <v>35</v>
      </c>
      <c r="Q55" s="1115" t="s">
        <v>35</v>
      </c>
      <c r="R55" s="1795" t="s">
        <v>35</v>
      </c>
      <c r="S55" s="1796" t="s">
        <v>35</v>
      </c>
      <c r="T55" s="1796" t="s">
        <v>35</v>
      </c>
      <c r="U55" s="1796" t="s">
        <v>35</v>
      </c>
      <c r="V55" s="1796" t="s">
        <v>35</v>
      </c>
      <c r="W55" s="1796" t="s">
        <v>35</v>
      </c>
      <c r="X55" s="1796" t="s">
        <v>35</v>
      </c>
      <c r="Y55" s="1796" t="s">
        <v>35</v>
      </c>
      <c r="Z55" s="1838" t="s">
        <v>35</v>
      </c>
      <c r="AA55" s="1868"/>
      <c r="AB55" s="1868"/>
      <c r="AC55" s="1868"/>
      <c r="AD55" s="1868"/>
      <c r="AE55" s="1868"/>
      <c r="AF55" s="1868"/>
      <c r="AG55" s="1868"/>
      <c r="AH55" s="1868"/>
      <c r="AI55" s="1868"/>
      <c r="AJ55" s="1868"/>
      <c r="AK55" s="1868"/>
      <c r="AL55" s="1868"/>
      <c r="AM55" s="1868"/>
      <c r="AN55" s="1868"/>
      <c r="AO55" s="1868"/>
      <c r="AP55" s="1868"/>
      <c r="AQ55" s="1868"/>
      <c r="AR55" s="1868"/>
      <c r="AS55" s="1868"/>
      <c r="AT55" s="1868"/>
      <c r="AU55" s="1868"/>
      <c r="AV55" s="1868"/>
      <c r="AW55" s="1868"/>
      <c r="AX55" s="1868"/>
      <c r="AY55" s="1868"/>
      <c r="AZ55" s="215"/>
      <c r="BA55" s="2205"/>
      <c r="BB55" s="152" t="s">
        <v>68</v>
      </c>
      <c r="BC55" s="1151" t="s">
        <v>35</v>
      </c>
      <c r="BD55" s="1171" t="s">
        <v>35</v>
      </c>
      <c r="BE55" s="1171" t="s">
        <v>35</v>
      </c>
      <c r="BF55" s="1171" t="s">
        <v>35</v>
      </c>
      <c r="BG55" s="1192" t="s">
        <v>35</v>
      </c>
      <c r="BH55" s="1213" t="s">
        <v>35</v>
      </c>
      <c r="BI55" s="1171" t="s">
        <v>35</v>
      </c>
      <c r="BJ55" s="1171" t="s">
        <v>35</v>
      </c>
      <c r="BK55" s="1171" t="s">
        <v>35</v>
      </c>
      <c r="BL55" s="1192" t="s">
        <v>35</v>
      </c>
      <c r="BM55" s="1213" t="s">
        <v>35</v>
      </c>
      <c r="BN55" s="1171" t="s">
        <v>35</v>
      </c>
      <c r="BO55" s="1171" t="s">
        <v>35</v>
      </c>
      <c r="BP55" s="1171" t="s">
        <v>35</v>
      </c>
      <c r="BQ55" s="1192" t="s">
        <v>35</v>
      </c>
      <c r="BR55" s="1797" t="s">
        <v>35</v>
      </c>
      <c r="BS55" s="1798" t="s">
        <v>35</v>
      </c>
      <c r="BT55" s="1798" t="s">
        <v>35</v>
      </c>
      <c r="BU55" s="1798" t="s">
        <v>35</v>
      </c>
      <c r="BV55" s="1798" t="s">
        <v>35</v>
      </c>
      <c r="BW55" s="1798" t="s">
        <v>35</v>
      </c>
      <c r="BX55" s="1798" t="s">
        <v>35</v>
      </c>
      <c r="BY55" s="1798" t="s">
        <v>35</v>
      </c>
      <c r="BZ55" s="1248" t="s">
        <v>35</v>
      </c>
      <c r="CA55" s="1879"/>
      <c r="CB55" s="1879"/>
      <c r="CC55" s="1879"/>
      <c r="CD55" s="1879"/>
      <c r="CE55" s="1879"/>
      <c r="CF55" s="1879"/>
      <c r="CG55" s="1879"/>
      <c r="CH55" s="1879"/>
      <c r="CI55" s="1879"/>
      <c r="CJ55" s="1879"/>
      <c r="CK55" s="1879"/>
      <c r="CL55" s="1879"/>
      <c r="CM55" s="1879"/>
      <c r="CN55" s="1879"/>
      <c r="CO55" s="1879"/>
      <c r="CP55" s="1879"/>
      <c r="CQ55" s="1879"/>
      <c r="CR55" s="1879"/>
      <c r="CS55" s="1879"/>
      <c r="CT55" s="1879"/>
      <c r="CU55" s="1879"/>
      <c r="CV55" s="1879"/>
      <c r="CW55" s="1879"/>
      <c r="CX55" s="1879"/>
      <c r="CY55" s="1879"/>
      <c r="CZ55" s="1879"/>
    </row>
    <row r="56" s="388" customFormat="true" ht="15" customHeight="true" x14ac:dyDescent="0.2">
      <c r="A56" s="132"/>
      <c r="B56" s="185"/>
      <c r="C56" s="2166" t="s">
        <v>114</v>
      </c>
      <c r="D56" s="2167"/>
      <c r="E56" s="2167"/>
      <c r="F56" s="2167"/>
      <c r="G56" s="2168"/>
      <c r="H56" s="2415" t="s">
        <v>38</v>
      </c>
      <c r="I56" s="2416"/>
      <c r="J56" s="2416"/>
      <c r="K56" s="2416"/>
      <c r="L56" s="2417"/>
      <c r="M56" s="2418" t="s">
        <v>37</v>
      </c>
      <c r="N56" s="2416"/>
      <c r="O56" s="2416"/>
      <c r="P56" s="2416"/>
      <c r="Q56" s="2417"/>
      <c r="R56" s="1948" t="s">
        <v>137</v>
      </c>
      <c r="S56" s="1956"/>
      <c r="T56" s="1956"/>
      <c r="U56" s="1956"/>
      <c r="V56" s="1956"/>
      <c r="W56" s="1956"/>
      <c r="X56" s="1956"/>
      <c r="Y56" s="1956"/>
      <c r="Z56" s="1957"/>
      <c r="AA56" s="603"/>
      <c r="AB56" s="603"/>
      <c r="AC56" s="603"/>
      <c r="AD56" s="603"/>
      <c r="AE56" s="603"/>
      <c r="AF56" s="603"/>
      <c r="AG56" s="603"/>
      <c r="AH56" s="603"/>
      <c r="AI56" s="603"/>
      <c r="AJ56" s="603"/>
      <c r="AK56" s="603"/>
      <c r="AL56" s="603"/>
      <c r="AM56" s="603"/>
      <c r="AN56" s="603"/>
      <c r="AO56" s="603"/>
      <c r="AP56" s="603"/>
      <c r="AQ56" s="603"/>
      <c r="AR56" s="603"/>
      <c r="AS56" s="603"/>
      <c r="AT56" s="603"/>
      <c r="AU56" s="603"/>
      <c r="AV56" s="603"/>
      <c r="AW56" s="603"/>
      <c r="AX56" s="603"/>
      <c r="AY56" s="603"/>
      <c r="AZ56" s="216"/>
      <c r="BA56" s="217" t="s">
        <v>128</v>
      </c>
      <c r="BB56" s="115" t="s">
        <v>95</v>
      </c>
      <c r="BC56" s="2218" t="s">
        <v>114</v>
      </c>
      <c r="BD56" s="2219"/>
      <c r="BE56" s="2219"/>
      <c r="BF56" s="2219"/>
      <c r="BG56" s="2220"/>
      <c r="BH56" s="2221" t="s">
        <v>38</v>
      </c>
      <c r="BI56" s="2219"/>
      <c r="BJ56" s="2219"/>
      <c r="BK56" s="2219"/>
      <c r="BL56" s="2220"/>
      <c r="BM56" s="2221" t="s">
        <v>37</v>
      </c>
      <c r="BN56" s="2219"/>
      <c r="BO56" s="2219"/>
      <c r="BP56" s="2219"/>
      <c r="BQ56" s="2222"/>
      <c r="BR56" s="1792"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88" customFormat="true" ht="12.75" x14ac:dyDescent="0.2">
      <c r="A57" s="186" t="s">
        <v>69</v>
      </c>
      <c r="B57" s="243"/>
      <c r="C57" s="274" t="s">
        <v>0</v>
      </c>
      <c r="D57" s="275" t="s">
        <v>1</v>
      </c>
      <c r="E57" s="275" t="s">
        <v>2</v>
      </c>
      <c r="F57" s="275" t="s">
        <v>3</v>
      </c>
      <c r="G57" s="276" t="s">
        <v>4</v>
      </c>
      <c r="H57" s="1560" t="s">
        <v>0</v>
      </c>
      <c r="I57" s="1524" t="s">
        <v>1</v>
      </c>
      <c r="J57" s="1524" t="s">
        <v>2</v>
      </c>
      <c r="K57" s="1524" t="s">
        <v>3</v>
      </c>
      <c r="L57" s="1525" t="s">
        <v>4</v>
      </c>
      <c r="M57" s="1550" t="s">
        <v>0</v>
      </c>
      <c r="N57" s="1524" t="s">
        <v>1</v>
      </c>
      <c r="O57" s="1524" t="s">
        <v>2</v>
      </c>
      <c r="P57" s="1524" t="s">
        <v>3</v>
      </c>
      <c r="Q57" s="1570" t="s">
        <v>4</v>
      </c>
      <c r="R57" s="1560" t="s">
        <v>149</v>
      </c>
      <c r="S57" s="1524" t="s">
        <v>150</v>
      </c>
      <c r="T57" s="1524" t="s">
        <v>151</v>
      </c>
      <c r="U57" s="1524" t="s">
        <v>152</v>
      </c>
      <c r="V57" s="1524" t="s">
        <v>153</v>
      </c>
      <c r="W57" s="1524" t="s">
        <v>154</v>
      </c>
      <c r="X57" s="1524" t="s">
        <v>294</v>
      </c>
      <c r="Y57" s="1524" t="s">
        <v>156</v>
      </c>
      <c r="Z57" s="1526" t="s">
        <v>157</v>
      </c>
      <c r="AA57" s="603"/>
      <c r="AB57" s="603"/>
      <c r="AC57" s="603"/>
      <c r="AD57" s="603"/>
      <c r="AE57" s="603"/>
      <c r="AF57" s="603"/>
      <c r="AG57" s="603"/>
      <c r="AH57" s="603"/>
      <c r="AI57" s="603"/>
      <c r="AJ57" s="603"/>
      <c r="AK57" s="603"/>
      <c r="AL57" s="603"/>
      <c r="AM57" s="603"/>
      <c r="AN57" s="603"/>
      <c r="AO57" s="603"/>
      <c r="AP57" s="603"/>
      <c r="AQ57" s="603"/>
      <c r="AR57" s="603"/>
      <c r="AS57" s="603"/>
      <c r="AT57" s="603"/>
      <c r="AU57" s="603"/>
      <c r="AV57" s="603"/>
      <c r="AW57" s="603"/>
      <c r="AX57" s="603"/>
      <c r="AY57" s="603"/>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149</v>
      </c>
      <c r="BS57" s="170" t="s">
        <v>150</v>
      </c>
      <c r="BT57" s="170" t="s">
        <v>151</v>
      </c>
      <c r="BU57" s="170" t="s">
        <v>152</v>
      </c>
      <c r="BV57" s="170" t="s">
        <v>153</v>
      </c>
      <c r="BW57" s="170" t="s">
        <v>154</v>
      </c>
      <c r="BX57" s="170" t="s">
        <v>294</v>
      </c>
      <c r="BY57" s="171" t="s">
        <v>156</v>
      </c>
      <c r="BZ57" s="171" t="s">
        <v>157</v>
      </c>
      <c r="CA57" s="1880"/>
      <c r="CB57" s="1880"/>
      <c r="CC57" s="1880"/>
      <c r="CD57" s="1880"/>
      <c r="CE57" s="1880"/>
      <c r="CF57" s="1880"/>
      <c r="CG57" s="1880"/>
      <c r="CH57" s="1880"/>
      <c r="CI57" s="1880"/>
      <c r="CJ57" s="1880"/>
      <c r="CK57" s="1880"/>
      <c r="CL57" s="1880"/>
      <c r="CM57" s="1880"/>
      <c r="CN57" s="1880"/>
      <c r="CO57" s="1880"/>
      <c r="CP57" s="1880"/>
      <c r="CQ57" s="1880"/>
      <c r="CR57" s="1880"/>
      <c r="CS57" s="1880"/>
      <c r="CT57" s="1880"/>
      <c r="CU57" s="1880"/>
      <c r="CV57" s="1880"/>
      <c r="CW57" s="1880"/>
      <c r="CX57" s="1880"/>
      <c r="CY57" s="1880"/>
      <c r="CZ57" s="1880"/>
    </row>
    <row r="58" s="388" customFormat="true" ht="15" customHeight="true" x14ac:dyDescent="0.2">
      <c r="A58" s="2434" t="s">
        <v>295</v>
      </c>
      <c r="B58" s="1750" t="s">
        <v>296</v>
      </c>
      <c r="C58" s="1626">
        <v>6.7569162099090123</v>
      </c>
      <c r="D58" s="1627">
        <v>18.799871299358255</v>
      </c>
      <c r="E58" s="1627">
        <v>28.851383166011274</v>
      </c>
      <c r="F58" s="1627">
        <v>47.378831631174236</v>
      </c>
      <c r="G58" s="1628">
        <v>74.047325636158149</v>
      </c>
      <c r="H58" s="1629">
        <v>20.780767849299433</v>
      </c>
      <c r="I58" s="1627">
        <v>29.699900654914551</v>
      </c>
      <c r="J58" s="1627">
        <v>45.66080803819748</v>
      </c>
      <c r="K58" s="1627">
        <v>59.060044435566226</v>
      </c>
      <c r="L58" s="1630">
        <v>79.207038943474558</v>
      </c>
      <c r="M58" s="1631">
        <v>5.6543908102552756</v>
      </c>
      <c r="N58" s="1627">
        <v>5.5476717354808764</v>
      </c>
      <c r="O58" s="1627">
        <v>7.1795304995276075</v>
      </c>
      <c r="P58" s="1627">
        <v>10.214839391964233</v>
      </c>
      <c r="Q58" s="1628">
        <v>18.257130660453875</v>
      </c>
      <c r="R58" s="1629">
        <v>13.209406669856385</v>
      </c>
      <c r="S58" s="1627">
        <v>72.514135827988852</v>
      </c>
      <c r="T58" s="1627">
        <v>17.298997214218833</v>
      </c>
      <c r="U58" s="1627">
        <v>44.331194267866735</v>
      </c>
      <c r="V58" s="1627">
        <v>35.427050919993903</v>
      </c>
      <c r="W58" s="1627">
        <v>18.165078389232065</v>
      </c>
      <c r="X58" s="1627">
        <v>25.559066075032032</v>
      </c>
      <c r="Y58" s="1627">
        <v>35.659150886310087</v>
      </c>
      <c r="Z58" s="1971">
        <v>42.854554542428581</v>
      </c>
      <c r="AA58" s="603"/>
      <c r="AB58" s="603"/>
      <c r="AC58" s="603"/>
      <c r="AD58" s="603"/>
      <c r="AE58" s="603"/>
      <c r="AF58" s="603"/>
      <c r="AG58" s="603"/>
      <c r="AH58" s="603"/>
      <c r="AI58" s="603"/>
      <c r="AJ58" s="603"/>
      <c r="AK58" s="603"/>
      <c r="AL58" s="603"/>
      <c r="AM58" s="603"/>
      <c r="AN58" s="603"/>
      <c r="AO58" s="603"/>
      <c r="AP58" s="603"/>
      <c r="AQ58" s="603"/>
      <c r="AR58" s="603"/>
      <c r="AS58" s="603"/>
      <c r="AT58" s="603"/>
      <c r="AU58" s="603"/>
      <c r="AV58" s="603"/>
      <c r="AW58" s="603"/>
      <c r="AX58" s="603"/>
      <c r="AY58" s="603"/>
      <c r="AZ58" s="216"/>
      <c r="BA58" s="235"/>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1881"/>
      <c r="CB58" s="1881"/>
      <c r="CC58" s="1881"/>
      <c r="CD58" s="1881"/>
      <c r="CE58" s="1881"/>
      <c r="CF58" s="1881"/>
      <c r="CG58" s="1881"/>
      <c r="CH58" s="1881"/>
      <c r="CI58" s="1881"/>
      <c r="CJ58" s="1881"/>
      <c r="CK58" s="1881"/>
      <c r="CL58" s="1881"/>
      <c r="CM58" s="1881"/>
      <c r="CN58" s="1881"/>
      <c r="CO58" s="1881"/>
      <c r="CP58" s="1881"/>
      <c r="CQ58" s="1881"/>
      <c r="CR58" s="1881"/>
      <c r="CS58" s="1881"/>
      <c r="CT58" s="1881"/>
      <c r="CU58" s="1881"/>
      <c r="CV58" s="1881"/>
      <c r="CW58" s="1881"/>
      <c r="CX58" s="1881"/>
      <c r="CY58" s="1881"/>
      <c r="CZ58" s="1881"/>
    </row>
    <row r="59" s="388" customFormat="true" ht="15" customHeight="true" x14ac:dyDescent="0.2">
      <c r="A59" s="2435"/>
      <c r="B59" s="1751" t="s">
        <v>297</v>
      </c>
      <c r="C59" s="1632">
        <v>28.484563193923425</v>
      </c>
      <c r="D59" s="1633">
        <v>46.299145967996139</v>
      </c>
      <c r="E59" s="1633">
        <v>46.797748920907459</v>
      </c>
      <c r="F59" s="1633">
        <v>34.552179900388758</v>
      </c>
      <c r="G59" s="1634">
        <v>15.411052371328344</v>
      </c>
      <c r="H59" s="1635">
        <v>53.815407921069514</v>
      </c>
      <c r="I59" s="1633">
        <v>53.460981236409211</v>
      </c>
      <c r="J59" s="1633">
        <v>41.055058032069468</v>
      </c>
      <c r="K59" s="1633">
        <v>29.937784618122652</v>
      </c>
      <c r="L59" s="1636">
        <v>10.864438488953439</v>
      </c>
      <c r="M59" s="1637">
        <v>18.904461416383509</v>
      </c>
      <c r="N59" s="1633">
        <v>27.502143754988705</v>
      </c>
      <c r="O59" s="1633">
        <v>29.226626750181406</v>
      </c>
      <c r="P59" s="1633">
        <v>31.606901516560153</v>
      </c>
      <c r="Q59" s="1634">
        <v>25.616912434686657</v>
      </c>
      <c r="R59" s="1635">
        <v>34.91620083198341</v>
      </c>
      <c r="S59" s="1633">
        <v>9.4799037116226685</v>
      </c>
      <c r="T59" s="1633">
        <v>9.2882199445936315</v>
      </c>
      <c r="U59" s="1633">
        <v>24.827130804136466</v>
      </c>
      <c r="V59" s="1633">
        <v>43.189897846488371</v>
      </c>
      <c r="W59" s="1633">
        <v>24.351069929540607</v>
      </c>
      <c r="X59" s="1633">
        <v>55.147058949446659</v>
      </c>
      <c r="Y59" s="1633">
        <v>57.624938737782713</v>
      </c>
      <c r="Z59" s="1972">
        <v>27.994227281971924</v>
      </c>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3"/>
      <c r="AX59" s="603"/>
      <c r="AY59" s="603"/>
      <c r="AZ59" s="216"/>
      <c r="BA59" s="236"/>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1882"/>
      <c r="CB59" s="1882"/>
      <c r="CC59" s="1882"/>
      <c r="CD59" s="1882"/>
      <c r="CE59" s="1882"/>
      <c r="CF59" s="1882"/>
      <c r="CG59" s="1882"/>
      <c r="CH59" s="1882"/>
      <c r="CI59" s="1882"/>
      <c r="CJ59" s="1882"/>
      <c r="CK59" s="1882"/>
      <c r="CL59" s="1882"/>
      <c r="CM59" s="1882"/>
      <c r="CN59" s="1882"/>
      <c r="CO59" s="1882"/>
      <c r="CP59" s="1882"/>
      <c r="CQ59" s="1882"/>
      <c r="CR59" s="1882"/>
      <c r="CS59" s="1882"/>
      <c r="CT59" s="1882"/>
      <c r="CU59" s="1882"/>
      <c r="CV59" s="1882"/>
      <c r="CW59" s="1882"/>
      <c r="CX59" s="1882"/>
      <c r="CY59" s="1882"/>
      <c r="CZ59" s="1882"/>
    </row>
    <row r="60" s="388" customFormat="true" ht="15" customHeight="true" x14ac:dyDescent="0.2">
      <c r="A60" s="2435"/>
      <c r="B60" s="1751" t="s">
        <v>298</v>
      </c>
      <c r="C60" s="1632">
        <v>3.6034373770792429</v>
      </c>
      <c r="D60" s="1633">
        <v>2.1163427853483734</v>
      </c>
      <c r="E60" s="1633">
        <v>0.6041088703552302</v>
      </c>
      <c r="F60" s="1633">
        <v>0.37203800434159456</v>
      </c>
      <c r="G60" s="1634">
        <v>4.2229003766017154E-2</v>
      </c>
      <c r="H60" s="1635">
        <v>2.6025575434908039</v>
      </c>
      <c r="I60" s="1633">
        <v>0.51226274713851605</v>
      </c>
      <c r="J60" s="1633">
        <v>0.16850961239750287</v>
      </c>
      <c r="K60" s="1633">
        <v>2.0071691029722911E-2</v>
      </c>
      <c r="L60" s="1636">
        <v>0</v>
      </c>
      <c r="M60" s="1637">
        <v>4.0595367303348002</v>
      </c>
      <c r="N60" s="1633">
        <v>4.0754239052439738</v>
      </c>
      <c r="O60" s="1633">
        <v>2.6222916830744536</v>
      </c>
      <c r="P60" s="1633">
        <v>1.9355619746948807</v>
      </c>
      <c r="Q60" s="1634">
        <v>1.6087341377918012</v>
      </c>
      <c r="R60" s="1635">
        <v>1.2221137599433585</v>
      </c>
      <c r="S60" s="1633">
        <v>2.9098339155621602</v>
      </c>
      <c r="T60" s="1633">
        <v>9.1535592771272295E-2</v>
      </c>
      <c r="U60" s="1633">
        <v>0.82119357876222798</v>
      </c>
      <c r="V60" s="1633">
        <v>2.1994961391220427</v>
      </c>
      <c r="W60" s="1633">
        <v>3.2981734882929303</v>
      </c>
      <c r="X60" s="1633">
        <v>9.4191519300531823</v>
      </c>
      <c r="Y60" s="1633">
        <v>2.6840583824334218E-3</v>
      </c>
      <c r="Z60" s="1972">
        <v>0.20696929147678575</v>
      </c>
      <c r="AA60" s="603"/>
      <c r="AB60" s="603"/>
      <c r="AC60" s="603"/>
      <c r="AD60" s="603"/>
      <c r="AE60" s="603"/>
      <c r="AF60" s="603"/>
      <c r="AG60" s="603"/>
      <c r="AH60" s="603"/>
      <c r="AI60" s="603"/>
      <c r="AJ60" s="603"/>
      <c r="AK60" s="603"/>
      <c r="AL60" s="603"/>
      <c r="AM60" s="603"/>
      <c r="AN60" s="603"/>
      <c r="AO60" s="603"/>
      <c r="AP60" s="603"/>
      <c r="AQ60" s="603"/>
      <c r="AR60" s="603"/>
      <c r="AS60" s="603"/>
      <c r="AT60" s="603"/>
      <c r="AU60" s="603"/>
      <c r="AV60" s="603"/>
      <c r="AW60" s="603"/>
      <c r="AX60" s="603"/>
      <c r="AY60" s="603"/>
      <c r="AZ60" s="216"/>
      <c r="BA60" s="236"/>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1882"/>
      <c r="CB60" s="1882"/>
      <c r="CC60" s="1882"/>
      <c r="CD60" s="1882"/>
      <c r="CE60" s="1882"/>
      <c r="CF60" s="1882"/>
      <c r="CG60" s="1882"/>
      <c r="CH60" s="1882"/>
      <c r="CI60" s="1882"/>
      <c r="CJ60" s="1882"/>
      <c r="CK60" s="1882"/>
      <c r="CL60" s="1882"/>
      <c r="CM60" s="1882"/>
      <c r="CN60" s="1882"/>
      <c r="CO60" s="1882"/>
      <c r="CP60" s="1882"/>
      <c r="CQ60" s="1882"/>
      <c r="CR60" s="1882"/>
      <c r="CS60" s="1882"/>
      <c r="CT60" s="1882"/>
      <c r="CU60" s="1882"/>
      <c r="CV60" s="1882"/>
      <c r="CW60" s="1882"/>
      <c r="CX60" s="1882"/>
      <c r="CY60" s="1882"/>
      <c r="CZ60" s="1882"/>
    </row>
    <row r="61" s="388" customFormat="true" ht="15" customHeight="true" x14ac:dyDescent="0.2">
      <c r="A61" s="2435"/>
      <c r="B61" s="1751" t="s">
        <v>299</v>
      </c>
      <c r="C61" s="1632">
        <v>9.0175881579375083</v>
      </c>
      <c r="D61" s="1633">
        <v>6.5503417500634251</v>
      </c>
      <c r="E61" s="1633">
        <v>5.5904762401868524</v>
      </c>
      <c r="F61" s="1633">
        <v>6.7719252208120446</v>
      </c>
      <c r="G61" s="1634">
        <v>5.9569047925040337</v>
      </c>
      <c r="H61" s="1635">
        <v>5.8734877013661526</v>
      </c>
      <c r="I61" s="1633">
        <v>6.3348097831540811</v>
      </c>
      <c r="J61" s="1633">
        <v>5.5686169032432664</v>
      </c>
      <c r="K61" s="1633">
        <v>5.0553781470573744</v>
      </c>
      <c r="L61" s="1636">
        <v>6.6280665103386509</v>
      </c>
      <c r="M61" s="1637">
        <v>18.231051979877442</v>
      </c>
      <c r="N61" s="1633">
        <v>4.708935678850116</v>
      </c>
      <c r="O61" s="1633">
        <v>5.6078265833642442</v>
      </c>
      <c r="P61" s="1633">
        <v>6.6180380656701177</v>
      </c>
      <c r="Q61" s="1634">
        <v>8.4651815067804073</v>
      </c>
      <c r="R61" s="1635">
        <v>2.5385036387416693</v>
      </c>
      <c r="S61" s="1633">
        <v>0.47491835655641645</v>
      </c>
      <c r="T61" s="1633">
        <v>28.347271685996855</v>
      </c>
      <c r="U61" s="1633">
        <v>0.62541535805402215</v>
      </c>
      <c r="V61" s="1633">
        <v>3.569915080494511</v>
      </c>
      <c r="W61" s="1633">
        <v>2.7060597560561117</v>
      </c>
      <c r="X61" s="1633">
        <v>0.23828999179292965</v>
      </c>
      <c r="Y61" s="1633">
        <v>4.6383996779909387</v>
      </c>
      <c r="Z61" s="1972">
        <v>0.34950735133517757</v>
      </c>
      <c r="AA61" s="603"/>
      <c r="AB61" s="603"/>
      <c r="AC61" s="603"/>
      <c r="AD61" s="603"/>
      <c r="AE61" s="603"/>
      <c r="AF61" s="603"/>
      <c r="AG61" s="603"/>
      <c r="AH61" s="603"/>
      <c r="AI61" s="603"/>
      <c r="AJ61" s="603"/>
      <c r="AK61" s="603"/>
      <c r="AL61" s="603"/>
      <c r="AM61" s="603"/>
      <c r="AN61" s="603"/>
      <c r="AO61" s="603"/>
      <c r="AP61" s="603"/>
      <c r="AQ61" s="603"/>
      <c r="AR61" s="603"/>
      <c r="AS61" s="603"/>
      <c r="AT61" s="603"/>
      <c r="AU61" s="603"/>
      <c r="AV61" s="603"/>
      <c r="AW61" s="603"/>
      <c r="AX61" s="603"/>
      <c r="AY61" s="603"/>
      <c r="AZ61" s="216"/>
      <c r="BA61" s="236"/>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1882"/>
      <c r="CB61" s="1882"/>
      <c r="CC61" s="1882"/>
      <c r="CD61" s="1882"/>
      <c r="CE61" s="1882"/>
      <c r="CF61" s="1882"/>
      <c r="CG61" s="1882"/>
      <c r="CH61" s="1882"/>
      <c r="CI61" s="1882"/>
      <c r="CJ61" s="1882"/>
      <c r="CK61" s="1882"/>
      <c r="CL61" s="1882"/>
      <c r="CM61" s="1882"/>
      <c r="CN61" s="1882"/>
      <c r="CO61" s="1882"/>
      <c r="CP61" s="1882"/>
      <c r="CQ61" s="1882"/>
      <c r="CR61" s="1882"/>
      <c r="CS61" s="1882"/>
      <c r="CT61" s="1882"/>
      <c r="CU61" s="1882"/>
      <c r="CV61" s="1882"/>
      <c r="CW61" s="1882"/>
      <c r="CX61" s="1882"/>
      <c r="CY61" s="1882"/>
      <c r="CZ61" s="1882"/>
    </row>
    <row r="62" s="388" customFormat="true" ht="15" customHeight="true" x14ac:dyDescent="0.2">
      <c r="A62" s="2435"/>
      <c r="B62" s="1751" t="s">
        <v>300</v>
      </c>
      <c r="C62" s="1632">
        <v>4.4373498577585844</v>
      </c>
      <c r="D62" s="1633">
        <v>2.5613511465921057</v>
      </c>
      <c r="E62" s="1633">
        <v>2.4220768506347636</v>
      </c>
      <c r="F62" s="1633">
        <v>1.3246012102808358</v>
      </c>
      <c r="G62" s="1634">
        <v>0.84599357756464599</v>
      </c>
      <c r="H62" s="1635">
        <v>1.2807311160941537</v>
      </c>
      <c r="I62" s="1633">
        <v>1.0908103969850254</v>
      </c>
      <c r="J62" s="1633">
        <v>0.86033158524375786</v>
      </c>
      <c r="K62" s="1633">
        <v>0.45105105598538103</v>
      </c>
      <c r="L62" s="1636">
        <v>0.99244636835788669</v>
      </c>
      <c r="M62" s="1637">
        <v>4.6450759229719845</v>
      </c>
      <c r="N62" s="1633">
        <v>4.485390736999066</v>
      </c>
      <c r="O62" s="1633">
        <v>5.8262676487606821</v>
      </c>
      <c r="P62" s="1633">
        <v>5.3253918395117772</v>
      </c>
      <c r="Q62" s="1634">
        <v>6.5335366709739384</v>
      </c>
      <c r="R62" s="1635">
        <v>1.7883399908623225</v>
      </c>
      <c r="S62" s="1633">
        <v>1.8191103423852748</v>
      </c>
      <c r="T62" s="1633">
        <v>6.2547194907271484</v>
      </c>
      <c r="U62" s="1633">
        <v>2.0241745087549092</v>
      </c>
      <c r="V62" s="1633">
        <v>3.9427011948244148</v>
      </c>
      <c r="W62" s="1633">
        <v>2.6115391032249891</v>
      </c>
      <c r="X62" s="1633">
        <v>0.2071880003329708</v>
      </c>
      <c r="Y62" s="1633">
        <v>0.80213222533934603</v>
      </c>
      <c r="Z62" s="1972">
        <v>1.3331422410043625</v>
      </c>
      <c r="AA62" s="603"/>
      <c r="AB62" s="603"/>
      <c r="AC62" s="603"/>
      <c r="AD62" s="603"/>
      <c r="AE62" s="603"/>
      <c r="AF62" s="603"/>
      <c r="AG62" s="603"/>
      <c r="AH62" s="603"/>
      <c r="AI62" s="603"/>
      <c r="AJ62" s="603"/>
      <c r="AK62" s="603"/>
      <c r="AL62" s="603"/>
      <c r="AM62" s="603"/>
      <c r="AN62" s="603"/>
      <c r="AO62" s="603"/>
      <c r="AP62" s="603"/>
      <c r="AQ62" s="603"/>
      <c r="AR62" s="603"/>
      <c r="AS62" s="603"/>
      <c r="AT62" s="603"/>
      <c r="AU62" s="603"/>
      <c r="AV62" s="603"/>
      <c r="AW62" s="603"/>
      <c r="AX62" s="603"/>
      <c r="AY62" s="603"/>
      <c r="AZ62" s="216"/>
      <c r="BA62" s="236"/>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1882"/>
      <c r="CB62" s="1882"/>
      <c r="CC62" s="1882"/>
      <c r="CD62" s="1882"/>
      <c r="CE62" s="1882"/>
      <c r="CF62" s="1882"/>
      <c r="CG62" s="1882"/>
      <c r="CH62" s="1882"/>
      <c r="CI62" s="1882"/>
      <c r="CJ62" s="1882"/>
      <c r="CK62" s="1882"/>
      <c r="CL62" s="1882"/>
      <c r="CM62" s="1882"/>
      <c r="CN62" s="1882"/>
      <c r="CO62" s="1882"/>
      <c r="CP62" s="1882"/>
      <c r="CQ62" s="1882"/>
      <c r="CR62" s="1882"/>
      <c r="CS62" s="1882"/>
      <c r="CT62" s="1882"/>
      <c r="CU62" s="1882"/>
      <c r="CV62" s="1882"/>
      <c r="CW62" s="1882"/>
      <c r="CX62" s="1882"/>
      <c r="CY62" s="1882"/>
      <c r="CZ62" s="1882"/>
    </row>
    <row r="63" s="388" customFormat="true" ht="15" customHeight="true" x14ac:dyDescent="0.2">
      <c r="A63" s="2435"/>
      <c r="B63" s="1751" t="s">
        <v>301</v>
      </c>
      <c r="C63" s="1632">
        <v>7.9268705871347418</v>
      </c>
      <c r="D63" s="1633">
        <v>3.6400946353043633</v>
      </c>
      <c r="E63" s="1633">
        <v>1.1340009923380463</v>
      </c>
      <c r="F63" s="1633">
        <v>0.42974729160825292</v>
      </c>
      <c r="G63" s="1634">
        <v>0.10976957625834566</v>
      </c>
      <c r="H63" s="1635">
        <v>3.7884707458581293</v>
      </c>
      <c r="I63" s="1633">
        <v>0.9764830695781006</v>
      </c>
      <c r="J63" s="1633">
        <v>0.44270191064092451</v>
      </c>
      <c r="K63" s="1633">
        <v>0.40321219177206274</v>
      </c>
      <c r="L63" s="1636">
        <v>6.3021119230343772E-2</v>
      </c>
      <c r="M63" s="1637">
        <v>6.9228009905613979</v>
      </c>
      <c r="N63" s="1633">
        <v>8.3051095078463444</v>
      </c>
      <c r="O63" s="1633">
        <v>7.5110542051853937</v>
      </c>
      <c r="P63" s="1633">
        <v>6.0543158452653127</v>
      </c>
      <c r="Q63" s="1634">
        <v>1.1075680677704756</v>
      </c>
      <c r="R63" s="1635">
        <v>18.796925574923392</v>
      </c>
      <c r="S63" s="1633">
        <v>1.1131461216890126</v>
      </c>
      <c r="T63" s="1633">
        <v>1.9781172657864818</v>
      </c>
      <c r="U63" s="1633">
        <v>4.0973268397798011</v>
      </c>
      <c r="V63" s="1633">
        <v>2.705361006054293</v>
      </c>
      <c r="W63" s="1633">
        <v>4.6774878507953339</v>
      </c>
      <c r="X63" s="1633">
        <v>0.9994670590818705</v>
      </c>
      <c r="Y63" s="1633">
        <v>0.44295014569198282</v>
      </c>
      <c r="Z63" s="1972">
        <v>0.2219503840990783</v>
      </c>
      <c r="AA63" s="603"/>
      <c r="AB63" s="603"/>
      <c r="AC63" s="603"/>
      <c r="AD63" s="603"/>
      <c r="AE63" s="603"/>
      <c r="AF63" s="603"/>
      <c r="AG63" s="603"/>
      <c r="AH63" s="603"/>
      <c r="AI63" s="603"/>
      <c r="AJ63" s="603"/>
      <c r="AK63" s="603"/>
      <c r="AL63" s="603"/>
      <c r="AM63" s="603"/>
      <c r="AN63" s="603"/>
      <c r="AO63" s="603"/>
      <c r="AP63" s="603"/>
      <c r="AQ63" s="603"/>
      <c r="AR63" s="603"/>
      <c r="AS63" s="603"/>
      <c r="AT63" s="603"/>
      <c r="AU63" s="603"/>
      <c r="AV63" s="603"/>
      <c r="AW63" s="603"/>
      <c r="AX63" s="603"/>
      <c r="AY63" s="603"/>
      <c r="AZ63" s="216"/>
      <c r="BA63" s="236"/>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1882"/>
      <c r="CB63" s="1882"/>
      <c r="CC63" s="1882"/>
      <c r="CD63" s="1882"/>
      <c r="CE63" s="1882"/>
      <c r="CF63" s="1882"/>
      <c r="CG63" s="1882"/>
      <c r="CH63" s="1882"/>
      <c r="CI63" s="1882"/>
      <c r="CJ63" s="1882"/>
      <c r="CK63" s="1882"/>
      <c r="CL63" s="1882"/>
      <c r="CM63" s="1882"/>
      <c r="CN63" s="1882"/>
      <c r="CO63" s="1882"/>
      <c r="CP63" s="1882"/>
      <c r="CQ63" s="1882"/>
      <c r="CR63" s="1882"/>
      <c r="CS63" s="1882"/>
      <c r="CT63" s="1882"/>
      <c r="CU63" s="1882"/>
      <c r="CV63" s="1882"/>
      <c r="CW63" s="1882"/>
      <c r="CX63" s="1882"/>
      <c r="CY63" s="1882"/>
      <c r="CZ63" s="1882"/>
    </row>
    <row r="64" s="388" customFormat="true" ht="15" customHeight="true" x14ac:dyDescent="0.2">
      <c r="A64" s="2435"/>
      <c r="B64" s="1751" t="s">
        <v>302</v>
      </c>
      <c r="C64" s="1632">
        <v>5.4540091016882286</v>
      </c>
      <c r="D64" s="1633">
        <v>1.0478624819621196</v>
      </c>
      <c r="E64" s="1633">
        <v>0.51928075511004224</v>
      </c>
      <c r="F64" s="1633">
        <v>0.23624903371619288</v>
      </c>
      <c r="G64" s="1634">
        <v>6.8395805967833203E-3</v>
      </c>
      <c r="H64" s="1635">
        <v>1.0132738730343895</v>
      </c>
      <c r="I64" s="1633">
        <v>0.2855205750939796</v>
      </c>
      <c r="J64" s="1633">
        <v>0.14192640139581655</v>
      </c>
      <c r="K64" s="1633">
        <v>9.4356087081928566E-2</v>
      </c>
      <c r="L64" s="1636">
        <v>0</v>
      </c>
      <c r="M64" s="1637">
        <v>5.8704766302320959</v>
      </c>
      <c r="N64" s="1633">
        <v>5.5827692437445524</v>
      </c>
      <c r="O64" s="1633">
        <v>5.2219240783331431</v>
      </c>
      <c r="P64" s="1633">
        <v>1.5967141835063381</v>
      </c>
      <c r="Q64" s="1634">
        <v>1.603399069445113</v>
      </c>
      <c r="R64" s="1635">
        <v>6.6719075132325916</v>
      </c>
      <c r="S64" s="1633">
        <v>1.3370763429262635</v>
      </c>
      <c r="T64" s="1633">
        <v>0.5688510915345214</v>
      </c>
      <c r="U64" s="1633">
        <v>2.1794603948744782</v>
      </c>
      <c r="V64" s="1633">
        <v>1.8944368876106061</v>
      </c>
      <c r="W64" s="1633">
        <v>7.7445855223728559</v>
      </c>
      <c r="X64" s="1633">
        <v>2.5771651813063938</v>
      </c>
      <c r="Y64" s="1633">
        <v>8.817270010399593E-2</v>
      </c>
      <c r="Z64" s="1972">
        <v>0.47146395959921295</v>
      </c>
      <c r="AA64" s="603"/>
      <c r="AB64" s="603"/>
      <c r="AC64" s="603"/>
      <c r="AD64" s="603"/>
      <c r="AE64" s="603"/>
      <c r="AF64" s="603"/>
      <c r="AG64" s="603"/>
      <c r="AH64" s="603"/>
      <c r="AI64" s="603"/>
      <c r="AJ64" s="603"/>
      <c r="AK64" s="603"/>
      <c r="AL64" s="603"/>
      <c r="AM64" s="603"/>
      <c r="AN64" s="603"/>
      <c r="AO64" s="603"/>
      <c r="AP64" s="603"/>
      <c r="AQ64" s="603"/>
      <c r="AR64" s="603"/>
      <c r="AS64" s="603"/>
      <c r="AT64" s="603"/>
      <c r="AU64" s="603"/>
      <c r="AV64" s="603"/>
      <c r="AW64" s="603"/>
      <c r="AX64" s="603"/>
      <c r="AY64" s="603"/>
      <c r="AZ64" s="216"/>
      <c r="BA64" s="236"/>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1882"/>
      <c r="CB64" s="1882"/>
      <c r="CC64" s="1882"/>
      <c r="CD64" s="1882"/>
      <c r="CE64" s="1882"/>
      <c r="CF64" s="1882"/>
      <c r="CG64" s="1882"/>
      <c r="CH64" s="1882"/>
      <c r="CI64" s="1882"/>
      <c r="CJ64" s="1882"/>
      <c r="CK64" s="1882"/>
      <c r="CL64" s="1882"/>
      <c r="CM64" s="1882"/>
      <c r="CN64" s="1882"/>
      <c r="CO64" s="1882"/>
      <c r="CP64" s="1882"/>
      <c r="CQ64" s="1882"/>
      <c r="CR64" s="1882"/>
      <c r="CS64" s="1882"/>
      <c r="CT64" s="1882"/>
      <c r="CU64" s="1882"/>
      <c r="CV64" s="1882"/>
      <c r="CW64" s="1882"/>
      <c r="CX64" s="1882"/>
      <c r="CY64" s="1882"/>
      <c r="CZ64" s="1882"/>
    </row>
    <row r="65" s="388" customFormat="true" ht="15" customHeight="true" x14ac:dyDescent="0.2">
      <c r="A65" s="2435"/>
      <c r="B65" s="1751" t="s">
        <v>303</v>
      </c>
      <c r="C65" s="1632">
        <v>16.22432557503825</v>
      </c>
      <c r="D65" s="1633">
        <v>10.869853686265214</v>
      </c>
      <c r="E65" s="1633">
        <v>7.9206400959710734</v>
      </c>
      <c r="F65" s="1633">
        <v>4.8472594323473608</v>
      </c>
      <c r="G65" s="1634">
        <v>0.94511929242366544</v>
      </c>
      <c r="H65" s="1635">
        <v>1.9956115733464816</v>
      </c>
      <c r="I65" s="1633">
        <v>1.9241905007193114</v>
      </c>
      <c r="J65" s="1633">
        <v>1.2338997534699125</v>
      </c>
      <c r="K65" s="1633">
        <v>1.2201118427141429</v>
      </c>
      <c r="L65" s="1636">
        <v>0.25483391590613369</v>
      </c>
      <c r="M65" s="1637">
        <v>9.5843495476445444</v>
      </c>
      <c r="N65" s="1633">
        <v>21.688800632847922</v>
      </c>
      <c r="O65" s="1633">
        <v>25.387243715672302</v>
      </c>
      <c r="P65" s="1633">
        <v>28.364494486634051</v>
      </c>
      <c r="Q65" s="1634">
        <v>31.027919732652837</v>
      </c>
      <c r="R65" s="1635">
        <v>1.3756576123769719</v>
      </c>
      <c r="S65" s="1633">
        <v>0.78588537160936589</v>
      </c>
      <c r="T65" s="1633">
        <v>18.094510181704244</v>
      </c>
      <c r="U65" s="1633">
        <v>12.913895533699998</v>
      </c>
      <c r="V65" s="1633">
        <v>3.7024323287753949</v>
      </c>
      <c r="W65" s="1633">
        <v>11.450656329490153</v>
      </c>
      <c r="X65" s="1633">
        <v>1.2465958521585105</v>
      </c>
      <c r="Y65" s="1633">
        <v>1.7127754384128436E-2</v>
      </c>
      <c r="Z65" s="1972">
        <v>23.133206518435184</v>
      </c>
      <c r="AA65" s="603"/>
      <c r="AB65" s="603"/>
      <c r="AC65" s="603"/>
      <c r="AD65" s="603"/>
      <c r="AE65" s="603"/>
      <c r="AF65" s="603"/>
      <c r="AG65" s="603"/>
      <c r="AH65" s="603"/>
      <c r="AI65" s="603"/>
      <c r="AJ65" s="603"/>
      <c r="AK65" s="603"/>
      <c r="AL65" s="603"/>
      <c r="AM65" s="603"/>
      <c r="AN65" s="603"/>
      <c r="AO65" s="603"/>
      <c r="AP65" s="603"/>
      <c r="AQ65" s="603"/>
      <c r="AR65" s="603"/>
      <c r="AS65" s="603"/>
      <c r="AT65" s="603"/>
      <c r="AU65" s="603"/>
      <c r="AV65" s="603"/>
      <c r="AW65" s="603"/>
      <c r="AX65" s="603"/>
      <c r="AY65" s="603"/>
      <c r="AZ65" s="216"/>
      <c r="BA65" s="236"/>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1882"/>
      <c r="CB65" s="1882"/>
      <c r="CC65" s="1882"/>
      <c r="CD65" s="1882"/>
      <c r="CE65" s="1882"/>
      <c r="CF65" s="1882"/>
      <c r="CG65" s="1882"/>
      <c r="CH65" s="1882"/>
      <c r="CI65" s="1882"/>
      <c r="CJ65" s="1882"/>
      <c r="CK65" s="1882"/>
      <c r="CL65" s="1882"/>
      <c r="CM65" s="1882"/>
      <c r="CN65" s="1882"/>
      <c r="CO65" s="1882"/>
      <c r="CP65" s="1882"/>
      <c r="CQ65" s="1882"/>
      <c r="CR65" s="1882"/>
      <c r="CS65" s="1882"/>
      <c r="CT65" s="1882"/>
      <c r="CU65" s="1882"/>
      <c r="CV65" s="1882"/>
      <c r="CW65" s="1882"/>
      <c r="CX65" s="1882"/>
      <c r="CY65" s="1882"/>
      <c r="CZ65" s="1882"/>
    </row>
    <row r="66" s="388" customFormat="true" ht="15" customHeight="true" x14ac:dyDescent="0.2">
      <c r="A66" s="2435"/>
      <c r="B66" s="1751" t="s">
        <v>304</v>
      </c>
      <c r="C66" s="1632">
        <v>15.834949274091983</v>
      </c>
      <c r="D66" s="1633">
        <v>2.8186441041323769</v>
      </c>
      <c r="E66" s="1633">
        <v>1.6021134922904614</v>
      </c>
      <c r="F66" s="1633">
        <v>0.32053501567727055</v>
      </c>
      <c r="G66" s="1634">
        <v>8.2083878601824825E-2</v>
      </c>
      <c r="H66" s="1635">
        <v>0.43597116138147374</v>
      </c>
      <c r="I66" s="1633">
        <v>2.9471482984632306E-2</v>
      </c>
      <c r="J66" s="1633">
        <v>0</v>
      </c>
      <c r="K66" s="1633">
        <v>0</v>
      </c>
      <c r="L66" s="1636">
        <v>2.3443286623098452E-2</v>
      </c>
      <c r="M66" s="1637">
        <v>25.156070412870228</v>
      </c>
      <c r="N66" s="1633">
        <v>16.670253181758394</v>
      </c>
      <c r="O66" s="1633">
        <v>10.66960119711697</v>
      </c>
      <c r="P66" s="1633">
        <v>7.2545455692990828</v>
      </c>
      <c r="Q66" s="1634">
        <v>5.2960788870810998</v>
      </c>
      <c r="R66" s="1635">
        <v>5.4323449693308197</v>
      </c>
      <c r="S66" s="1633">
        <v>7.4247274611152561</v>
      </c>
      <c r="T66" s="1633">
        <v>5.3130125604011269</v>
      </c>
      <c r="U66" s="1633">
        <v>7.1142087877919327</v>
      </c>
      <c r="V66" s="1633">
        <v>2.3203011897449244</v>
      </c>
      <c r="W66" s="1633">
        <v>12.69680214110101</v>
      </c>
      <c r="X66" s="1633">
        <v>3.8928264495778921</v>
      </c>
      <c r="Y66" s="1633">
        <v>0.2368647850530623</v>
      </c>
      <c r="Z66" s="1972">
        <v>1.6500320112116114</v>
      </c>
      <c r="AA66" s="603"/>
      <c r="AB66" s="603"/>
      <c r="AC66" s="603"/>
      <c r="AD66" s="603"/>
      <c r="AE66" s="603"/>
      <c r="AF66" s="603"/>
      <c r="AG66" s="603"/>
      <c r="AH66" s="603"/>
      <c r="AI66" s="603"/>
      <c r="AJ66" s="603"/>
      <c r="AK66" s="603"/>
      <c r="AL66" s="603"/>
      <c r="AM66" s="603"/>
      <c r="AN66" s="603"/>
      <c r="AO66" s="603"/>
      <c r="AP66" s="603"/>
      <c r="AQ66" s="603"/>
      <c r="AR66" s="603"/>
      <c r="AS66" s="603"/>
      <c r="AT66" s="603"/>
      <c r="AU66" s="603"/>
      <c r="AV66" s="603"/>
      <c r="AW66" s="603"/>
      <c r="AX66" s="603"/>
      <c r="AY66" s="603"/>
      <c r="AZ66" s="216"/>
      <c r="BA66" s="236"/>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1882"/>
      <c r="CB66" s="1882"/>
      <c r="CC66" s="1882"/>
      <c r="CD66" s="1882"/>
      <c r="CE66" s="1882"/>
      <c r="CF66" s="1882"/>
      <c r="CG66" s="1882"/>
      <c r="CH66" s="1882"/>
      <c r="CI66" s="1882"/>
      <c r="CJ66" s="1882"/>
      <c r="CK66" s="1882"/>
      <c r="CL66" s="1882"/>
      <c r="CM66" s="1882"/>
      <c r="CN66" s="1882"/>
      <c r="CO66" s="1882"/>
      <c r="CP66" s="1882"/>
      <c r="CQ66" s="1882"/>
      <c r="CR66" s="1882"/>
      <c r="CS66" s="1882"/>
      <c r="CT66" s="1882"/>
      <c r="CU66" s="1882"/>
      <c r="CV66" s="1882"/>
      <c r="CW66" s="1882"/>
      <c r="CX66" s="1882"/>
      <c r="CY66" s="1882"/>
      <c r="CZ66" s="1882"/>
    </row>
    <row r="67" s="388" customFormat="true" ht="15" customHeight="true" x14ac:dyDescent="0.2">
      <c r="A67" s="2435"/>
      <c r="B67" s="1751" t="s">
        <v>305</v>
      </c>
      <c r="C67" s="1632">
        <v>0.2992471201667139</v>
      </c>
      <c r="D67" s="1633">
        <v>0.86009081795768716</v>
      </c>
      <c r="E67" s="1633">
        <v>0.93952027557273821</v>
      </c>
      <c r="F67" s="1633">
        <v>0.7277235225359493</v>
      </c>
      <c r="G67" s="1634">
        <v>0.743390727621841</v>
      </c>
      <c r="H67" s="1635">
        <v>1.3208985853624111</v>
      </c>
      <c r="I67" s="1633">
        <v>0.96519383049885266</v>
      </c>
      <c r="J67" s="1633">
        <v>1.0528193379964605</v>
      </c>
      <c r="K67" s="1633">
        <v>0.95992359042676356</v>
      </c>
      <c r="L67" s="1636">
        <v>0.47458869134039039</v>
      </c>
      <c r="M67" s="1637">
        <v>6.2545910057279094E-2</v>
      </c>
      <c r="N67" s="1633">
        <v>0.3724991222919774</v>
      </c>
      <c r="O67" s="1633">
        <v>2.2195508102020513E-2</v>
      </c>
      <c r="P67" s="1633">
        <v>6.2388846179267689E-2</v>
      </c>
      <c r="Q67" s="1634">
        <v>0.40211002184885297</v>
      </c>
      <c r="R67" s="1635">
        <v>11.277543672295101</v>
      </c>
      <c r="S67" s="1633">
        <v>0</v>
      </c>
      <c r="T67" s="1633">
        <v>0.34731531249652475</v>
      </c>
      <c r="U67" s="1633">
        <v>7.8881116553627395E-2</v>
      </c>
      <c r="V67" s="1633">
        <v>0</v>
      </c>
      <c r="W67" s="1633">
        <v>10.584608062019592</v>
      </c>
      <c r="X67" s="1633">
        <v>6.1228449071964203E-2</v>
      </c>
      <c r="Y67" s="1633">
        <v>3.3528344727064723E-2</v>
      </c>
      <c r="Z67" s="1972">
        <v>0.43334279346865623</v>
      </c>
      <c r="AA67" s="603"/>
      <c r="AB67" s="603"/>
      <c r="AC67" s="603"/>
      <c r="AD67" s="603"/>
      <c r="AE67" s="603"/>
      <c r="AF67" s="603"/>
      <c r="AG67" s="603"/>
      <c r="AH67" s="603"/>
      <c r="AI67" s="603"/>
      <c r="AJ67" s="603"/>
      <c r="AK67" s="603"/>
      <c r="AL67" s="603"/>
      <c r="AM67" s="603"/>
      <c r="AN67" s="603"/>
      <c r="AO67" s="603"/>
      <c r="AP67" s="603"/>
      <c r="AQ67" s="603"/>
      <c r="AR67" s="603"/>
      <c r="AS67" s="603"/>
      <c r="AT67" s="603"/>
      <c r="AU67" s="603"/>
      <c r="AV67" s="603"/>
      <c r="AW67" s="603"/>
      <c r="AX67" s="603"/>
      <c r="AY67" s="603"/>
      <c r="AZ67" s="216"/>
      <c r="BA67" s="236"/>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1882"/>
      <c r="CB67" s="1882"/>
      <c r="CC67" s="1882"/>
      <c r="CD67" s="1882"/>
      <c r="CE67" s="1882"/>
      <c r="CF67" s="1882"/>
      <c r="CG67" s="1882"/>
      <c r="CH67" s="1882"/>
      <c r="CI67" s="1882"/>
      <c r="CJ67" s="1882"/>
      <c r="CK67" s="1882"/>
      <c r="CL67" s="1882"/>
      <c r="CM67" s="1882"/>
      <c r="CN67" s="1882"/>
      <c r="CO67" s="1882"/>
      <c r="CP67" s="1882"/>
      <c r="CQ67" s="1882"/>
      <c r="CR67" s="1882"/>
      <c r="CS67" s="1882"/>
      <c r="CT67" s="1882"/>
      <c r="CU67" s="1882"/>
      <c r="CV67" s="1882"/>
      <c r="CW67" s="1882"/>
      <c r="CX67" s="1882"/>
      <c r="CY67" s="1882"/>
      <c r="CZ67" s="1882"/>
    </row>
    <row r="68" s="388" customFormat="true" ht="15" customHeight="true" x14ac:dyDescent="0.2">
      <c r="A68" s="2435"/>
      <c r="B68" s="1751" t="s">
        <v>306</v>
      </c>
      <c r="C68" s="1632">
        <v>0.69036321882734508</v>
      </c>
      <c r="D68" s="1633">
        <v>3.2798138186360419</v>
      </c>
      <c r="E68" s="1633">
        <v>3.2379964885839558</v>
      </c>
      <c r="F68" s="1633">
        <v>2.8813387161105193</v>
      </c>
      <c r="G68" s="1634">
        <v>1.8092915631763506</v>
      </c>
      <c r="H68" s="1635">
        <v>4.9779742340046136</v>
      </c>
      <c r="I68" s="1633">
        <v>4.4261003753284429</v>
      </c>
      <c r="J68" s="1633">
        <v>3.3770694543829469</v>
      </c>
      <c r="K68" s="1633">
        <v>2.7291890679467481</v>
      </c>
      <c r="L68" s="1636">
        <v>1.4921226757754047</v>
      </c>
      <c r="M68" s="1637">
        <v>0.35274713199324403</v>
      </c>
      <c r="N68" s="1633">
        <v>0.17846529665877303</v>
      </c>
      <c r="O68" s="1633">
        <v>0</v>
      </c>
      <c r="P68" s="1633">
        <v>5.4280899545964961E-2</v>
      </c>
      <c r="Q68" s="1634">
        <v>8.1428810514857966E-2</v>
      </c>
      <c r="R68" s="1635">
        <v>2.6466894916576296</v>
      </c>
      <c r="S68" s="1633">
        <v>0.5564119691677093</v>
      </c>
      <c r="T68" s="1633">
        <v>12.236952325335478</v>
      </c>
      <c r="U68" s="1633">
        <v>0.23619508035638212</v>
      </c>
      <c r="V68" s="1633">
        <v>0</v>
      </c>
      <c r="W68" s="1633">
        <v>0.97921039380969943</v>
      </c>
      <c r="X68" s="1633">
        <v>1.513309395498714E-2</v>
      </c>
      <c r="Y68" s="1633">
        <v>0</v>
      </c>
      <c r="Z68" s="1972">
        <v>0.61683018163980652</v>
      </c>
      <c r="AA68" s="603"/>
      <c r="AB68" s="603"/>
      <c r="AC68" s="603"/>
      <c r="AD68" s="603"/>
      <c r="AE68" s="603"/>
      <c r="AF68" s="603"/>
      <c r="AG68" s="603"/>
      <c r="AH68" s="603"/>
      <c r="AI68" s="603"/>
      <c r="AJ68" s="603"/>
      <c r="AK68" s="603"/>
      <c r="AL68" s="603"/>
      <c r="AM68" s="603"/>
      <c r="AN68" s="603"/>
      <c r="AO68" s="603"/>
      <c r="AP68" s="603"/>
      <c r="AQ68" s="603"/>
      <c r="AR68" s="603"/>
      <c r="AS68" s="603"/>
      <c r="AT68" s="603"/>
      <c r="AU68" s="603"/>
      <c r="AV68" s="603"/>
      <c r="AW68" s="603"/>
      <c r="AX68" s="603"/>
      <c r="AY68" s="603"/>
      <c r="AZ68" s="216"/>
      <c r="BA68" s="236"/>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1882"/>
      <c r="CB68" s="1882"/>
      <c r="CC68" s="1882"/>
      <c r="CD68" s="1882"/>
      <c r="CE68" s="1882"/>
      <c r="CF68" s="1882"/>
      <c r="CG68" s="1882"/>
      <c r="CH68" s="1882"/>
      <c r="CI68" s="1882"/>
      <c r="CJ68" s="1882"/>
      <c r="CK68" s="1882"/>
      <c r="CL68" s="1882"/>
      <c r="CM68" s="1882"/>
      <c r="CN68" s="1882"/>
      <c r="CO68" s="1882"/>
      <c r="CP68" s="1882"/>
      <c r="CQ68" s="1882"/>
      <c r="CR68" s="1882"/>
      <c r="CS68" s="1882"/>
      <c r="CT68" s="1882"/>
      <c r="CU68" s="1882"/>
      <c r="CV68" s="1882"/>
      <c r="CW68" s="1882"/>
      <c r="CX68" s="1882"/>
      <c r="CY68" s="1882"/>
      <c r="CZ68" s="1882"/>
    </row>
    <row r="69" s="388" customFormat="true" ht="15" customHeight="true" x14ac:dyDescent="0.2">
      <c r="A69" s="2435"/>
      <c r="B69" s="1751" t="s">
        <v>307</v>
      </c>
      <c r="C69" s="1632">
        <v>1.2703803264452074</v>
      </c>
      <c r="D69" s="1633">
        <v>1.1565875063844382</v>
      </c>
      <c r="E69" s="1633">
        <v>0.38065385203793262</v>
      </c>
      <c r="F69" s="1633">
        <v>0.15757102100701456</v>
      </c>
      <c r="G69" s="1634">
        <v>0</v>
      </c>
      <c r="H69" s="1635">
        <v>2.1148476956923581</v>
      </c>
      <c r="I69" s="1633">
        <v>0.2942753471951951</v>
      </c>
      <c r="J69" s="1633">
        <v>0.43825897096240712</v>
      </c>
      <c r="K69" s="1633">
        <v>6.8877272297006298E-2</v>
      </c>
      <c r="L69" s="1636">
        <v>0</v>
      </c>
      <c r="M69" s="1637">
        <v>0.55649251681821676</v>
      </c>
      <c r="N69" s="1633">
        <v>0.88253720328885765</v>
      </c>
      <c r="O69" s="1633">
        <v>0.72543813068162033</v>
      </c>
      <c r="P69" s="1633">
        <v>0.91252738116882703</v>
      </c>
      <c r="Q69" s="1634">
        <v>0</v>
      </c>
      <c r="R69" s="1635">
        <v>0.12436627479623309</v>
      </c>
      <c r="S69" s="1633">
        <v>1.5848505793770011</v>
      </c>
      <c r="T69" s="1633">
        <v>0.18049733443391922</v>
      </c>
      <c r="U69" s="1633">
        <v>0.75092372936986895</v>
      </c>
      <c r="V69" s="1633">
        <v>1.048407406891801</v>
      </c>
      <c r="W69" s="1633">
        <v>0.73472903406466672</v>
      </c>
      <c r="X69" s="1633">
        <v>0.63682896819070045</v>
      </c>
      <c r="Y69" s="1633">
        <v>0.45405068423431438</v>
      </c>
      <c r="Z69" s="1972">
        <v>0.73477344332907124</v>
      </c>
      <c r="AA69" s="603"/>
      <c r="AB69" s="603"/>
      <c r="AC69" s="603"/>
      <c r="AD69" s="603"/>
      <c r="AE69" s="603"/>
      <c r="AF69" s="603"/>
      <c r="AG69" s="603"/>
      <c r="AH69" s="603"/>
      <c r="AI69" s="603"/>
      <c r="AJ69" s="603"/>
      <c r="AK69" s="603"/>
      <c r="AL69" s="603"/>
      <c r="AM69" s="603"/>
      <c r="AN69" s="603"/>
      <c r="AO69" s="603"/>
      <c r="AP69" s="603"/>
      <c r="AQ69" s="603"/>
      <c r="AR69" s="603"/>
      <c r="AS69" s="603"/>
      <c r="AT69" s="603"/>
      <c r="AU69" s="603"/>
      <c r="AV69" s="603"/>
      <c r="AW69" s="603"/>
      <c r="AX69" s="603"/>
      <c r="AY69" s="603"/>
      <c r="AZ69" s="216"/>
      <c r="BA69" s="236"/>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1882"/>
      <c r="CB69" s="1882"/>
      <c r="CC69" s="1882"/>
      <c r="CD69" s="1882"/>
      <c r="CE69" s="1882"/>
      <c r="CF69" s="1882"/>
      <c r="CG69" s="1882"/>
      <c r="CH69" s="1882"/>
      <c r="CI69" s="1882"/>
      <c r="CJ69" s="1882"/>
      <c r="CK69" s="1882"/>
      <c r="CL69" s="1882"/>
      <c r="CM69" s="1882"/>
      <c r="CN69" s="1882"/>
      <c r="CO69" s="1882"/>
      <c r="CP69" s="1882"/>
      <c r="CQ69" s="1882"/>
      <c r="CR69" s="1882"/>
      <c r="CS69" s="1882"/>
      <c r="CT69" s="1882"/>
      <c r="CU69" s="1882"/>
      <c r="CV69" s="1882"/>
      <c r="CW69" s="1882"/>
      <c r="CX69" s="1882"/>
      <c r="CY69" s="1882"/>
      <c r="CZ69" s="1882"/>
    </row>
    <row r="70" s="388" customFormat="true" ht="15" customHeight="true" x14ac:dyDescent="0.2">
      <c r="A70" s="1578"/>
      <c r="B70" s="1752"/>
      <c r="C70" s="1632"/>
      <c r="D70" s="1633"/>
      <c r="E70" s="1633"/>
      <c r="F70" s="1633"/>
      <c r="G70" s="1634"/>
      <c r="H70" s="1635"/>
      <c r="I70" s="1633"/>
      <c r="J70" s="1633"/>
      <c r="K70" s="1633"/>
      <c r="L70" s="1636"/>
      <c r="M70" s="1637"/>
      <c r="N70" s="1633"/>
      <c r="O70" s="1633"/>
      <c r="P70" s="1633"/>
      <c r="Q70" s="1634"/>
      <c r="R70" s="1635"/>
      <c r="S70" s="1633"/>
      <c r="T70" s="1633"/>
      <c r="U70" s="1633"/>
      <c r="V70" s="1633"/>
      <c r="W70" s="1633"/>
      <c r="X70" s="1633"/>
      <c r="Y70" s="1633"/>
      <c r="Z70" s="1972"/>
      <c r="AA70" s="603"/>
      <c r="AB70" s="603"/>
      <c r="AC70" s="603"/>
      <c r="AD70" s="603"/>
      <c r="AE70" s="603"/>
      <c r="AF70" s="603"/>
      <c r="AG70" s="603"/>
      <c r="AH70" s="603"/>
      <c r="AI70" s="603"/>
      <c r="AJ70" s="603"/>
      <c r="AK70" s="603"/>
      <c r="AL70" s="603"/>
      <c r="AM70" s="603"/>
      <c r="AN70" s="603"/>
      <c r="AO70" s="603"/>
      <c r="AP70" s="603"/>
      <c r="AQ70" s="603"/>
      <c r="AR70" s="603"/>
      <c r="AS70" s="603"/>
      <c r="AT70" s="603"/>
      <c r="AU70" s="603"/>
      <c r="AV70" s="603"/>
      <c r="AW70" s="603"/>
      <c r="AX70" s="603"/>
      <c r="AY70" s="603"/>
      <c r="AZ70" s="216"/>
      <c r="BA70" s="236"/>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1882"/>
      <c r="CB70" s="1882"/>
      <c r="CC70" s="1882"/>
      <c r="CD70" s="1882"/>
      <c r="CE70" s="1882"/>
      <c r="CF70" s="1882"/>
      <c r="CG70" s="1882"/>
      <c r="CH70" s="1882"/>
      <c r="CI70" s="1882"/>
      <c r="CJ70" s="1882"/>
      <c r="CK70" s="1882"/>
      <c r="CL70" s="1882"/>
      <c r="CM70" s="1882"/>
      <c r="CN70" s="1882"/>
      <c r="CO70" s="1882"/>
      <c r="CP70" s="1882"/>
      <c r="CQ70" s="1882"/>
      <c r="CR70" s="1882"/>
      <c r="CS70" s="1882"/>
      <c r="CT70" s="1882"/>
      <c r="CU70" s="1882"/>
      <c r="CV70" s="1882"/>
      <c r="CW70" s="1882"/>
      <c r="CX70" s="1882"/>
      <c r="CY70" s="1882"/>
      <c r="CZ70" s="1882"/>
    </row>
    <row r="71" s="388" customFormat="true" ht="15" customHeight="true" x14ac:dyDescent="0.2">
      <c r="A71" s="1578"/>
      <c r="B71" s="1752"/>
      <c r="C71" s="1632"/>
      <c r="D71" s="1633"/>
      <c r="E71" s="1633"/>
      <c r="F71" s="1633"/>
      <c r="G71" s="1634"/>
      <c r="H71" s="1635"/>
      <c r="I71" s="1633"/>
      <c r="J71" s="1633"/>
      <c r="K71" s="1633"/>
      <c r="L71" s="1636"/>
      <c r="M71" s="1637"/>
      <c r="N71" s="1633"/>
      <c r="O71" s="1633"/>
      <c r="P71" s="1633"/>
      <c r="Q71" s="1634"/>
      <c r="R71" s="1635"/>
      <c r="S71" s="1633"/>
      <c r="T71" s="1633"/>
      <c r="U71" s="1633"/>
      <c r="V71" s="1633"/>
      <c r="W71" s="1633"/>
      <c r="X71" s="1633"/>
      <c r="Y71" s="1633"/>
      <c r="Z71" s="1972"/>
      <c r="AA71" s="603"/>
      <c r="AB71" s="603"/>
      <c r="AC71" s="603"/>
      <c r="AD71" s="603"/>
      <c r="AE71" s="603"/>
      <c r="AF71" s="603"/>
      <c r="AG71" s="603"/>
      <c r="AH71" s="603"/>
      <c r="AI71" s="603"/>
      <c r="AJ71" s="603"/>
      <c r="AK71" s="603"/>
      <c r="AL71" s="603"/>
      <c r="AM71" s="603"/>
      <c r="AN71" s="603"/>
      <c r="AO71" s="603"/>
      <c r="AP71" s="603"/>
      <c r="AQ71" s="603"/>
      <c r="AR71" s="603"/>
      <c r="AS71" s="603"/>
      <c r="AT71" s="603"/>
      <c r="AU71" s="603"/>
      <c r="AV71" s="603"/>
      <c r="AW71" s="603"/>
      <c r="AX71" s="603"/>
      <c r="AY71" s="603"/>
      <c r="AZ71" s="216"/>
      <c r="BA71" s="236"/>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1882"/>
      <c r="CB71" s="1882"/>
      <c r="CC71" s="1882"/>
      <c r="CD71" s="1882"/>
      <c r="CE71" s="1882"/>
      <c r="CF71" s="1882"/>
      <c r="CG71" s="1882"/>
      <c r="CH71" s="1882"/>
      <c r="CI71" s="1882"/>
      <c r="CJ71" s="1882"/>
      <c r="CK71" s="1882"/>
      <c r="CL71" s="1882"/>
      <c r="CM71" s="1882"/>
      <c r="CN71" s="1882"/>
      <c r="CO71" s="1882"/>
      <c r="CP71" s="1882"/>
      <c r="CQ71" s="1882"/>
      <c r="CR71" s="1882"/>
      <c r="CS71" s="1882"/>
      <c r="CT71" s="1882"/>
      <c r="CU71" s="1882"/>
      <c r="CV71" s="1882"/>
      <c r="CW71" s="1882"/>
      <c r="CX71" s="1882"/>
      <c r="CY71" s="1882"/>
      <c r="CZ71" s="1882"/>
    </row>
    <row r="72" s="388" customFormat="true" ht="15" customHeight="true" x14ac:dyDescent="0.2">
      <c r="A72" s="1578"/>
      <c r="B72" s="1752"/>
      <c r="C72" s="1632"/>
      <c r="D72" s="1633"/>
      <c r="E72" s="1633"/>
      <c r="F72" s="1633"/>
      <c r="G72" s="1634"/>
      <c r="H72" s="1635"/>
      <c r="I72" s="1633"/>
      <c r="J72" s="1633"/>
      <c r="K72" s="1633"/>
      <c r="L72" s="1636"/>
      <c r="M72" s="1637"/>
      <c r="N72" s="1633"/>
      <c r="O72" s="1633"/>
      <c r="P72" s="1633"/>
      <c r="Q72" s="1634"/>
      <c r="R72" s="1635"/>
      <c r="S72" s="1633"/>
      <c r="T72" s="1633"/>
      <c r="U72" s="1633"/>
      <c r="V72" s="1633"/>
      <c r="W72" s="1633"/>
      <c r="X72" s="1633"/>
      <c r="Y72" s="1633"/>
      <c r="Z72" s="1972"/>
      <c r="AA72" s="603"/>
      <c r="AB72" s="603"/>
      <c r="AC72" s="603"/>
      <c r="AD72" s="603"/>
      <c r="AE72" s="603"/>
      <c r="AF72" s="603"/>
      <c r="AG72" s="603"/>
      <c r="AH72" s="603"/>
      <c r="AI72" s="603"/>
      <c r="AJ72" s="603"/>
      <c r="AK72" s="603"/>
      <c r="AL72" s="603"/>
      <c r="AM72" s="603"/>
      <c r="AN72" s="603"/>
      <c r="AO72" s="603"/>
      <c r="AP72" s="603"/>
      <c r="AQ72" s="603"/>
      <c r="AR72" s="603"/>
      <c r="AS72" s="603"/>
      <c r="AT72" s="603"/>
      <c r="AU72" s="603"/>
      <c r="AV72" s="603"/>
      <c r="AW72" s="603"/>
      <c r="AX72" s="603"/>
      <c r="AY72" s="603"/>
      <c r="AZ72" s="216"/>
      <c r="BA72" s="236"/>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1882"/>
      <c r="CB72" s="1882"/>
      <c r="CC72" s="1882"/>
      <c r="CD72" s="1882"/>
      <c r="CE72" s="1882"/>
      <c r="CF72" s="1882"/>
      <c r="CG72" s="1882"/>
      <c r="CH72" s="1882"/>
      <c r="CI72" s="1882"/>
      <c r="CJ72" s="1882"/>
      <c r="CK72" s="1882"/>
      <c r="CL72" s="1882"/>
      <c r="CM72" s="1882"/>
      <c r="CN72" s="1882"/>
      <c r="CO72" s="1882"/>
      <c r="CP72" s="1882"/>
      <c r="CQ72" s="1882"/>
      <c r="CR72" s="1882"/>
      <c r="CS72" s="1882"/>
      <c r="CT72" s="1882"/>
      <c r="CU72" s="1882"/>
      <c r="CV72" s="1882"/>
      <c r="CW72" s="1882"/>
      <c r="CX72" s="1882"/>
      <c r="CY72" s="1882"/>
      <c r="CZ72" s="1882"/>
    </row>
    <row r="73" s="388" customFormat="true" ht="15" customHeight="true" x14ac:dyDescent="0.2">
      <c r="A73" s="1578"/>
      <c r="B73" s="1752"/>
      <c r="C73" s="1632"/>
      <c r="D73" s="1633"/>
      <c r="E73" s="1633"/>
      <c r="F73" s="1633"/>
      <c r="G73" s="1634"/>
      <c r="H73" s="1635"/>
      <c r="I73" s="1633"/>
      <c r="J73" s="1633"/>
      <c r="K73" s="1633"/>
      <c r="L73" s="1636"/>
      <c r="M73" s="1637"/>
      <c r="N73" s="1633"/>
      <c r="O73" s="1633"/>
      <c r="P73" s="1633"/>
      <c r="Q73" s="1634"/>
      <c r="R73" s="1635"/>
      <c r="S73" s="1633"/>
      <c r="T73" s="1633"/>
      <c r="U73" s="1633"/>
      <c r="V73" s="1633"/>
      <c r="W73" s="1633"/>
      <c r="X73" s="1633"/>
      <c r="Y73" s="1633"/>
      <c r="Z73" s="1972"/>
      <c r="AA73" s="603"/>
      <c r="AB73" s="603"/>
      <c r="AC73" s="603"/>
      <c r="AD73" s="603"/>
      <c r="AE73" s="603"/>
      <c r="AF73" s="603"/>
      <c r="AG73" s="603"/>
      <c r="AH73" s="603"/>
      <c r="AI73" s="603"/>
      <c r="AJ73" s="603"/>
      <c r="AK73" s="603"/>
      <c r="AL73" s="603"/>
      <c r="AM73" s="603"/>
      <c r="AN73" s="603"/>
      <c r="AO73" s="603"/>
      <c r="AP73" s="603"/>
      <c r="AQ73" s="603"/>
      <c r="AR73" s="603"/>
      <c r="AS73" s="603"/>
      <c r="AT73" s="603"/>
      <c r="AU73" s="603"/>
      <c r="AV73" s="603"/>
      <c r="AW73" s="603"/>
      <c r="AX73" s="603"/>
      <c r="AY73" s="603"/>
      <c r="AZ73" s="216"/>
      <c r="BA73" s="236"/>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1882"/>
      <c r="CB73" s="1882"/>
      <c r="CC73" s="1882"/>
      <c r="CD73" s="1882"/>
      <c r="CE73" s="1882"/>
      <c r="CF73" s="1882"/>
      <c r="CG73" s="1882"/>
      <c r="CH73" s="1882"/>
      <c r="CI73" s="1882"/>
      <c r="CJ73" s="1882"/>
      <c r="CK73" s="1882"/>
      <c r="CL73" s="1882"/>
      <c r="CM73" s="1882"/>
      <c r="CN73" s="1882"/>
      <c r="CO73" s="1882"/>
      <c r="CP73" s="1882"/>
      <c r="CQ73" s="1882"/>
      <c r="CR73" s="1882"/>
      <c r="CS73" s="1882"/>
      <c r="CT73" s="1882"/>
      <c r="CU73" s="1882"/>
      <c r="CV73" s="1882"/>
      <c r="CW73" s="1882"/>
      <c r="CX73" s="1882"/>
      <c r="CY73" s="1882"/>
      <c r="CZ73" s="1882"/>
    </row>
    <row r="74" s="388" customFormat="true" ht="15" customHeight="true" x14ac:dyDescent="0.2">
      <c r="A74" s="1578"/>
      <c r="B74" s="1752"/>
      <c r="C74" s="1632"/>
      <c r="D74" s="1633"/>
      <c r="E74" s="1633"/>
      <c r="F74" s="1633"/>
      <c r="G74" s="1634"/>
      <c r="H74" s="1635"/>
      <c r="I74" s="1633"/>
      <c r="J74" s="1633"/>
      <c r="K74" s="1633"/>
      <c r="L74" s="1636"/>
      <c r="M74" s="1637"/>
      <c r="N74" s="1633"/>
      <c r="O74" s="1633"/>
      <c r="P74" s="1633"/>
      <c r="Q74" s="1634"/>
      <c r="R74" s="1635"/>
      <c r="S74" s="1633"/>
      <c r="T74" s="1633"/>
      <c r="U74" s="1633"/>
      <c r="V74" s="1633"/>
      <c r="W74" s="1633"/>
      <c r="X74" s="1633"/>
      <c r="Y74" s="1633"/>
      <c r="Z74" s="1972"/>
      <c r="AA74" s="603"/>
      <c r="AB74" s="603"/>
      <c r="AC74" s="603"/>
      <c r="AD74" s="603"/>
      <c r="AE74" s="603"/>
      <c r="AF74" s="603"/>
      <c r="AG74" s="603"/>
      <c r="AH74" s="603"/>
      <c r="AI74" s="603"/>
      <c r="AJ74" s="603"/>
      <c r="AK74" s="603"/>
      <c r="AL74" s="603"/>
      <c r="AM74" s="603"/>
      <c r="AN74" s="603"/>
      <c r="AO74" s="603"/>
      <c r="AP74" s="603"/>
      <c r="AQ74" s="603"/>
      <c r="AR74" s="603"/>
      <c r="AS74" s="603"/>
      <c r="AT74" s="603"/>
      <c r="AU74" s="603"/>
      <c r="AV74" s="603"/>
      <c r="AW74" s="603"/>
      <c r="AX74" s="603"/>
      <c r="AY74" s="603"/>
      <c r="AZ74" s="216"/>
      <c r="BA74" s="236"/>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1882"/>
      <c r="CB74" s="1882"/>
      <c r="CC74" s="1882"/>
      <c r="CD74" s="1882"/>
      <c r="CE74" s="1882"/>
      <c r="CF74" s="1882"/>
      <c r="CG74" s="1882"/>
      <c r="CH74" s="1882"/>
      <c r="CI74" s="1882"/>
      <c r="CJ74" s="1882"/>
      <c r="CK74" s="1882"/>
      <c r="CL74" s="1882"/>
      <c r="CM74" s="1882"/>
      <c r="CN74" s="1882"/>
      <c r="CO74" s="1882"/>
      <c r="CP74" s="1882"/>
      <c r="CQ74" s="1882"/>
      <c r="CR74" s="1882"/>
      <c r="CS74" s="1882"/>
      <c r="CT74" s="1882"/>
      <c r="CU74" s="1882"/>
      <c r="CV74" s="1882"/>
      <c r="CW74" s="1882"/>
      <c r="CX74" s="1882"/>
      <c r="CY74" s="1882"/>
      <c r="CZ74" s="1882"/>
    </row>
    <row r="75" s="388" customFormat="true" ht="15" customHeight="true" x14ac:dyDescent="0.2">
      <c r="A75" s="1578"/>
      <c r="B75" s="1752"/>
      <c r="C75" s="1632"/>
      <c r="D75" s="1633"/>
      <c r="E75" s="1633"/>
      <c r="F75" s="1633"/>
      <c r="G75" s="1634"/>
      <c r="H75" s="1635"/>
      <c r="I75" s="1633"/>
      <c r="J75" s="1633"/>
      <c r="K75" s="1633"/>
      <c r="L75" s="1636"/>
      <c r="M75" s="1637"/>
      <c r="N75" s="1633"/>
      <c r="O75" s="1633"/>
      <c r="P75" s="1633"/>
      <c r="Q75" s="1634"/>
      <c r="R75" s="1635"/>
      <c r="S75" s="1633"/>
      <c r="T75" s="1633"/>
      <c r="U75" s="1633"/>
      <c r="V75" s="1633"/>
      <c r="W75" s="1633"/>
      <c r="X75" s="1633"/>
      <c r="Y75" s="1633"/>
      <c r="Z75" s="1972"/>
      <c r="AA75" s="603"/>
      <c r="AB75" s="603"/>
      <c r="AC75" s="603"/>
      <c r="AD75" s="603"/>
      <c r="AE75" s="603"/>
      <c r="AF75" s="603"/>
      <c r="AG75" s="603"/>
      <c r="AH75" s="603"/>
      <c r="AI75" s="603"/>
      <c r="AJ75" s="603"/>
      <c r="AK75" s="603"/>
      <c r="AL75" s="603"/>
      <c r="AM75" s="603"/>
      <c r="AN75" s="603"/>
      <c r="AO75" s="603"/>
      <c r="AP75" s="603"/>
      <c r="AQ75" s="603"/>
      <c r="AR75" s="603"/>
      <c r="AS75" s="603"/>
      <c r="AT75" s="603"/>
      <c r="AU75" s="603"/>
      <c r="AV75" s="603"/>
      <c r="AW75" s="603"/>
      <c r="AX75" s="603"/>
      <c r="AY75" s="603"/>
      <c r="AZ75" s="216"/>
      <c r="BA75" s="236"/>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1882"/>
      <c r="CB75" s="1882"/>
      <c r="CC75" s="1882"/>
      <c r="CD75" s="1882"/>
      <c r="CE75" s="1882"/>
      <c r="CF75" s="1882"/>
      <c r="CG75" s="1882"/>
      <c r="CH75" s="1882"/>
      <c r="CI75" s="1882"/>
      <c r="CJ75" s="1882"/>
      <c r="CK75" s="1882"/>
      <c r="CL75" s="1882"/>
      <c r="CM75" s="1882"/>
      <c r="CN75" s="1882"/>
      <c r="CO75" s="1882"/>
      <c r="CP75" s="1882"/>
      <c r="CQ75" s="1882"/>
      <c r="CR75" s="1882"/>
      <c r="CS75" s="1882"/>
      <c r="CT75" s="1882"/>
      <c r="CU75" s="1882"/>
      <c r="CV75" s="1882"/>
      <c r="CW75" s="1882"/>
      <c r="CX75" s="1882"/>
      <c r="CY75" s="1882"/>
      <c r="CZ75" s="1882"/>
    </row>
    <row r="76" s="388" customFormat="true" ht="15" customHeight="true" x14ac:dyDescent="0.2">
      <c r="A76" s="1578"/>
      <c r="B76" s="1752"/>
      <c r="C76" s="1632"/>
      <c r="D76" s="1633"/>
      <c r="E76" s="1633"/>
      <c r="F76" s="1633"/>
      <c r="G76" s="1634"/>
      <c r="H76" s="1635"/>
      <c r="I76" s="1633"/>
      <c r="J76" s="1633"/>
      <c r="K76" s="1633"/>
      <c r="L76" s="1636"/>
      <c r="M76" s="1637"/>
      <c r="N76" s="1633"/>
      <c r="O76" s="1633"/>
      <c r="P76" s="1633"/>
      <c r="Q76" s="1634"/>
      <c r="R76" s="1635"/>
      <c r="S76" s="1633"/>
      <c r="T76" s="1633"/>
      <c r="U76" s="1633"/>
      <c r="V76" s="1633"/>
      <c r="W76" s="1633"/>
      <c r="X76" s="1633"/>
      <c r="Y76" s="1633"/>
      <c r="Z76" s="1972"/>
      <c r="AA76" s="603"/>
      <c r="AB76" s="603"/>
      <c r="AC76" s="603"/>
      <c r="AD76" s="603"/>
      <c r="AE76" s="603"/>
      <c r="AF76" s="603"/>
      <c r="AG76" s="603"/>
      <c r="AH76" s="603"/>
      <c r="AI76" s="603"/>
      <c r="AJ76" s="603"/>
      <c r="AK76" s="603"/>
      <c r="AL76" s="603"/>
      <c r="AM76" s="603"/>
      <c r="AN76" s="603"/>
      <c r="AO76" s="603"/>
      <c r="AP76" s="603"/>
      <c r="AQ76" s="603"/>
      <c r="AR76" s="603"/>
      <c r="AS76" s="603"/>
      <c r="AT76" s="603"/>
      <c r="AU76" s="603"/>
      <c r="AV76" s="603"/>
      <c r="AW76" s="603"/>
      <c r="AX76" s="603"/>
      <c r="AY76" s="603"/>
      <c r="AZ76" s="216"/>
      <c r="BA76" s="236"/>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1882"/>
      <c r="CB76" s="1882"/>
      <c r="CC76" s="1882"/>
      <c r="CD76" s="1882"/>
      <c r="CE76" s="1882"/>
      <c r="CF76" s="1882"/>
      <c r="CG76" s="1882"/>
      <c r="CH76" s="1882"/>
      <c r="CI76" s="1882"/>
      <c r="CJ76" s="1882"/>
      <c r="CK76" s="1882"/>
      <c r="CL76" s="1882"/>
      <c r="CM76" s="1882"/>
      <c r="CN76" s="1882"/>
      <c r="CO76" s="1882"/>
      <c r="CP76" s="1882"/>
      <c r="CQ76" s="1882"/>
      <c r="CR76" s="1882"/>
      <c r="CS76" s="1882"/>
      <c r="CT76" s="1882"/>
      <c r="CU76" s="1882"/>
      <c r="CV76" s="1882"/>
      <c r="CW76" s="1882"/>
      <c r="CX76" s="1882"/>
      <c r="CY76" s="1882"/>
      <c r="CZ76" s="1882"/>
    </row>
    <row r="77" s="388" customFormat="true" ht="15" customHeight="true" x14ac:dyDescent="0.2">
      <c r="A77" s="1578"/>
      <c r="B77" s="1752"/>
      <c r="C77" s="1632"/>
      <c r="D77" s="1633"/>
      <c r="E77" s="1633"/>
      <c r="F77" s="1633"/>
      <c r="G77" s="1634"/>
      <c r="H77" s="1635"/>
      <c r="I77" s="1633"/>
      <c r="J77" s="1633"/>
      <c r="K77" s="1633"/>
      <c r="L77" s="1636"/>
      <c r="M77" s="1637"/>
      <c r="N77" s="1633"/>
      <c r="O77" s="1633"/>
      <c r="P77" s="1633"/>
      <c r="Q77" s="1634"/>
      <c r="R77" s="1635"/>
      <c r="S77" s="1633"/>
      <c r="T77" s="1633"/>
      <c r="U77" s="1633"/>
      <c r="V77" s="1633"/>
      <c r="W77" s="1633"/>
      <c r="X77" s="1633"/>
      <c r="Y77" s="1633"/>
      <c r="Z77" s="1972"/>
      <c r="AA77" s="603"/>
      <c r="AB77" s="603"/>
      <c r="AC77" s="603"/>
      <c r="AD77" s="603"/>
      <c r="AE77" s="603"/>
      <c r="AF77" s="603"/>
      <c r="AG77" s="603"/>
      <c r="AH77" s="603"/>
      <c r="AI77" s="603"/>
      <c r="AJ77" s="603"/>
      <c r="AK77" s="603"/>
      <c r="AL77" s="603"/>
      <c r="AM77" s="603"/>
      <c r="AN77" s="603"/>
      <c r="AO77" s="603"/>
      <c r="AP77" s="603"/>
      <c r="AQ77" s="603"/>
      <c r="AR77" s="603"/>
      <c r="AS77" s="603"/>
      <c r="AT77" s="603"/>
      <c r="AU77" s="603"/>
      <c r="AV77" s="603"/>
      <c r="AW77" s="603"/>
      <c r="AX77" s="603"/>
      <c r="AY77" s="603"/>
      <c r="AZ77" s="216"/>
      <c r="BA77" s="236"/>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1882"/>
      <c r="CB77" s="1882"/>
      <c r="CC77" s="1882"/>
      <c r="CD77" s="1882"/>
      <c r="CE77" s="1882"/>
      <c r="CF77" s="1882"/>
      <c r="CG77" s="1882"/>
      <c r="CH77" s="1882"/>
      <c r="CI77" s="1882"/>
      <c r="CJ77" s="1882"/>
      <c r="CK77" s="1882"/>
      <c r="CL77" s="1882"/>
      <c r="CM77" s="1882"/>
      <c r="CN77" s="1882"/>
      <c r="CO77" s="1882"/>
      <c r="CP77" s="1882"/>
      <c r="CQ77" s="1882"/>
      <c r="CR77" s="1882"/>
      <c r="CS77" s="1882"/>
      <c r="CT77" s="1882"/>
      <c r="CU77" s="1882"/>
      <c r="CV77" s="1882"/>
      <c r="CW77" s="1882"/>
      <c r="CX77" s="1882"/>
      <c r="CY77" s="1882"/>
      <c r="CZ77" s="1882"/>
    </row>
    <row r="78" s="388" customFormat="true" ht="15" customHeight="true" x14ac:dyDescent="0.2">
      <c r="A78" s="1578"/>
      <c r="B78" s="1752"/>
      <c r="C78" s="1632"/>
      <c r="D78" s="1633"/>
      <c r="E78" s="1633"/>
      <c r="F78" s="1633"/>
      <c r="G78" s="1634"/>
      <c r="H78" s="1635"/>
      <c r="I78" s="1633"/>
      <c r="J78" s="1633"/>
      <c r="K78" s="1633"/>
      <c r="L78" s="1636"/>
      <c r="M78" s="1637"/>
      <c r="N78" s="1633"/>
      <c r="O78" s="1633"/>
      <c r="P78" s="1633"/>
      <c r="Q78" s="1634"/>
      <c r="R78" s="1635"/>
      <c r="S78" s="1633"/>
      <c r="T78" s="1633"/>
      <c r="U78" s="1633"/>
      <c r="V78" s="1633"/>
      <c r="W78" s="1633"/>
      <c r="X78" s="1633"/>
      <c r="Y78" s="1633"/>
      <c r="Z78" s="1972"/>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216"/>
      <c r="BA78" s="236"/>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1882"/>
      <c r="CB78" s="1882"/>
      <c r="CC78" s="1882"/>
      <c r="CD78" s="1882"/>
      <c r="CE78" s="1882"/>
      <c r="CF78" s="1882"/>
      <c r="CG78" s="1882"/>
      <c r="CH78" s="1882"/>
      <c r="CI78" s="1882"/>
      <c r="CJ78" s="1882"/>
      <c r="CK78" s="1882"/>
      <c r="CL78" s="1882"/>
      <c r="CM78" s="1882"/>
      <c r="CN78" s="1882"/>
      <c r="CO78" s="1882"/>
      <c r="CP78" s="1882"/>
      <c r="CQ78" s="1882"/>
      <c r="CR78" s="1882"/>
      <c r="CS78" s="1882"/>
      <c r="CT78" s="1882"/>
      <c r="CU78" s="1882"/>
      <c r="CV78" s="1882"/>
      <c r="CW78" s="1882"/>
      <c r="CX78" s="1882"/>
      <c r="CY78" s="1882"/>
      <c r="CZ78" s="1882"/>
    </row>
    <row r="79" s="388" customFormat="true" ht="15" customHeight="true" x14ac:dyDescent="0.2">
      <c r="A79" s="1578"/>
      <c r="B79" s="1752"/>
      <c r="C79" s="1632"/>
      <c r="D79" s="1633"/>
      <c r="E79" s="1633"/>
      <c r="F79" s="1633"/>
      <c r="G79" s="1634"/>
      <c r="H79" s="1635"/>
      <c r="I79" s="1633"/>
      <c r="J79" s="1633"/>
      <c r="K79" s="1633"/>
      <c r="L79" s="1636"/>
      <c r="M79" s="1637"/>
      <c r="N79" s="1633"/>
      <c r="O79" s="1633"/>
      <c r="P79" s="1633"/>
      <c r="Q79" s="1634"/>
      <c r="R79" s="1635"/>
      <c r="S79" s="1633"/>
      <c r="T79" s="1633"/>
      <c r="U79" s="1633"/>
      <c r="V79" s="1633"/>
      <c r="W79" s="1633"/>
      <c r="X79" s="1633"/>
      <c r="Y79" s="1633"/>
      <c r="Z79" s="1972"/>
      <c r="AA79" s="603"/>
      <c r="AB79" s="603"/>
      <c r="AC79" s="603"/>
      <c r="AD79" s="603"/>
      <c r="AE79" s="603"/>
      <c r="AF79" s="603"/>
      <c r="AG79" s="603"/>
      <c r="AH79" s="603"/>
      <c r="AI79" s="603"/>
      <c r="AJ79" s="603"/>
      <c r="AK79" s="603"/>
      <c r="AL79" s="603"/>
      <c r="AM79" s="603"/>
      <c r="AN79" s="603"/>
      <c r="AO79" s="603"/>
      <c r="AP79" s="603"/>
      <c r="AQ79" s="603"/>
      <c r="AR79" s="603"/>
      <c r="AS79" s="603"/>
      <c r="AT79" s="603"/>
      <c r="AU79" s="603"/>
      <c r="AV79" s="603"/>
      <c r="AW79" s="603"/>
      <c r="AX79" s="603"/>
      <c r="AY79" s="603"/>
      <c r="AZ79" s="216"/>
      <c r="BA79" s="236"/>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1882"/>
      <c r="CB79" s="1882"/>
      <c r="CC79" s="1882"/>
      <c r="CD79" s="1882"/>
      <c r="CE79" s="1882"/>
      <c r="CF79" s="1882"/>
      <c r="CG79" s="1882"/>
      <c r="CH79" s="1882"/>
      <c r="CI79" s="1882"/>
      <c r="CJ79" s="1882"/>
      <c r="CK79" s="1882"/>
      <c r="CL79" s="1882"/>
      <c r="CM79" s="1882"/>
      <c r="CN79" s="1882"/>
      <c r="CO79" s="1882"/>
      <c r="CP79" s="1882"/>
      <c r="CQ79" s="1882"/>
      <c r="CR79" s="1882"/>
      <c r="CS79" s="1882"/>
      <c r="CT79" s="1882"/>
      <c r="CU79" s="1882"/>
      <c r="CV79" s="1882"/>
      <c r="CW79" s="1882"/>
      <c r="CX79" s="1882"/>
      <c r="CY79" s="1882"/>
      <c r="CZ79" s="1882"/>
    </row>
    <row r="80" s="388" customFormat="true" ht="15" customHeight="true" x14ac:dyDescent="0.2">
      <c r="A80" s="1578"/>
      <c r="B80" s="1752"/>
      <c r="C80" s="1632"/>
      <c r="D80" s="1633"/>
      <c r="E80" s="1633"/>
      <c r="F80" s="1633"/>
      <c r="G80" s="1634"/>
      <c r="H80" s="1635"/>
      <c r="I80" s="1633"/>
      <c r="J80" s="1633"/>
      <c r="K80" s="1633"/>
      <c r="L80" s="1636"/>
      <c r="M80" s="1637"/>
      <c r="N80" s="1633"/>
      <c r="O80" s="1633"/>
      <c r="P80" s="1633"/>
      <c r="Q80" s="1634"/>
      <c r="R80" s="1635"/>
      <c r="S80" s="1633"/>
      <c r="T80" s="1633"/>
      <c r="U80" s="1633"/>
      <c r="V80" s="1633"/>
      <c r="W80" s="1633"/>
      <c r="X80" s="1633"/>
      <c r="Y80" s="1633"/>
      <c r="Z80" s="1972"/>
      <c r="AA80" s="603"/>
      <c r="AB80" s="603"/>
      <c r="AC80" s="603"/>
      <c r="AD80" s="603"/>
      <c r="AE80" s="603"/>
      <c r="AF80" s="603"/>
      <c r="AG80" s="603"/>
      <c r="AH80" s="603"/>
      <c r="AI80" s="603"/>
      <c r="AJ80" s="603"/>
      <c r="AK80" s="603"/>
      <c r="AL80" s="603"/>
      <c r="AM80" s="603"/>
      <c r="AN80" s="603"/>
      <c r="AO80" s="603"/>
      <c r="AP80" s="603"/>
      <c r="AQ80" s="603"/>
      <c r="AR80" s="603"/>
      <c r="AS80" s="603"/>
      <c r="AT80" s="603"/>
      <c r="AU80" s="603"/>
      <c r="AV80" s="603"/>
      <c r="AW80" s="603"/>
      <c r="AX80" s="603"/>
      <c r="AY80" s="603"/>
      <c r="AZ80" s="216"/>
      <c r="BA80" s="236"/>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1882"/>
      <c r="CB80" s="1882"/>
      <c r="CC80" s="1882"/>
      <c r="CD80" s="1882"/>
      <c r="CE80" s="1882"/>
      <c r="CF80" s="1882"/>
      <c r="CG80" s="1882"/>
      <c r="CH80" s="1882"/>
      <c r="CI80" s="1882"/>
      <c r="CJ80" s="1882"/>
      <c r="CK80" s="1882"/>
      <c r="CL80" s="1882"/>
      <c r="CM80" s="1882"/>
      <c r="CN80" s="1882"/>
      <c r="CO80" s="1882"/>
      <c r="CP80" s="1882"/>
      <c r="CQ80" s="1882"/>
      <c r="CR80" s="1882"/>
      <c r="CS80" s="1882"/>
      <c r="CT80" s="1882"/>
      <c r="CU80" s="1882"/>
      <c r="CV80" s="1882"/>
      <c r="CW80" s="1882"/>
      <c r="CX80" s="1882"/>
      <c r="CY80" s="1882"/>
      <c r="CZ80" s="1882"/>
    </row>
    <row r="81" s="388" customFormat="true" ht="15" customHeight="true" x14ac:dyDescent="0.2">
      <c r="A81" s="1578"/>
      <c r="B81" s="1752"/>
      <c r="C81" s="1632"/>
      <c r="D81" s="1633"/>
      <c r="E81" s="1633"/>
      <c r="F81" s="1633"/>
      <c r="G81" s="1634"/>
      <c r="H81" s="1635"/>
      <c r="I81" s="1633"/>
      <c r="J81" s="1633"/>
      <c r="K81" s="1633"/>
      <c r="L81" s="1636"/>
      <c r="M81" s="1637"/>
      <c r="N81" s="1633"/>
      <c r="O81" s="1633"/>
      <c r="P81" s="1633"/>
      <c r="Q81" s="1634"/>
      <c r="R81" s="1635"/>
      <c r="S81" s="1633"/>
      <c r="T81" s="1633"/>
      <c r="U81" s="1633"/>
      <c r="V81" s="1633"/>
      <c r="W81" s="1633"/>
      <c r="X81" s="1633"/>
      <c r="Y81" s="1633"/>
      <c r="Z81" s="1972"/>
      <c r="AA81" s="603"/>
      <c r="AB81" s="603"/>
      <c r="AC81" s="603"/>
      <c r="AD81" s="603"/>
      <c r="AE81" s="603"/>
      <c r="AF81" s="603"/>
      <c r="AG81" s="603"/>
      <c r="AH81" s="603"/>
      <c r="AI81" s="603"/>
      <c r="AJ81" s="603"/>
      <c r="AK81" s="603"/>
      <c r="AL81" s="603"/>
      <c r="AM81" s="603"/>
      <c r="AN81" s="603"/>
      <c r="AO81" s="603"/>
      <c r="AP81" s="603"/>
      <c r="AQ81" s="603"/>
      <c r="AR81" s="603"/>
      <c r="AS81" s="603"/>
      <c r="AT81" s="603"/>
      <c r="AU81" s="603"/>
      <c r="AV81" s="603"/>
      <c r="AW81" s="603"/>
      <c r="AX81" s="603"/>
      <c r="AY81" s="603"/>
      <c r="AZ81" s="216"/>
      <c r="BA81" s="236"/>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1882"/>
      <c r="CB81" s="1882"/>
      <c r="CC81" s="1882"/>
      <c r="CD81" s="1882"/>
      <c r="CE81" s="1882"/>
      <c r="CF81" s="1882"/>
      <c r="CG81" s="1882"/>
      <c r="CH81" s="1882"/>
      <c r="CI81" s="1882"/>
      <c r="CJ81" s="1882"/>
      <c r="CK81" s="1882"/>
      <c r="CL81" s="1882"/>
      <c r="CM81" s="1882"/>
      <c r="CN81" s="1882"/>
      <c r="CO81" s="1882"/>
      <c r="CP81" s="1882"/>
      <c r="CQ81" s="1882"/>
      <c r="CR81" s="1882"/>
      <c r="CS81" s="1882"/>
      <c r="CT81" s="1882"/>
      <c r="CU81" s="1882"/>
      <c r="CV81" s="1882"/>
      <c r="CW81" s="1882"/>
      <c r="CX81" s="1882"/>
      <c r="CY81" s="1882"/>
      <c r="CZ81" s="1882"/>
    </row>
    <row r="82" s="388" customFormat="true" ht="15" customHeight="true" x14ac:dyDescent="0.2">
      <c r="A82" s="1578"/>
      <c r="B82" s="1752"/>
      <c r="C82" s="1632"/>
      <c r="D82" s="1633"/>
      <c r="E82" s="1633"/>
      <c r="F82" s="1633"/>
      <c r="G82" s="1634"/>
      <c r="H82" s="1635"/>
      <c r="I82" s="1633"/>
      <c r="J82" s="1633"/>
      <c r="K82" s="1633"/>
      <c r="L82" s="1636"/>
      <c r="M82" s="1637"/>
      <c r="N82" s="1633"/>
      <c r="O82" s="1633"/>
      <c r="P82" s="1633"/>
      <c r="Q82" s="1634"/>
      <c r="R82" s="1635"/>
      <c r="S82" s="1633"/>
      <c r="T82" s="1633"/>
      <c r="U82" s="1633"/>
      <c r="V82" s="1633"/>
      <c r="W82" s="1633"/>
      <c r="X82" s="1633"/>
      <c r="Y82" s="1633"/>
      <c r="Z82" s="1972"/>
      <c r="AA82" s="603"/>
      <c r="AB82" s="603"/>
      <c r="AC82" s="603"/>
      <c r="AD82" s="603"/>
      <c r="AE82" s="603"/>
      <c r="AF82" s="603"/>
      <c r="AG82" s="603"/>
      <c r="AH82" s="603"/>
      <c r="AI82" s="603"/>
      <c r="AJ82" s="603"/>
      <c r="AK82" s="603"/>
      <c r="AL82" s="603"/>
      <c r="AM82" s="603"/>
      <c r="AN82" s="603"/>
      <c r="AO82" s="603"/>
      <c r="AP82" s="603"/>
      <c r="AQ82" s="603"/>
      <c r="AR82" s="603"/>
      <c r="AS82" s="603"/>
      <c r="AT82" s="603"/>
      <c r="AU82" s="603"/>
      <c r="AV82" s="603"/>
      <c r="AW82" s="603"/>
      <c r="AX82" s="603"/>
      <c r="AY82" s="603"/>
      <c r="AZ82" s="216"/>
      <c r="BA82" s="236"/>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1882"/>
      <c r="CB82" s="1882"/>
      <c r="CC82" s="1882"/>
      <c r="CD82" s="1882"/>
      <c r="CE82" s="1882"/>
      <c r="CF82" s="1882"/>
      <c r="CG82" s="1882"/>
      <c r="CH82" s="1882"/>
      <c r="CI82" s="1882"/>
      <c r="CJ82" s="1882"/>
      <c r="CK82" s="1882"/>
      <c r="CL82" s="1882"/>
      <c r="CM82" s="1882"/>
      <c r="CN82" s="1882"/>
      <c r="CO82" s="1882"/>
      <c r="CP82" s="1882"/>
      <c r="CQ82" s="1882"/>
      <c r="CR82" s="1882"/>
      <c r="CS82" s="1882"/>
      <c r="CT82" s="1882"/>
      <c r="CU82" s="1882"/>
      <c r="CV82" s="1882"/>
      <c r="CW82" s="1882"/>
      <c r="CX82" s="1882"/>
      <c r="CY82" s="1882"/>
      <c r="CZ82" s="1882"/>
    </row>
    <row r="83" s="388" customFormat="true" ht="15" customHeight="true" x14ac:dyDescent="0.2">
      <c r="A83" s="1578"/>
      <c r="B83" s="1752"/>
      <c r="C83" s="1632"/>
      <c r="D83" s="1633"/>
      <c r="E83" s="1633"/>
      <c r="F83" s="1633"/>
      <c r="G83" s="1634"/>
      <c r="H83" s="1635"/>
      <c r="I83" s="1633"/>
      <c r="J83" s="1633"/>
      <c r="K83" s="1633"/>
      <c r="L83" s="1636"/>
      <c r="M83" s="1637"/>
      <c r="N83" s="1633"/>
      <c r="O83" s="1633"/>
      <c r="P83" s="1633"/>
      <c r="Q83" s="1634"/>
      <c r="R83" s="1635"/>
      <c r="S83" s="1633"/>
      <c r="T83" s="1633"/>
      <c r="U83" s="1633"/>
      <c r="V83" s="1633"/>
      <c r="W83" s="1633"/>
      <c r="X83" s="1633"/>
      <c r="Y83" s="1633"/>
      <c r="Z83" s="1972"/>
      <c r="AA83" s="603"/>
      <c r="AB83" s="603"/>
      <c r="AC83" s="603"/>
      <c r="AD83" s="603"/>
      <c r="AE83" s="603"/>
      <c r="AF83" s="603"/>
      <c r="AG83" s="603"/>
      <c r="AH83" s="603"/>
      <c r="AI83" s="603"/>
      <c r="AJ83" s="603"/>
      <c r="AK83" s="603"/>
      <c r="AL83" s="603"/>
      <c r="AM83" s="603"/>
      <c r="AN83" s="603"/>
      <c r="AO83" s="603"/>
      <c r="AP83" s="603"/>
      <c r="AQ83" s="603"/>
      <c r="AR83" s="603"/>
      <c r="AS83" s="603"/>
      <c r="AT83" s="603"/>
      <c r="AU83" s="603"/>
      <c r="AV83" s="603"/>
      <c r="AW83" s="603"/>
      <c r="AX83" s="603"/>
      <c r="AY83" s="603"/>
      <c r="AZ83" s="216"/>
      <c r="BA83" s="236"/>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1882"/>
      <c r="CB83" s="1882"/>
      <c r="CC83" s="1882"/>
      <c r="CD83" s="1882"/>
      <c r="CE83" s="1882"/>
      <c r="CF83" s="1882"/>
      <c r="CG83" s="1882"/>
      <c r="CH83" s="1882"/>
      <c r="CI83" s="1882"/>
      <c r="CJ83" s="1882"/>
      <c r="CK83" s="1882"/>
      <c r="CL83" s="1882"/>
      <c r="CM83" s="1882"/>
      <c r="CN83" s="1882"/>
      <c r="CO83" s="1882"/>
      <c r="CP83" s="1882"/>
      <c r="CQ83" s="1882"/>
      <c r="CR83" s="1882"/>
      <c r="CS83" s="1882"/>
      <c r="CT83" s="1882"/>
      <c r="CU83" s="1882"/>
      <c r="CV83" s="1882"/>
      <c r="CW83" s="1882"/>
      <c r="CX83" s="1882"/>
      <c r="CY83" s="1882"/>
      <c r="CZ83" s="1882"/>
    </row>
    <row r="84" s="388" customFormat="true" ht="15" customHeight="true" x14ac:dyDescent="0.2">
      <c r="A84" s="1579"/>
      <c r="B84" s="1753"/>
      <c r="C84" s="1638"/>
      <c r="D84" s="1639"/>
      <c r="E84" s="1639"/>
      <c r="F84" s="1639"/>
      <c r="G84" s="1640"/>
      <c r="H84" s="1641"/>
      <c r="I84" s="1639"/>
      <c r="J84" s="1639"/>
      <c r="K84" s="1639"/>
      <c r="L84" s="1642"/>
      <c r="M84" s="1643"/>
      <c r="N84" s="1639"/>
      <c r="O84" s="1639"/>
      <c r="P84" s="1639"/>
      <c r="Q84" s="1640"/>
      <c r="R84" s="1641"/>
      <c r="S84" s="1639"/>
      <c r="T84" s="1639"/>
      <c r="U84" s="1639"/>
      <c r="V84" s="1639"/>
      <c r="W84" s="1639"/>
      <c r="X84" s="1639"/>
      <c r="Y84" s="1639"/>
      <c r="Z84" s="1973"/>
      <c r="AA84" s="603"/>
      <c r="AB84" s="603"/>
      <c r="AC84" s="603"/>
      <c r="AD84" s="603"/>
      <c r="AE84" s="603"/>
      <c r="AF84" s="603"/>
      <c r="AG84" s="603"/>
      <c r="AH84" s="603"/>
      <c r="AI84" s="603"/>
      <c r="AJ84" s="603"/>
      <c r="AK84" s="603"/>
      <c r="AL84" s="603"/>
      <c r="AM84" s="603"/>
      <c r="AN84" s="603"/>
      <c r="AO84" s="603"/>
      <c r="AP84" s="603"/>
      <c r="AQ84" s="603"/>
      <c r="AR84" s="603"/>
      <c r="AS84" s="603"/>
      <c r="AT84" s="603"/>
      <c r="AU84" s="603"/>
      <c r="AV84" s="603"/>
      <c r="AW84" s="603"/>
      <c r="AX84" s="603"/>
      <c r="AY84" s="603"/>
      <c r="AZ84" s="216"/>
      <c r="BA84" s="236"/>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1882"/>
      <c r="CB84" s="1882"/>
      <c r="CC84" s="1882"/>
      <c r="CD84" s="1882"/>
      <c r="CE84" s="1882"/>
      <c r="CF84" s="1882"/>
      <c r="CG84" s="1882"/>
      <c r="CH84" s="1882"/>
      <c r="CI84" s="1882"/>
      <c r="CJ84" s="1882"/>
      <c r="CK84" s="1882"/>
      <c r="CL84" s="1882"/>
      <c r="CM84" s="1882"/>
      <c r="CN84" s="1882"/>
      <c r="CO84" s="1882"/>
      <c r="CP84" s="1882"/>
      <c r="CQ84" s="1882"/>
      <c r="CR84" s="1882"/>
      <c r="CS84" s="1882"/>
      <c r="CT84" s="1882"/>
      <c r="CU84" s="1882"/>
      <c r="CV84" s="1882"/>
      <c r="CW84" s="1882"/>
      <c r="CX84" s="1882"/>
      <c r="CY84" s="1882"/>
      <c r="CZ84" s="1882"/>
    </row>
    <row r="85" s="388" customFormat="true" ht="15" customHeight="true" x14ac:dyDescent="0.2">
      <c r="A85" s="804"/>
      <c r="B85" s="829"/>
      <c r="C85" s="901"/>
      <c r="D85" s="902"/>
      <c r="E85" s="902"/>
      <c r="F85" s="902"/>
      <c r="G85" s="903"/>
      <c r="H85" s="904"/>
      <c r="I85" s="902"/>
      <c r="J85" s="902"/>
      <c r="K85" s="902"/>
      <c r="L85" s="905"/>
      <c r="M85" s="906"/>
      <c r="N85" s="902"/>
      <c r="O85" s="902"/>
      <c r="P85" s="902"/>
      <c r="Q85" s="903"/>
      <c r="R85" s="904"/>
      <c r="S85" s="902"/>
      <c r="T85" s="902"/>
      <c r="U85" s="902"/>
      <c r="V85" s="902"/>
      <c r="W85" s="902"/>
      <c r="X85" s="902"/>
      <c r="Y85" s="902"/>
      <c r="Z85" s="1842"/>
      <c r="AA85" s="603"/>
      <c r="AB85" s="603"/>
      <c r="AC85" s="603"/>
      <c r="AD85" s="603"/>
      <c r="AE85" s="603"/>
      <c r="AF85" s="603"/>
      <c r="AG85" s="603"/>
      <c r="AH85" s="603"/>
      <c r="AI85" s="603"/>
      <c r="AJ85" s="603"/>
      <c r="AK85" s="603"/>
      <c r="AL85" s="603"/>
      <c r="AM85" s="603"/>
      <c r="AN85" s="603"/>
      <c r="AO85" s="603"/>
      <c r="AP85" s="603"/>
      <c r="AQ85" s="603"/>
      <c r="AR85" s="603"/>
      <c r="AS85" s="603"/>
      <c r="AT85" s="603"/>
      <c r="AU85" s="603"/>
      <c r="AV85" s="603"/>
      <c r="AW85" s="603"/>
      <c r="AX85" s="603"/>
      <c r="AY85" s="603"/>
      <c r="AZ85" s="216"/>
      <c r="BA85" s="236"/>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1882"/>
      <c r="CB85" s="1882"/>
      <c r="CC85" s="1882"/>
      <c r="CD85" s="1882"/>
      <c r="CE85" s="1882"/>
      <c r="CF85" s="1882"/>
      <c r="CG85" s="1882"/>
      <c r="CH85" s="1882"/>
      <c r="CI85" s="1882"/>
      <c r="CJ85" s="1882"/>
      <c r="CK85" s="1882"/>
      <c r="CL85" s="1882"/>
      <c r="CM85" s="1882"/>
      <c r="CN85" s="1882"/>
      <c r="CO85" s="1882"/>
      <c r="CP85" s="1882"/>
      <c r="CQ85" s="1882"/>
      <c r="CR85" s="1882"/>
      <c r="CS85" s="1882"/>
      <c r="CT85" s="1882"/>
      <c r="CU85" s="1882"/>
      <c r="CV85" s="1882"/>
      <c r="CW85" s="1882"/>
      <c r="CX85" s="1882"/>
      <c r="CY85" s="1882"/>
      <c r="CZ85" s="1882"/>
    </row>
    <row r="86" s="388" customFormat="true" ht="15" customHeight="true" x14ac:dyDescent="0.2">
      <c r="A86" s="804"/>
      <c r="B86" s="829"/>
      <c r="C86" s="901"/>
      <c r="D86" s="902"/>
      <c r="E86" s="902"/>
      <c r="F86" s="902"/>
      <c r="G86" s="903"/>
      <c r="H86" s="904"/>
      <c r="I86" s="902"/>
      <c r="J86" s="902"/>
      <c r="K86" s="902"/>
      <c r="L86" s="905"/>
      <c r="M86" s="906"/>
      <c r="N86" s="902"/>
      <c r="O86" s="902"/>
      <c r="P86" s="902"/>
      <c r="Q86" s="903"/>
      <c r="R86" s="904"/>
      <c r="S86" s="902"/>
      <c r="T86" s="902"/>
      <c r="U86" s="902"/>
      <c r="V86" s="902"/>
      <c r="W86" s="902"/>
      <c r="X86" s="902"/>
      <c r="Y86" s="902"/>
      <c r="Z86" s="1842"/>
      <c r="AA86" s="603"/>
      <c r="AB86" s="603"/>
      <c r="AC86" s="603"/>
      <c r="AD86" s="603"/>
      <c r="AE86" s="603"/>
      <c r="AF86" s="603"/>
      <c r="AG86" s="603"/>
      <c r="AH86" s="603"/>
      <c r="AI86" s="603"/>
      <c r="AJ86" s="603"/>
      <c r="AK86" s="603"/>
      <c r="AL86" s="603"/>
      <c r="AM86" s="603"/>
      <c r="AN86" s="603"/>
      <c r="AO86" s="603"/>
      <c r="AP86" s="603"/>
      <c r="AQ86" s="603"/>
      <c r="AR86" s="603"/>
      <c r="AS86" s="603"/>
      <c r="AT86" s="603"/>
      <c r="AU86" s="603"/>
      <c r="AV86" s="603"/>
      <c r="AW86" s="603"/>
      <c r="AX86" s="603"/>
      <c r="AY86" s="603"/>
      <c r="AZ86" s="216"/>
      <c r="BA86" s="236"/>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1882"/>
      <c r="CB86" s="1882"/>
      <c r="CC86" s="1882"/>
      <c r="CD86" s="1882"/>
      <c r="CE86" s="1882"/>
      <c r="CF86" s="1882"/>
      <c r="CG86" s="1882"/>
      <c r="CH86" s="1882"/>
      <c r="CI86" s="1882"/>
      <c r="CJ86" s="1882"/>
      <c r="CK86" s="1882"/>
      <c r="CL86" s="1882"/>
      <c r="CM86" s="1882"/>
      <c r="CN86" s="1882"/>
      <c r="CO86" s="1882"/>
      <c r="CP86" s="1882"/>
      <c r="CQ86" s="1882"/>
      <c r="CR86" s="1882"/>
      <c r="CS86" s="1882"/>
      <c r="CT86" s="1882"/>
      <c r="CU86" s="1882"/>
      <c r="CV86" s="1882"/>
      <c r="CW86" s="1882"/>
      <c r="CX86" s="1882"/>
      <c r="CY86" s="1882"/>
      <c r="CZ86" s="1882"/>
    </row>
    <row r="87" s="388" customFormat="true" ht="15" customHeight="true" x14ac:dyDescent="0.2">
      <c r="A87" s="804"/>
      <c r="B87" s="829"/>
      <c r="C87" s="901"/>
      <c r="D87" s="902"/>
      <c r="E87" s="902"/>
      <c r="F87" s="902"/>
      <c r="G87" s="903"/>
      <c r="H87" s="904"/>
      <c r="I87" s="902"/>
      <c r="J87" s="902"/>
      <c r="K87" s="902"/>
      <c r="L87" s="905"/>
      <c r="M87" s="906"/>
      <c r="N87" s="902"/>
      <c r="O87" s="902"/>
      <c r="P87" s="902"/>
      <c r="Q87" s="903"/>
      <c r="R87" s="904"/>
      <c r="S87" s="902"/>
      <c r="T87" s="902"/>
      <c r="U87" s="902"/>
      <c r="V87" s="902"/>
      <c r="W87" s="902"/>
      <c r="X87" s="902"/>
      <c r="Y87" s="902"/>
      <c r="Z87" s="1842"/>
      <c r="AA87" s="603"/>
      <c r="AB87" s="603"/>
      <c r="AC87" s="603"/>
      <c r="AD87" s="603"/>
      <c r="AE87" s="603"/>
      <c r="AF87" s="603"/>
      <c r="AG87" s="603"/>
      <c r="AH87" s="603"/>
      <c r="AI87" s="603"/>
      <c r="AJ87" s="603"/>
      <c r="AK87" s="603"/>
      <c r="AL87" s="603"/>
      <c r="AM87" s="603"/>
      <c r="AN87" s="603"/>
      <c r="AO87" s="603"/>
      <c r="AP87" s="603"/>
      <c r="AQ87" s="603"/>
      <c r="AR87" s="603"/>
      <c r="AS87" s="603"/>
      <c r="AT87" s="603"/>
      <c r="AU87" s="603"/>
      <c r="AV87" s="603"/>
      <c r="AW87" s="603"/>
      <c r="AX87" s="603"/>
      <c r="AY87" s="603"/>
      <c r="AZ87" s="216"/>
      <c r="BA87" s="236"/>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1882"/>
      <c r="CB87" s="1882"/>
      <c r="CC87" s="1882"/>
      <c r="CD87" s="1882"/>
      <c r="CE87" s="1882"/>
      <c r="CF87" s="1882"/>
      <c r="CG87" s="1882"/>
      <c r="CH87" s="1882"/>
      <c r="CI87" s="1882"/>
      <c r="CJ87" s="1882"/>
      <c r="CK87" s="1882"/>
      <c r="CL87" s="1882"/>
      <c r="CM87" s="1882"/>
      <c r="CN87" s="1882"/>
      <c r="CO87" s="1882"/>
      <c r="CP87" s="1882"/>
      <c r="CQ87" s="1882"/>
      <c r="CR87" s="1882"/>
      <c r="CS87" s="1882"/>
      <c r="CT87" s="1882"/>
      <c r="CU87" s="1882"/>
      <c r="CV87" s="1882"/>
      <c r="CW87" s="1882"/>
      <c r="CX87" s="1882"/>
      <c r="CY87" s="1882"/>
      <c r="CZ87" s="1882"/>
    </row>
    <row r="88" s="388" customFormat="true" ht="15" customHeight="true" x14ac:dyDescent="0.2">
      <c r="A88" s="804"/>
      <c r="B88" s="829"/>
      <c r="C88" s="901"/>
      <c r="D88" s="902"/>
      <c r="E88" s="902"/>
      <c r="F88" s="902"/>
      <c r="G88" s="903"/>
      <c r="H88" s="904"/>
      <c r="I88" s="902"/>
      <c r="J88" s="902"/>
      <c r="K88" s="902"/>
      <c r="L88" s="905"/>
      <c r="M88" s="906"/>
      <c r="N88" s="902"/>
      <c r="O88" s="902"/>
      <c r="P88" s="902"/>
      <c r="Q88" s="903"/>
      <c r="R88" s="904"/>
      <c r="S88" s="902"/>
      <c r="T88" s="902"/>
      <c r="U88" s="902"/>
      <c r="V88" s="902"/>
      <c r="W88" s="902"/>
      <c r="X88" s="902"/>
      <c r="Y88" s="902"/>
      <c r="Z88" s="1842"/>
      <c r="AA88" s="603"/>
      <c r="AB88" s="603"/>
      <c r="AC88" s="603"/>
      <c r="AD88" s="603"/>
      <c r="AE88" s="603"/>
      <c r="AF88" s="603"/>
      <c r="AG88" s="603"/>
      <c r="AH88" s="603"/>
      <c r="AI88" s="603"/>
      <c r="AJ88" s="603"/>
      <c r="AK88" s="603"/>
      <c r="AL88" s="603"/>
      <c r="AM88" s="603"/>
      <c r="AN88" s="603"/>
      <c r="AO88" s="603"/>
      <c r="AP88" s="603"/>
      <c r="AQ88" s="603"/>
      <c r="AR88" s="603"/>
      <c r="AS88" s="603"/>
      <c r="AT88" s="603"/>
      <c r="AU88" s="603"/>
      <c r="AV88" s="603"/>
      <c r="AW88" s="603"/>
      <c r="AX88" s="603"/>
      <c r="AY88" s="603"/>
      <c r="AZ88" s="216"/>
      <c r="BA88" s="236"/>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1882"/>
      <c r="CB88" s="1882"/>
      <c r="CC88" s="1882"/>
      <c r="CD88" s="1882"/>
      <c r="CE88" s="1882"/>
      <c r="CF88" s="1882"/>
      <c r="CG88" s="1882"/>
      <c r="CH88" s="1882"/>
      <c r="CI88" s="1882"/>
      <c r="CJ88" s="1882"/>
      <c r="CK88" s="1882"/>
      <c r="CL88" s="1882"/>
      <c r="CM88" s="1882"/>
      <c r="CN88" s="1882"/>
      <c r="CO88" s="1882"/>
      <c r="CP88" s="1882"/>
      <c r="CQ88" s="1882"/>
      <c r="CR88" s="1882"/>
      <c r="CS88" s="1882"/>
      <c r="CT88" s="1882"/>
      <c r="CU88" s="1882"/>
      <c r="CV88" s="1882"/>
      <c r="CW88" s="1882"/>
      <c r="CX88" s="1882"/>
      <c r="CY88" s="1882"/>
      <c r="CZ88" s="1882"/>
    </row>
    <row r="89" s="388" customFormat="true" ht="15" customHeight="true" x14ac:dyDescent="0.2">
      <c r="A89" s="804"/>
      <c r="B89" s="829"/>
      <c r="C89" s="901"/>
      <c r="D89" s="902"/>
      <c r="E89" s="902"/>
      <c r="F89" s="902"/>
      <c r="G89" s="903"/>
      <c r="H89" s="904"/>
      <c r="I89" s="902"/>
      <c r="J89" s="902"/>
      <c r="K89" s="902"/>
      <c r="L89" s="905"/>
      <c r="M89" s="906"/>
      <c r="N89" s="902"/>
      <c r="O89" s="902"/>
      <c r="P89" s="902"/>
      <c r="Q89" s="903"/>
      <c r="R89" s="904"/>
      <c r="S89" s="902"/>
      <c r="T89" s="902"/>
      <c r="U89" s="902"/>
      <c r="V89" s="902"/>
      <c r="W89" s="902"/>
      <c r="X89" s="902"/>
      <c r="Y89" s="902"/>
      <c r="Z89" s="1842"/>
      <c r="AA89" s="603"/>
      <c r="AB89" s="603"/>
      <c r="AC89" s="603"/>
      <c r="AD89" s="603"/>
      <c r="AE89" s="603"/>
      <c r="AF89" s="603"/>
      <c r="AG89" s="603"/>
      <c r="AH89" s="603"/>
      <c r="AI89" s="603"/>
      <c r="AJ89" s="603"/>
      <c r="AK89" s="603"/>
      <c r="AL89" s="603"/>
      <c r="AM89" s="603"/>
      <c r="AN89" s="603"/>
      <c r="AO89" s="603"/>
      <c r="AP89" s="603"/>
      <c r="AQ89" s="603"/>
      <c r="AR89" s="603"/>
      <c r="AS89" s="603"/>
      <c r="AT89" s="603"/>
      <c r="AU89" s="603"/>
      <c r="AV89" s="603"/>
      <c r="AW89" s="603"/>
      <c r="AX89" s="603"/>
      <c r="AY89" s="603"/>
      <c r="AZ89" s="216"/>
      <c r="BA89" s="236"/>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1882"/>
      <c r="CB89" s="1882"/>
      <c r="CC89" s="1882"/>
      <c r="CD89" s="1882"/>
      <c r="CE89" s="1882"/>
      <c r="CF89" s="1882"/>
      <c r="CG89" s="1882"/>
      <c r="CH89" s="1882"/>
      <c r="CI89" s="1882"/>
      <c r="CJ89" s="1882"/>
      <c r="CK89" s="1882"/>
      <c r="CL89" s="1882"/>
      <c r="CM89" s="1882"/>
      <c r="CN89" s="1882"/>
      <c r="CO89" s="1882"/>
      <c r="CP89" s="1882"/>
      <c r="CQ89" s="1882"/>
      <c r="CR89" s="1882"/>
      <c r="CS89" s="1882"/>
      <c r="CT89" s="1882"/>
      <c r="CU89" s="1882"/>
      <c r="CV89" s="1882"/>
      <c r="CW89" s="1882"/>
      <c r="CX89" s="1882"/>
      <c r="CY89" s="1882"/>
      <c r="CZ89" s="1882"/>
    </row>
    <row r="90" s="388" customFormat="true" ht="15" customHeight="true" x14ac:dyDescent="0.2">
      <c r="A90" s="805"/>
      <c r="B90" s="830"/>
      <c r="C90" s="907"/>
      <c r="D90" s="908"/>
      <c r="E90" s="908"/>
      <c r="F90" s="908"/>
      <c r="G90" s="909"/>
      <c r="H90" s="910"/>
      <c r="I90" s="908"/>
      <c r="J90" s="908"/>
      <c r="K90" s="908"/>
      <c r="L90" s="911"/>
      <c r="M90" s="912"/>
      <c r="N90" s="908"/>
      <c r="O90" s="908"/>
      <c r="P90" s="908"/>
      <c r="Q90" s="909"/>
      <c r="R90" s="910"/>
      <c r="S90" s="908"/>
      <c r="T90" s="908"/>
      <c r="U90" s="908"/>
      <c r="V90" s="908"/>
      <c r="W90" s="908"/>
      <c r="X90" s="908"/>
      <c r="Y90" s="908"/>
      <c r="Z90" s="1843"/>
      <c r="AA90" s="603"/>
      <c r="AB90" s="603"/>
      <c r="AC90" s="603"/>
      <c r="AD90" s="603"/>
      <c r="AE90" s="603"/>
      <c r="AF90" s="603"/>
      <c r="AG90" s="603"/>
      <c r="AH90" s="603"/>
      <c r="AI90" s="603"/>
      <c r="AJ90" s="603"/>
      <c r="AK90" s="603"/>
      <c r="AL90" s="603"/>
      <c r="AM90" s="603"/>
      <c r="AN90" s="603"/>
      <c r="AO90" s="603"/>
      <c r="AP90" s="603"/>
      <c r="AQ90" s="603"/>
      <c r="AR90" s="603"/>
      <c r="AS90" s="603"/>
      <c r="AT90" s="603"/>
      <c r="AU90" s="603"/>
      <c r="AV90" s="603"/>
      <c r="AW90" s="603"/>
      <c r="AX90" s="603"/>
      <c r="AY90" s="603"/>
      <c r="AZ90" s="216"/>
      <c r="BA90" s="236"/>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1882"/>
      <c r="CB90" s="1882"/>
      <c r="CC90" s="1882"/>
      <c r="CD90" s="1882"/>
      <c r="CE90" s="1882"/>
      <c r="CF90" s="1882"/>
      <c r="CG90" s="1882"/>
      <c r="CH90" s="1882"/>
      <c r="CI90" s="1882"/>
      <c r="CJ90" s="1882"/>
      <c r="CK90" s="1882"/>
      <c r="CL90" s="1882"/>
      <c r="CM90" s="1882"/>
      <c r="CN90" s="1882"/>
      <c r="CO90" s="1882"/>
      <c r="CP90" s="1882"/>
      <c r="CQ90" s="1882"/>
      <c r="CR90" s="1882"/>
      <c r="CS90" s="1882"/>
      <c r="CT90" s="1882"/>
      <c r="CU90" s="1882"/>
      <c r="CV90" s="1882"/>
      <c r="CW90" s="1882"/>
      <c r="CX90" s="1882"/>
      <c r="CY90" s="1882"/>
      <c r="CZ90" s="1882"/>
    </row>
    <row r="91" s="388" customFormat="true" ht="15" customHeight="true" x14ac:dyDescent="0.2">
      <c r="A91" s="708"/>
      <c r="B91" s="831"/>
      <c r="C91" s="913"/>
      <c r="D91" s="875"/>
      <c r="E91" s="875"/>
      <c r="F91" s="875"/>
      <c r="G91" s="876"/>
      <c r="H91" s="914"/>
      <c r="I91" s="875"/>
      <c r="J91" s="875"/>
      <c r="K91" s="875"/>
      <c r="L91" s="915"/>
      <c r="M91" s="913"/>
      <c r="N91" s="875"/>
      <c r="O91" s="875"/>
      <c r="P91" s="875"/>
      <c r="Q91" s="876"/>
      <c r="R91" s="914"/>
      <c r="S91" s="875"/>
      <c r="T91" s="875"/>
      <c r="U91" s="875"/>
      <c r="V91" s="875"/>
      <c r="W91" s="875"/>
      <c r="X91" s="875"/>
      <c r="Y91" s="875"/>
      <c r="Z91" s="915"/>
      <c r="AA91" s="603"/>
      <c r="AB91" s="603"/>
      <c r="AC91" s="603"/>
      <c r="AD91" s="603"/>
      <c r="AE91" s="603"/>
      <c r="AF91" s="603"/>
      <c r="AG91" s="603"/>
      <c r="AH91" s="603"/>
      <c r="AI91" s="603"/>
      <c r="AJ91" s="603"/>
      <c r="AK91" s="603"/>
      <c r="AL91" s="603"/>
      <c r="AM91" s="603"/>
      <c r="AN91" s="603"/>
      <c r="AO91" s="603"/>
      <c r="AP91" s="603"/>
      <c r="AQ91" s="603"/>
      <c r="AR91" s="603"/>
      <c r="AS91" s="603"/>
      <c r="AT91" s="603"/>
      <c r="AU91" s="603"/>
      <c r="AV91" s="603"/>
      <c r="AW91" s="603"/>
      <c r="AX91" s="603"/>
      <c r="AY91" s="603"/>
      <c r="AZ91" s="216"/>
      <c r="BA91" s="236"/>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1882"/>
      <c r="CB91" s="1882"/>
      <c r="CC91" s="1882"/>
      <c r="CD91" s="1882"/>
      <c r="CE91" s="1882"/>
      <c r="CF91" s="1882"/>
      <c r="CG91" s="1882"/>
      <c r="CH91" s="1882"/>
      <c r="CI91" s="1882"/>
      <c r="CJ91" s="1882"/>
      <c r="CK91" s="1882"/>
      <c r="CL91" s="1882"/>
      <c r="CM91" s="1882"/>
      <c r="CN91" s="1882"/>
      <c r="CO91" s="1882"/>
      <c r="CP91" s="1882"/>
      <c r="CQ91" s="1882"/>
      <c r="CR91" s="1882"/>
      <c r="CS91" s="1882"/>
      <c r="CT91" s="1882"/>
      <c r="CU91" s="1882"/>
      <c r="CV91" s="1882"/>
      <c r="CW91" s="1882"/>
      <c r="CX91" s="1882"/>
      <c r="CY91" s="1882"/>
      <c r="CZ91" s="1882"/>
    </row>
    <row r="92" s="388" customFormat="true" ht="15" customHeight="true" x14ac:dyDescent="0.2">
      <c r="A92" s="708"/>
      <c r="B92" s="831"/>
      <c r="C92" s="913"/>
      <c r="D92" s="875"/>
      <c r="E92" s="875"/>
      <c r="F92" s="875"/>
      <c r="G92" s="876"/>
      <c r="H92" s="914"/>
      <c r="I92" s="875"/>
      <c r="J92" s="875"/>
      <c r="K92" s="875"/>
      <c r="L92" s="915"/>
      <c r="M92" s="913"/>
      <c r="N92" s="875"/>
      <c r="O92" s="875"/>
      <c r="P92" s="875"/>
      <c r="Q92" s="876"/>
      <c r="R92" s="914"/>
      <c r="S92" s="875"/>
      <c r="T92" s="875"/>
      <c r="U92" s="875"/>
      <c r="V92" s="875"/>
      <c r="W92" s="875"/>
      <c r="X92" s="875"/>
      <c r="Y92" s="875"/>
      <c r="Z92" s="915"/>
      <c r="AA92" s="603"/>
      <c r="AB92" s="603"/>
      <c r="AC92" s="603"/>
      <c r="AD92" s="603"/>
      <c r="AE92" s="603"/>
      <c r="AF92" s="603"/>
      <c r="AG92" s="603"/>
      <c r="AH92" s="603"/>
      <c r="AI92" s="603"/>
      <c r="AJ92" s="603"/>
      <c r="AK92" s="603"/>
      <c r="AL92" s="603"/>
      <c r="AM92" s="603"/>
      <c r="AN92" s="603"/>
      <c r="AO92" s="603"/>
      <c r="AP92" s="603"/>
      <c r="AQ92" s="603"/>
      <c r="AR92" s="603"/>
      <c r="AS92" s="603"/>
      <c r="AT92" s="603"/>
      <c r="AU92" s="603"/>
      <c r="AV92" s="603"/>
      <c r="AW92" s="603"/>
      <c r="AX92" s="603"/>
      <c r="AY92" s="603"/>
      <c r="AZ92" s="216"/>
      <c r="BA92" s="236"/>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1882"/>
      <c r="CB92" s="1882"/>
      <c r="CC92" s="1882"/>
      <c r="CD92" s="1882"/>
      <c r="CE92" s="1882"/>
      <c r="CF92" s="1882"/>
      <c r="CG92" s="1882"/>
      <c r="CH92" s="1882"/>
      <c r="CI92" s="1882"/>
      <c r="CJ92" s="1882"/>
      <c r="CK92" s="1882"/>
      <c r="CL92" s="1882"/>
      <c r="CM92" s="1882"/>
      <c r="CN92" s="1882"/>
      <c r="CO92" s="1882"/>
      <c r="CP92" s="1882"/>
      <c r="CQ92" s="1882"/>
      <c r="CR92" s="1882"/>
      <c r="CS92" s="1882"/>
      <c r="CT92" s="1882"/>
      <c r="CU92" s="1882"/>
      <c r="CV92" s="1882"/>
      <c r="CW92" s="1882"/>
      <c r="CX92" s="1882"/>
      <c r="CY92" s="1882"/>
      <c r="CZ92" s="1882"/>
    </row>
    <row r="93" s="388" customFormat="true" ht="15" customHeight="true" x14ac:dyDescent="0.2">
      <c r="A93" s="806"/>
      <c r="B93" s="832"/>
      <c r="C93" s="714"/>
      <c r="D93" s="715"/>
      <c r="E93" s="715"/>
      <c r="F93" s="715"/>
      <c r="G93" s="784"/>
      <c r="H93" s="770"/>
      <c r="I93" s="715"/>
      <c r="J93" s="715"/>
      <c r="K93" s="715"/>
      <c r="L93" s="739"/>
      <c r="M93" s="714"/>
      <c r="N93" s="715"/>
      <c r="O93" s="715"/>
      <c r="P93" s="715"/>
      <c r="Q93" s="784"/>
      <c r="R93" s="770"/>
      <c r="S93" s="715"/>
      <c r="T93" s="715"/>
      <c r="U93" s="715"/>
      <c r="V93" s="715"/>
      <c r="W93" s="715"/>
      <c r="X93" s="715"/>
      <c r="Y93" s="715"/>
      <c r="Z93" s="739"/>
      <c r="AA93" s="603"/>
      <c r="AB93" s="603"/>
      <c r="AC93" s="603"/>
      <c r="AD93" s="603"/>
      <c r="AE93" s="603"/>
      <c r="AF93" s="603"/>
      <c r="AG93" s="603"/>
      <c r="AH93" s="603"/>
      <c r="AI93" s="603"/>
      <c r="AJ93" s="603"/>
      <c r="AK93" s="603"/>
      <c r="AL93" s="603"/>
      <c r="AM93" s="603"/>
      <c r="AN93" s="603"/>
      <c r="AO93" s="603"/>
      <c r="AP93" s="603"/>
      <c r="AQ93" s="603"/>
      <c r="AR93" s="603"/>
      <c r="AS93" s="603"/>
      <c r="AT93" s="603"/>
      <c r="AU93" s="603"/>
      <c r="AV93" s="603"/>
      <c r="AW93" s="603"/>
      <c r="AX93" s="603"/>
      <c r="AY93" s="603"/>
      <c r="AZ93" s="216"/>
      <c r="BA93" s="236"/>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1882"/>
      <c r="CB93" s="1882"/>
      <c r="CC93" s="1882"/>
      <c r="CD93" s="1882"/>
      <c r="CE93" s="1882"/>
      <c r="CF93" s="1882"/>
      <c r="CG93" s="1882"/>
      <c r="CH93" s="1882"/>
      <c r="CI93" s="1882"/>
      <c r="CJ93" s="1882"/>
      <c r="CK93" s="1882"/>
      <c r="CL93" s="1882"/>
      <c r="CM93" s="1882"/>
      <c r="CN93" s="1882"/>
      <c r="CO93" s="1882"/>
      <c r="CP93" s="1882"/>
      <c r="CQ93" s="1882"/>
      <c r="CR93" s="1882"/>
      <c r="CS93" s="1882"/>
      <c r="CT93" s="1882"/>
      <c r="CU93" s="1882"/>
      <c r="CV93" s="1882"/>
      <c r="CW93" s="1882"/>
      <c r="CX93" s="1882"/>
      <c r="CY93" s="1882"/>
      <c r="CZ93" s="1882"/>
    </row>
    <row r="94" s="388" customFormat="true" ht="15" customHeight="true" x14ac:dyDescent="0.2">
      <c r="A94" s="1057"/>
      <c r="B94" s="832"/>
      <c r="C94" s="714"/>
      <c r="D94" s="716"/>
      <c r="E94" s="716"/>
      <c r="F94" s="716"/>
      <c r="G94" s="785"/>
      <c r="H94" s="770"/>
      <c r="I94" s="716"/>
      <c r="J94" s="716"/>
      <c r="K94" s="716"/>
      <c r="L94" s="740"/>
      <c r="M94" s="714"/>
      <c r="N94" s="716"/>
      <c r="O94" s="716"/>
      <c r="P94" s="716"/>
      <c r="Q94" s="785"/>
      <c r="R94" s="770"/>
      <c r="S94" s="716"/>
      <c r="T94" s="716"/>
      <c r="U94" s="716"/>
      <c r="V94" s="716"/>
      <c r="W94" s="716"/>
      <c r="X94" s="716"/>
      <c r="Y94" s="716"/>
      <c r="Z94" s="740"/>
      <c r="AA94" s="603"/>
      <c r="AB94" s="603"/>
      <c r="AC94" s="603"/>
      <c r="AD94" s="603"/>
      <c r="AE94" s="603"/>
      <c r="AF94" s="603"/>
      <c r="AG94" s="603"/>
      <c r="AH94" s="603"/>
      <c r="AI94" s="603"/>
      <c r="AJ94" s="603"/>
      <c r="AK94" s="603"/>
      <c r="AL94" s="603"/>
      <c r="AM94" s="603"/>
      <c r="AN94" s="603"/>
      <c r="AO94" s="603"/>
      <c r="AP94" s="603"/>
      <c r="AQ94" s="603"/>
      <c r="AR94" s="603"/>
      <c r="AS94" s="603"/>
      <c r="AT94" s="603"/>
      <c r="AU94" s="603"/>
      <c r="AV94" s="603"/>
      <c r="AW94" s="603"/>
      <c r="AX94" s="603"/>
      <c r="AY94" s="603"/>
      <c r="AZ94" s="216"/>
      <c r="BA94" s="236"/>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1882"/>
      <c r="CB94" s="1882"/>
      <c r="CC94" s="1882"/>
      <c r="CD94" s="1882"/>
      <c r="CE94" s="1882"/>
      <c r="CF94" s="1882"/>
      <c r="CG94" s="1882"/>
      <c r="CH94" s="1882"/>
      <c r="CI94" s="1882"/>
      <c r="CJ94" s="1882"/>
      <c r="CK94" s="1882"/>
      <c r="CL94" s="1882"/>
      <c r="CM94" s="1882"/>
      <c r="CN94" s="1882"/>
      <c r="CO94" s="1882"/>
      <c r="CP94" s="1882"/>
      <c r="CQ94" s="1882"/>
      <c r="CR94" s="1882"/>
      <c r="CS94" s="1882"/>
      <c r="CT94" s="1882"/>
      <c r="CU94" s="1882"/>
      <c r="CV94" s="1882"/>
      <c r="CW94" s="1882"/>
      <c r="CX94" s="1882"/>
      <c r="CY94" s="1882"/>
      <c r="CZ94" s="1882"/>
    </row>
    <row r="95" s="388" customFormat="true" ht="15" customHeight="true" x14ac:dyDescent="0.2">
      <c r="A95" s="806"/>
      <c r="B95" s="833"/>
      <c r="C95" s="916"/>
      <c r="D95" s="917"/>
      <c r="E95" s="917"/>
      <c r="F95" s="917"/>
      <c r="G95" s="918"/>
      <c r="H95" s="919"/>
      <c r="I95" s="917"/>
      <c r="J95" s="917"/>
      <c r="K95" s="917"/>
      <c r="L95" s="920"/>
      <c r="M95" s="916"/>
      <c r="N95" s="917"/>
      <c r="O95" s="917"/>
      <c r="P95" s="917"/>
      <c r="Q95" s="918"/>
      <c r="R95" s="919"/>
      <c r="S95" s="917"/>
      <c r="T95" s="917"/>
      <c r="U95" s="917"/>
      <c r="V95" s="917"/>
      <c r="W95" s="917"/>
      <c r="X95" s="917"/>
      <c r="Y95" s="917"/>
      <c r="Z95" s="920"/>
      <c r="AA95" s="603"/>
      <c r="AB95" s="603"/>
      <c r="AC95" s="603"/>
      <c r="AD95" s="603"/>
      <c r="AE95" s="603"/>
      <c r="AF95" s="603"/>
      <c r="AG95" s="603"/>
      <c r="AH95" s="603"/>
      <c r="AI95" s="603"/>
      <c r="AJ95" s="603"/>
      <c r="AK95" s="603"/>
      <c r="AL95" s="603"/>
      <c r="AM95" s="603"/>
      <c r="AN95" s="603"/>
      <c r="AO95" s="603"/>
      <c r="AP95" s="603"/>
      <c r="AQ95" s="603"/>
      <c r="AR95" s="603"/>
      <c r="AS95" s="603"/>
      <c r="AT95" s="603"/>
      <c r="AU95" s="603"/>
      <c r="AV95" s="603"/>
      <c r="AW95" s="603"/>
      <c r="AX95" s="603"/>
      <c r="AY95" s="603"/>
      <c r="AZ95" s="216"/>
      <c r="BA95" s="236"/>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1882"/>
      <c r="CB95" s="1882"/>
      <c r="CC95" s="1882"/>
      <c r="CD95" s="1882"/>
      <c r="CE95" s="1882"/>
      <c r="CF95" s="1882"/>
      <c r="CG95" s="1882"/>
      <c r="CH95" s="1882"/>
      <c r="CI95" s="1882"/>
      <c r="CJ95" s="1882"/>
      <c r="CK95" s="1882"/>
      <c r="CL95" s="1882"/>
      <c r="CM95" s="1882"/>
      <c r="CN95" s="1882"/>
      <c r="CO95" s="1882"/>
      <c r="CP95" s="1882"/>
      <c r="CQ95" s="1882"/>
      <c r="CR95" s="1882"/>
      <c r="CS95" s="1882"/>
      <c r="CT95" s="1882"/>
      <c r="CU95" s="1882"/>
      <c r="CV95" s="1882"/>
      <c r="CW95" s="1882"/>
      <c r="CX95" s="1882"/>
      <c r="CY95" s="1882"/>
      <c r="CZ95" s="1882"/>
    </row>
    <row r="96" s="131" customFormat="true" ht="15" customHeight="true" x14ac:dyDescent="0.2">
      <c r="A96" s="1057"/>
      <c r="B96" s="833"/>
      <c r="C96" s="916"/>
      <c r="D96" s="917"/>
      <c r="E96" s="917"/>
      <c r="F96" s="917"/>
      <c r="G96" s="918"/>
      <c r="H96" s="919"/>
      <c r="I96" s="917"/>
      <c r="J96" s="917"/>
      <c r="K96" s="917"/>
      <c r="L96" s="920"/>
      <c r="M96" s="916"/>
      <c r="N96" s="917"/>
      <c r="O96" s="917"/>
      <c r="P96" s="917"/>
      <c r="Q96" s="918"/>
      <c r="R96" s="919"/>
      <c r="S96" s="917"/>
      <c r="T96" s="917"/>
      <c r="U96" s="917"/>
      <c r="V96" s="917"/>
      <c r="W96" s="917"/>
      <c r="X96" s="917"/>
      <c r="Y96" s="917"/>
      <c r="Z96" s="920"/>
      <c r="AA96" s="603"/>
      <c r="AB96" s="603"/>
      <c r="AC96" s="603"/>
      <c r="AD96" s="603"/>
      <c r="AE96" s="603"/>
      <c r="AF96" s="603"/>
      <c r="AG96" s="603"/>
      <c r="AH96" s="603"/>
      <c r="AI96" s="603"/>
      <c r="AJ96" s="603"/>
      <c r="AK96" s="603"/>
      <c r="AL96" s="603"/>
      <c r="AM96" s="603"/>
      <c r="AN96" s="603"/>
      <c r="AO96" s="603"/>
      <c r="AP96" s="603"/>
      <c r="AQ96" s="603"/>
      <c r="AR96" s="603"/>
      <c r="AS96" s="603"/>
      <c r="AT96" s="603"/>
      <c r="AU96" s="603"/>
      <c r="AV96" s="603"/>
      <c r="AW96" s="603"/>
      <c r="AX96" s="603"/>
      <c r="AY96" s="603"/>
      <c r="AZ96" s="216"/>
      <c r="BA96" s="236"/>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1882"/>
      <c r="CB96" s="1882"/>
      <c r="CC96" s="1882"/>
      <c r="CD96" s="1882"/>
      <c r="CE96" s="1882"/>
      <c r="CF96" s="1882"/>
      <c r="CG96" s="1882"/>
      <c r="CH96" s="1882"/>
      <c r="CI96" s="1882"/>
      <c r="CJ96" s="1882"/>
      <c r="CK96" s="1882"/>
      <c r="CL96" s="1882"/>
      <c r="CM96" s="1882"/>
      <c r="CN96" s="1882"/>
      <c r="CO96" s="1882"/>
      <c r="CP96" s="1882"/>
      <c r="CQ96" s="1882"/>
      <c r="CR96" s="1882"/>
      <c r="CS96" s="1882"/>
      <c r="CT96" s="1882"/>
      <c r="CU96" s="1882"/>
      <c r="CV96" s="1882"/>
      <c r="CW96" s="1882"/>
      <c r="CX96" s="1882"/>
      <c r="CY96" s="1882"/>
      <c r="CZ96" s="1882"/>
    </row>
    <row r="97" s="131" customFormat="true" ht="15" customHeight="true" x14ac:dyDescent="0.2">
      <c r="A97" s="806"/>
      <c r="B97" s="833"/>
      <c r="C97" s="916"/>
      <c r="D97" s="917"/>
      <c r="E97" s="917"/>
      <c r="F97" s="917"/>
      <c r="G97" s="918"/>
      <c r="H97" s="919"/>
      <c r="I97" s="917"/>
      <c r="J97" s="917"/>
      <c r="K97" s="917"/>
      <c r="L97" s="920"/>
      <c r="M97" s="916"/>
      <c r="N97" s="917"/>
      <c r="O97" s="917"/>
      <c r="P97" s="917"/>
      <c r="Q97" s="918"/>
      <c r="R97" s="919"/>
      <c r="S97" s="917"/>
      <c r="T97" s="917"/>
      <c r="U97" s="917"/>
      <c r="V97" s="917"/>
      <c r="W97" s="917"/>
      <c r="X97" s="917"/>
      <c r="Y97" s="917"/>
      <c r="Z97" s="920"/>
      <c r="AA97" s="603"/>
      <c r="AB97" s="603"/>
      <c r="AC97" s="603"/>
      <c r="AD97" s="603"/>
      <c r="AE97" s="603"/>
      <c r="AF97" s="603"/>
      <c r="AG97" s="603"/>
      <c r="AH97" s="603"/>
      <c r="AI97" s="603"/>
      <c r="AJ97" s="603"/>
      <c r="AK97" s="603"/>
      <c r="AL97" s="603"/>
      <c r="AM97" s="603"/>
      <c r="AN97" s="603"/>
      <c r="AO97" s="603"/>
      <c r="AP97" s="603"/>
      <c r="AQ97" s="603"/>
      <c r="AR97" s="603"/>
      <c r="AS97" s="603"/>
      <c r="AT97" s="603"/>
      <c r="AU97" s="603"/>
      <c r="AV97" s="603"/>
      <c r="AW97" s="603"/>
      <c r="AX97" s="603"/>
      <c r="AY97" s="603"/>
      <c r="AZ97" s="216"/>
      <c r="BA97" s="236"/>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1882"/>
      <c r="CB97" s="1882"/>
      <c r="CC97" s="1882"/>
      <c r="CD97" s="1882"/>
      <c r="CE97" s="1882"/>
      <c r="CF97" s="1882"/>
      <c r="CG97" s="1882"/>
      <c r="CH97" s="1882"/>
      <c r="CI97" s="1882"/>
      <c r="CJ97" s="1882"/>
      <c r="CK97" s="1882"/>
      <c r="CL97" s="1882"/>
      <c r="CM97" s="1882"/>
      <c r="CN97" s="1882"/>
      <c r="CO97" s="1882"/>
      <c r="CP97" s="1882"/>
      <c r="CQ97" s="1882"/>
      <c r="CR97" s="1882"/>
      <c r="CS97" s="1882"/>
      <c r="CT97" s="1882"/>
      <c r="CU97" s="1882"/>
      <c r="CV97" s="1882"/>
      <c r="CW97" s="1882"/>
      <c r="CX97" s="1882"/>
      <c r="CY97" s="1882"/>
      <c r="CZ97" s="1882"/>
    </row>
    <row r="98" s="131" customFormat="true" ht="15" customHeight="true" x14ac:dyDescent="0.2">
      <c r="A98" s="1057"/>
      <c r="B98" s="833"/>
      <c r="C98" s="916"/>
      <c r="D98" s="917"/>
      <c r="E98" s="917"/>
      <c r="F98" s="917"/>
      <c r="G98" s="918"/>
      <c r="H98" s="919"/>
      <c r="I98" s="917"/>
      <c r="J98" s="917"/>
      <c r="K98" s="917"/>
      <c r="L98" s="920"/>
      <c r="M98" s="916"/>
      <c r="N98" s="917"/>
      <c r="O98" s="917"/>
      <c r="P98" s="917"/>
      <c r="Q98" s="918"/>
      <c r="R98" s="919"/>
      <c r="S98" s="917"/>
      <c r="T98" s="917"/>
      <c r="U98" s="917"/>
      <c r="V98" s="917"/>
      <c r="W98" s="917"/>
      <c r="X98" s="917"/>
      <c r="Y98" s="917"/>
      <c r="Z98" s="920"/>
      <c r="AA98" s="603"/>
      <c r="AB98" s="603"/>
      <c r="AC98" s="603"/>
      <c r="AD98" s="603"/>
      <c r="AE98" s="603"/>
      <c r="AF98" s="603"/>
      <c r="AG98" s="603"/>
      <c r="AH98" s="603"/>
      <c r="AI98" s="603"/>
      <c r="AJ98" s="603"/>
      <c r="AK98" s="603"/>
      <c r="AL98" s="603"/>
      <c r="AM98" s="603"/>
      <c r="AN98" s="603"/>
      <c r="AO98" s="603"/>
      <c r="AP98" s="603"/>
      <c r="AQ98" s="603"/>
      <c r="AR98" s="603"/>
      <c r="AS98" s="603"/>
      <c r="AT98" s="603"/>
      <c r="AU98" s="603"/>
      <c r="AV98" s="603"/>
      <c r="AW98" s="603"/>
      <c r="AX98" s="603"/>
      <c r="AY98" s="603"/>
      <c r="AZ98" s="216"/>
      <c r="BA98" s="236"/>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1882"/>
      <c r="CB98" s="1882"/>
      <c r="CC98" s="1882"/>
      <c r="CD98" s="1882"/>
      <c r="CE98" s="1882"/>
      <c r="CF98" s="1882"/>
      <c r="CG98" s="1882"/>
      <c r="CH98" s="1882"/>
      <c r="CI98" s="1882"/>
      <c r="CJ98" s="1882"/>
      <c r="CK98" s="1882"/>
      <c r="CL98" s="1882"/>
      <c r="CM98" s="1882"/>
      <c r="CN98" s="1882"/>
      <c r="CO98" s="1882"/>
      <c r="CP98" s="1882"/>
      <c r="CQ98" s="1882"/>
      <c r="CR98" s="1882"/>
      <c r="CS98" s="1882"/>
      <c r="CT98" s="1882"/>
      <c r="CU98" s="1882"/>
      <c r="CV98" s="1882"/>
      <c r="CW98" s="1882"/>
      <c r="CX98" s="1882"/>
      <c r="CY98" s="1882"/>
      <c r="CZ98" s="1882"/>
    </row>
    <row r="99" s="131" customFormat="true" ht="15" customHeight="true" x14ac:dyDescent="0.2">
      <c r="A99" s="1057"/>
      <c r="B99" s="833"/>
      <c r="C99" s="916"/>
      <c r="D99" s="917"/>
      <c r="E99" s="917"/>
      <c r="F99" s="917"/>
      <c r="G99" s="918"/>
      <c r="H99" s="919"/>
      <c r="I99" s="917"/>
      <c r="J99" s="917"/>
      <c r="K99" s="917"/>
      <c r="L99" s="920"/>
      <c r="M99" s="916"/>
      <c r="N99" s="917"/>
      <c r="O99" s="917"/>
      <c r="P99" s="917"/>
      <c r="Q99" s="918"/>
      <c r="R99" s="919"/>
      <c r="S99" s="917"/>
      <c r="T99" s="917"/>
      <c r="U99" s="917"/>
      <c r="V99" s="917"/>
      <c r="W99" s="917"/>
      <c r="X99" s="917"/>
      <c r="Y99" s="917"/>
      <c r="Z99" s="920"/>
      <c r="AA99" s="603"/>
      <c r="AB99" s="603"/>
      <c r="AC99" s="603"/>
      <c r="AD99" s="603"/>
      <c r="AE99" s="603"/>
      <c r="AF99" s="603"/>
      <c r="AG99" s="603"/>
      <c r="AH99" s="603"/>
      <c r="AI99" s="603"/>
      <c r="AJ99" s="603"/>
      <c r="AK99" s="603"/>
      <c r="AL99" s="603"/>
      <c r="AM99" s="603"/>
      <c r="AN99" s="603"/>
      <c r="AO99" s="603"/>
      <c r="AP99" s="603"/>
      <c r="AQ99" s="603"/>
      <c r="AR99" s="603"/>
      <c r="AS99" s="603"/>
      <c r="AT99" s="603"/>
      <c r="AU99" s="603"/>
      <c r="AV99" s="603"/>
      <c r="AW99" s="603"/>
      <c r="AX99" s="603"/>
      <c r="AY99" s="603"/>
      <c r="AZ99" s="216"/>
      <c r="BA99" s="236"/>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1882"/>
      <c r="CB99" s="1882"/>
      <c r="CC99" s="1882"/>
      <c r="CD99" s="1882"/>
      <c r="CE99" s="1882"/>
      <c r="CF99" s="1882"/>
      <c r="CG99" s="1882"/>
      <c r="CH99" s="1882"/>
      <c r="CI99" s="1882"/>
      <c r="CJ99" s="1882"/>
      <c r="CK99" s="1882"/>
      <c r="CL99" s="1882"/>
      <c r="CM99" s="1882"/>
      <c r="CN99" s="1882"/>
      <c r="CO99" s="1882"/>
      <c r="CP99" s="1882"/>
      <c r="CQ99" s="1882"/>
      <c r="CR99" s="1882"/>
      <c r="CS99" s="1882"/>
      <c r="CT99" s="1882"/>
      <c r="CU99" s="1882"/>
      <c r="CV99" s="1882"/>
      <c r="CW99" s="1882"/>
      <c r="CX99" s="1882"/>
      <c r="CY99" s="1882"/>
      <c r="CZ99" s="1882"/>
    </row>
    <row r="100" s="131" customFormat="true" ht="15" customHeight="true" x14ac:dyDescent="0.2">
      <c r="A100" s="1057"/>
      <c r="B100" s="833"/>
      <c r="C100" s="916"/>
      <c r="D100" s="917"/>
      <c r="E100" s="917"/>
      <c r="F100" s="917"/>
      <c r="G100" s="918"/>
      <c r="H100" s="919"/>
      <c r="I100" s="917"/>
      <c r="J100" s="917"/>
      <c r="K100" s="917"/>
      <c r="L100" s="920"/>
      <c r="M100" s="916"/>
      <c r="N100" s="917"/>
      <c r="O100" s="917"/>
      <c r="P100" s="917"/>
      <c r="Q100" s="918"/>
      <c r="R100" s="919"/>
      <c r="S100" s="917"/>
      <c r="T100" s="917"/>
      <c r="U100" s="917"/>
      <c r="V100" s="917"/>
      <c r="W100" s="917"/>
      <c r="X100" s="917"/>
      <c r="Y100" s="917"/>
      <c r="Z100" s="920"/>
      <c r="AA100" s="603"/>
      <c r="AB100" s="603"/>
      <c r="AC100" s="603"/>
      <c r="AD100" s="603"/>
      <c r="AE100" s="603"/>
      <c r="AF100" s="603"/>
      <c r="AG100" s="603"/>
      <c r="AH100" s="603"/>
      <c r="AI100" s="603"/>
      <c r="AJ100" s="603"/>
      <c r="AK100" s="603"/>
      <c r="AL100" s="603"/>
      <c r="AM100" s="603"/>
      <c r="AN100" s="603"/>
      <c r="AO100" s="603"/>
      <c r="AP100" s="603"/>
      <c r="AQ100" s="603"/>
      <c r="AR100" s="603"/>
      <c r="AS100" s="603"/>
      <c r="AT100" s="603"/>
      <c r="AU100" s="603"/>
      <c r="AV100" s="603"/>
      <c r="AW100" s="603"/>
      <c r="AX100" s="603"/>
      <c r="AY100" s="603"/>
      <c r="AZ100" s="216"/>
      <c r="BA100" s="236"/>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1882"/>
      <c r="CB100" s="1882"/>
      <c r="CC100" s="1882"/>
      <c r="CD100" s="1882"/>
      <c r="CE100" s="1882"/>
      <c r="CF100" s="1882"/>
      <c r="CG100" s="1882"/>
      <c r="CH100" s="1882"/>
      <c r="CI100" s="1882"/>
      <c r="CJ100" s="1882"/>
      <c r="CK100" s="1882"/>
      <c r="CL100" s="1882"/>
      <c r="CM100" s="1882"/>
      <c r="CN100" s="1882"/>
      <c r="CO100" s="1882"/>
      <c r="CP100" s="1882"/>
      <c r="CQ100" s="1882"/>
      <c r="CR100" s="1882"/>
      <c r="CS100" s="1882"/>
      <c r="CT100" s="1882"/>
      <c r="CU100" s="1882"/>
      <c r="CV100" s="1882"/>
      <c r="CW100" s="1882"/>
      <c r="CX100" s="1882"/>
      <c r="CY100" s="1882"/>
      <c r="CZ100" s="1882"/>
    </row>
    <row r="101" s="131" customFormat="true" ht="15" customHeight="true" x14ac:dyDescent="0.2">
      <c r="A101" s="806"/>
      <c r="B101" s="833"/>
      <c r="C101" s="916"/>
      <c r="D101" s="917"/>
      <c r="E101" s="917"/>
      <c r="F101" s="917"/>
      <c r="G101" s="918"/>
      <c r="H101" s="919"/>
      <c r="I101" s="917"/>
      <c r="J101" s="917"/>
      <c r="K101" s="917"/>
      <c r="L101" s="920"/>
      <c r="M101" s="916"/>
      <c r="N101" s="917"/>
      <c r="O101" s="917"/>
      <c r="P101" s="917"/>
      <c r="Q101" s="918"/>
      <c r="R101" s="919"/>
      <c r="S101" s="917"/>
      <c r="T101" s="917"/>
      <c r="U101" s="917"/>
      <c r="V101" s="917"/>
      <c r="W101" s="917"/>
      <c r="X101" s="917"/>
      <c r="Y101" s="917"/>
      <c r="Z101" s="920"/>
      <c r="AA101" s="603"/>
      <c r="AB101" s="603"/>
      <c r="AC101" s="603"/>
      <c r="AD101" s="603"/>
      <c r="AE101" s="603"/>
      <c r="AF101" s="603"/>
      <c r="AG101" s="603"/>
      <c r="AH101" s="603"/>
      <c r="AI101" s="603"/>
      <c r="AJ101" s="603"/>
      <c r="AK101" s="603"/>
      <c r="AL101" s="603"/>
      <c r="AM101" s="603"/>
      <c r="AN101" s="603"/>
      <c r="AO101" s="603"/>
      <c r="AP101" s="603"/>
      <c r="AQ101" s="603"/>
      <c r="AR101" s="603"/>
      <c r="AS101" s="603"/>
      <c r="AT101" s="603"/>
      <c r="AU101" s="603"/>
      <c r="AV101" s="603"/>
      <c r="AW101" s="603"/>
      <c r="AX101" s="603"/>
      <c r="AY101" s="603"/>
      <c r="AZ101" s="216"/>
      <c r="BA101" s="236"/>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1882"/>
      <c r="CB101" s="1882"/>
      <c r="CC101" s="1882"/>
      <c r="CD101" s="1882"/>
      <c r="CE101" s="1882"/>
      <c r="CF101" s="1882"/>
      <c r="CG101" s="1882"/>
      <c r="CH101" s="1882"/>
      <c r="CI101" s="1882"/>
      <c r="CJ101" s="1882"/>
      <c r="CK101" s="1882"/>
      <c r="CL101" s="1882"/>
      <c r="CM101" s="1882"/>
      <c r="CN101" s="1882"/>
      <c r="CO101" s="1882"/>
      <c r="CP101" s="1882"/>
      <c r="CQ101" s="1882"/>
      <c r="CR101" s="1882"/>
      <c r="CS101" s="1882"/>
      <c r="CT101" s="1882"/>
      <c r="CU101" s="1882"/>
      <c r="CV101" s="1882"/>
      <c r="CW101" s="1882"/>
      <c r="CX101" s="1882"/>
      <c r="CY101" s="1882"/>
      <c r="CZ101" s="1882"/>
    </row>
    <row r="102" s="131" customFormat="true" ht="15" customHeight="true" x14ac:dyDescent="0.2">
      <c r="A102" s="1057"/>
      <c r="B102" s="833"/>
      <c r="C102" s="916"/>
      <c r="D102" s="917"/>
      <c r="E102" s="917"/>
      <c r="F102" s="917"/>
      <c r="G102" s="918"/>
      <c r="H102" s="919"/>
      <c r="I102" s="917"/>
      <c r="J102" s="917"/>
      <c r="K102" s="917"/>
      <c r="L102" s="920"/>
      <c r="M102" s="916"/>
      <c r="N102" s="917"/>
      <c r="O102" s="917"/>
      <c r="P102" s="917"/>
      <c r="Q102" s="918"/>
      <c r="R102" s="919"/>
      <c r="S102" s="917"/>
      <c r="T102" s="917"/>
      <c r="U102" s="917"/>
      <c r="V102" s="917"/>
      <c r="W102" s="917"/>
      <c r="X102" s="917"/>
      <c r="Y102" s="917"/>
      <c r="Z102" s="920"/>
      <c r="AA102" s="603"/>
      <c r="AB102" s="603"/>
      <c r="AC102" s="603"/>
      <c r="AD102" s="603"/>
      <c r="AE102" s="603"/>
      <c r="AF102" s="603"/>
      <c r="AG102" s="603"/>
      <c r="AH102" s="603"/>
      <c r="AI102" s="603"/>
      <c r="AJ102" s="603"/>
      <c r="AK102" s="603"/>
      <c r="AL102" s="603"/>
      <c r="AM102" s="603"/>
      <c r="AN102" s="603"/>
      <c r="AO102" s="603"/>
      <c r="AP102" s="603"/>
      <c r="AQ102" s="603"/>
      <c r="AR102" s="603"/>
      <c r="AS102" s="603"/>
      <c r="AT102" s="603"/>
      <c r="AU102" s="603"/>
      <c r="AV102" s="603"/>
      <c r="AW102" s="603"/>
      <c r="AX102" s="603"/>
      <c r="AY102" s="603"/>
      <c r="AZ102" s="216"/>
      <c r="BA102" s="236"/>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1882"/>
      <c r="CB102" s="1882"/>
      <c r="CC102" s="1882"/>
      <c r="CD102" s="1882"/>
      <c r="CE102" s="1882"/>
      <c r="CF102" s="1882"/>
      <c r="CG102" s="1882"/>
      <c r="CH102" s="1882"/>
      <c r="CI102" s="1882"/>
      <c r="CJ102" s="1882"/>
      <c r="CK102" s="1882"/>
      <c r="CL102" s="1882"/>
      <c r="CM102" s="1882"/>
      <c r="CN102" s="1882"/>
      <c r="CO102" s="1882"/>
      <c r="CP102" s="1882"/>
      <c r="CQ102" s="1882"/>
      <c r="CR102" s="1882"/>
      <c r="CS102" s="1882"/>
      <c r="CT102" s="1882"/>
      <c r="CU102" s="1882"/>
      <c r="CV102" s="1882"/>
      <c r="CW102" s="1882"/>
      <c r="CX102" s="1882"/>
      <c r="CY102" s="1882"/>
      <c r="CZ102" s="1882"/>
    </row>
    <row r="103" s="131" customFormat="true" ht="15" customHeight="true" x14ac:dyDescent="0.2">
      <c r="A103" s="1057"/>
      <c r="B103" s="833"/>
      <c r="C103" s="916"/>
      <c r="D103" s="917"/>
      <c r="E103" s="917"/>
      <c r="F103" s="917"/>
      <c r="G103" s="918"/>
      <c r="H103" s="919"/>
      <c r="I103" s="917"/>
      <c r="J103" s="917"/>
      <c r="K103" s="917"/>
      <c r="L103" s="920"/>
      <c r="M103" s="916"/>
      <c r="N103" s="917"/>
      <c r="O103" s="917"/>
      <c r="P103" s="917"/>
      <c r="Q103" s="918"/>
      <c r="R103" s="919"/>
      <c r="S103" s="917"/>
      <c r="T103" s="917"/>
      <c r="U103" s="917"/>
      <c r="V103" s="917"/>
      <c r="W103" s="917"/>
      <c r="X103" s="917"/>
      <c r="Y103" s="917"/>
      <c r="Z103" s="920"/>
      <c r="AA103" s="603"/>
      <c r="AB103" s="603"/>
      <c r="AC103" s="603"/>
      <c r="AD103" s="603"/>
      <c r="AE103" s="603"/>
      <c r="AF103" s="603"/>
      <c r="AG103" s="603"/>
      <c r="AH103" s="603"/>
      <c r="AI103" s="603"/>
      <c r="AJ103" s="603"/>
      <c r="AK103" s="603"/>
      <c r="AL103" s="603"/>
      <c r="AM103" s="603"/>
      <c r="AN103" s="603"/>
      <c r="AO103" s="603"/>
      <c r="AP103" s="603"/>
      <c r="AQ103" s="603"/>
      <c r="AR103" s="603"/>
      <c r="AS103" s="603"/>
      <c r="AT103" s="603"/>
      <c r="AU103" s="603"/>
      <c r="AV103" s="603"/>
      <c r="AW103" s="603"/>
      <c r="AX103" s="603"/>
      <c r="AY103" s="603"/>
      <c r="AZ103" s="216"/>
      <c r="BA103" s="236"/>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1882"/>
      <c r="CB103" s="1882"/>
      <c r="CC103" s="1882"/>
      <c r="CD103" s="1882"/>
      <c r="CE103" s="1882"/>
      <c r="CF103" s="1882"/>
      <c r="CG103" s="1882"/>
      <c r="CH103" s="1882"/>
      <c r="CI103" s="1882"/>
      <c r="CJ103" s="1882"/>
      <c r="CK103" s="1882"/>
      <c r="CL103" s="1882"/>
      <c r="CM103" s="1882"/>
      <c r="CN103" s="1882"/>
      <c r="CO103" s="1882"/>
      <c r="CP103" s="1882"/>
      <c r="CQ103" s="1882"/>
      <c r="CR103" s="1882"/>
      <c r="CS103" s="1882"/>
      <c r="CT103" s="1882"/>
      <c r="CU103" s="1882"/>
      <c r="CV103" s="1882"/>
      <c r="CW103" s="1882"/>
      <c r="CX103" s="1882"/>
      <c r="CY103" s="1882"/>
      <c r="CZ103" s="1882"/>
    </row>
    <row r="104" s="131" customFormat="true" ht="15" customHeight="true" x14ac:dyDescent="0.2">
      <c r="A104" s="1057"/>
      <c r="B104" s="833"/>
      <c r="C104" s="916"/>
      <c r="D104" s="917"/>
      <c r="E104" s="917"/>
      <c r="F104" s="917"/>
      <c r="G104" s="918"/>
      <c r="H104" s="919"/>
      <c r="I104" s="917"/>
      <c r="J104" s="917"/>
      <c r="K104" s="917"/>
      <c r="L104" s="920"/>
      <c r="M104" s="916"/>
      <c r="N104" s="917"/>
      <c r="O104" s="917"/>
      <c r="P104" s="917"/>
      <c r="Q104" s="918"/>
      <c r="R104" s="919"/>
      <c r="S104" s="917"/>
      <c r="T104" s="917"/>
      <c r="U104" s="917"/>
      <c r="V104" s="917"/>
      <c r="W104" s="917"/>
      <c r="X104" s="917"/>
      <c r="Y104" s="917"/>
      <c r="Z104" s="920"/>
      <c r="AA104" s="603"/>
      <c r="AB104" s="603"/>
      <c r="AC104" s="603"/>
      <c r="AD104" s="603"/>
      <c r="AE104" s="603"/>
      <c r="AF104" s="603"/>
      <c r="AG104" s="603"/>
      <c r="AH104" s="603"/>
      <c r="AI104" s="603"/>
      <c r="AJ104" s="603"/>
      <c r="AK104" s="603"/>
      <c r="AL104" s="603"/>
      <c r="AM104" s="603"/>
      <c r="AN104" s="603"/>
      <c r="AO104" s="603"/>
      <c r="AP104" s="603"/>
      <c r="AQ104" s="603"/>
      <c r="AR104" s="603"/>
      <c r="AS104" s="603"/>
      <c r="AT104" s="603"/>
      <c r="AU104" s="603"/>
      <c r="AV104" s="603"/>
      <c r="AW104" s="603"/>
      <c r="AX104" s="603"/>
      <c r="AY104" s="603"/>
      <c r="AZ104" s="216"/>
      <c r="BA104" s="236"/>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1882"/>
      <c r="CB104" s="1882"/>
      <c r="CC104" s="1882"/>
      <c r="CD104" s="1882"/>
      <c r="CE104" s="1882"/>
      <c r="CF104" s="1882"/>
      <c r="CG104" s="1882"/>
      <c r="CH104" s="1882"/>
      <c r="CI104" s="1882"/>
      <c r="CJ104" s="1882"/>
      <c r="CK104" s="1882"/>
      <c r="CL104" s="1882"/>
      <c r="CM104" s="1882"/>
      <c r="CN104" s="1882"/>
      <c r="CO104" s="1882"/>
      <c r="CP104" s="1882"/>
      <c r="CQ104" s="1882"/>
      <c r="CR104" s="1882"/>
      <c r="CS104" s="1882"/>
      <c r="CT104" s="1882"/>
      <c r="CU104" s="1882"/>
      <c r="CV104" s="1882"/>
      <c r="CW104" s="1882"/>
      <c r="CX104" s="1882"/>
      <c r="CY104" s="1882"/>
      <c r="CZ104" s="1882"/>
    </row>
    <row r="105" s="131" customFormat="true" ht="15" customHeight="true" x14ac:dyDescent="0.2">
      <c r="A105" s="828"/>
      <c r="B105" s="834"/>
      <c r="C105" s="921"/>
      <c r="D105" s="922"/>
      <c r="E105" s="922"/>
      <c r="F105" s="922"/>
      <c r="G105" s="923"/>
      <c r="H105" s="924"/>
      <c r="I105" s="922"/>
      <c r="J105" s="922"/>
      <c r="K105" s="922"/>
      <c r="L105" s="925"/>
      <c r="M105" s="921"/>
      <c r="N105" s="922"/>
      <c r="O105" s="922"/>
      <c r="P105" s="922"/>
      <c r="Q105" s="923"/>
      <c r="R105" s="924"/>
      <c r="S105" s="922"/>
      <c r="T105" s="922"/>
      <c r="U105" s="922"/>
      <c r="V105" s="922"/>
      <c r="W105" s="922"/>
      <c r="X105" s="922"/>
      <c r="Y105" s="922"/>
      <c r="Z105" s="925"/>
      <c r="AA105" s="603"/>
      <c r="AB105" s="603"/>
      <c r="AC105" s="603"/>
      <c r="AD105" s="603"/>
      <c r="AE105" s="603"/>
      <c r="AF105" s="603"/>
      <c r="AG105" s="603"/>
      <c r="AH105" s="603"/>
      <c r="AI105" s="603"/>
      <c r="AJ105" s="603"/>
      <c r="AK105" s="603"/>
      <c r="AL105" s="603"/>
      <c r="AM105" s="603"/>
      <c r="AN105" s="603"/>
      <c r="AO105" s="603"/>
      <c r="AP105" s="603"/>
      <c r="AQ105" s="603"/>
      <c r="AR105" s="603"/>
      <c r="AS105" s="603"/>
      <c r="AT105" s="603"/>
      <c r="AU105" s="603"/>
      <c r="AV105" s="603"/>
      <c r="AW105" s="603"/>
      <c r="AX105" s="603"/>
      <c r="AY105" s="603"/>
      <c r="AZ105" s="216"/>
      <c r="BA105" s="236"/>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1882"/>
      <c r="CB105" s="1882"/>
      <c r="CC105" s="1882"/>
      <c r="CD105" s="1882"/>
      <c r="CE105" s="1882"/>
      <c r="CF105" s="1882"/>
      <c r="CG105" s="1882"/>
      <c r="CH105" s="1882"/>
      <c r="CI105" s="1882"/>
      <c r="CJ105" s="1882"/>
      <c r="CK105" s="1882"/>
      <c r="CL105" s="1882"/>
      <c r="CM105" s="1882"/>
      <c r="CN105" s="1882"/>
      <c r="CO105" s="1882"/>
      <c r="CP105" s="1882"/>
      <c r="CQ105" s="1882"/>
      <c r="CR105" s="1882"/>
      <c r="CS105" s="1882"/>
      <c r="CT105" s="1882"/>
      <c r="CU105" s="1882"/>
      <c r="CV105" s="1882"/>
      <c r="CW105" s="1882"/>
      <c r="CX105" s="1882"/>
      <c r="CY105" s="1882"/>
      <c r="CZ105" s="1882"/>
    </row>
    <row r="106" s="131" customFormat="true" ht="250.15" customHeight="true" x14ac:dyDescent="0.2">
      <c r="A106" s="389"/>
      <c r="B106" s="640"/>
      <c r="C106" s="641"/>
      <c r="D106" s="641"/>
      <c r="E106" s="641"/>
      <c r="F106" s="641"/>
      <c r="G106" s="641"/>
      <c r="H106" s="641"/>
      <c r="I106" s="641"/>
      <c r="J106" s="641"/>
      <c r="K106" s="641"/>
      <c r="L106" s="641"/>
      <c r="M106" s="641"/>
      <c r="N106" s="641"/>
      <c r="O106" s="641"/>
      <c r="P106" s="641"/>
      <c r="Q106" s="641"/>
      <c r="R106" s="641"/>
      <c r="S106" s="641"/>
      <c r="T106" s="641"/>
      <c r="U106" s="641"/>
      <c r="V106" s="641"/>
      <c r="W106" s="641"/>
      <c r="X106" s="641"/>
      <c r="Y106" s="641"/>
      <c r="Z106" s="641"/>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89"/>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119" t="str">
        <f>A1026</f>
        <v>Bolivia (Plurinational State of)</v>
      </c>
      <c r="B108" s="2120"/>
      <c r="C108" s="113"/>
      <c r="D108" s="113"/>
      <c r="E108" s="113"/>
      <c r="F108" s="113"/>
      <c r="G108" s="113"/>
      <c r="H108" s="113"/>
      <c r="I108" s="113"/>
      <c r="J108" s="113"/>
      <c r="K108" s="113"/>
      <c r="L108" s="113"/>
      <c r="M108" s="113"/>
      <c r="N108" s="113"/>
      <c r="O108" s="113"/>
      <c r="P108" s="113"/>
      <c r="Q108" s="113"/>
      <c r="R108" s="113"/>
      <c r="S108" s="113"/>
      <c r="T108" s="113"/>
      <c r="U108" s="113"/>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84" t="s">
        <v>97</v>
      </c>
      <c r="B112" s="222"/>
      <c r="C112" s="113"/>
      <c r="D112" s="113"/>
      <c r="E112" s="113"/>
      <c r="F112" s="113"/>
      <c r="G112" s="113"/>
      <c r="H112" s="113"/>
      <c r="I112" s="113"/>
      <c r="J112" s="113"/>
      <c r="K112" s="113"/>
      <c r="L112" s="113"/>
      <c r="M112" s="113"/>
      <c r="N112" s="113"/>
      <c r="O112" s="113"/>
      <c r="P112" s="113"/>
      <c r="Q112" s="113"/>
      <c r="R112" s="113"/>
      <c r="S112" s="113"/>
      <c r="T112" s="113"/>
      <c r="U112" s="113"/>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EDS16</v>
      </c>
      <c r="C115" s="113"/>
      <c r="D115" s="113"/>
      <c r="E115" s="113"/>
      <c r="F115" s="113"/>
      <c r="G115" s="113"/>
      <c r="H115" s="113"/>
      <c r="I115" s="113"/>
      <c r="J115" s="113"/>
      <c r="K115" s="113"/>
      <c r="L115" s="113"/>
      <c r="M115" s="113"/>
      <c r="N115" s="113"/>
      <c r="O115" s="113"/>
      <c r="P115" s="113"/>
      <c r="Q115" s="113"/>
      <c r="R115" s="113"/>
      <c r="S115" s="113"/>
      <c r="T115" s="113"/>
      <c r="U115" s="113"/>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634" t="str">
        <f>B1030</f>
        <v>Ratio of Improved latrines based on:</v>
      </c>
      <c r="B116" s="635" t="s">
        <v>169</v>
      </c>
      <c r="C116" s="113"/>
      <c r="D116" s="113"/>
      <c r="E116" s="113"/>
      <c r="F116" s="113"/>
      <c r="G116" s="113"/>
      <c r="H116" s="113"/>
      <c r="I116" s="113"/>
      <c r="J116" s="113"/>
      <c r="K116" s="113"/>
      <c r="L116" s="113"/>
      <c r="M116" s="113"/>
      <c r="N116" s="113"/>
      <c r="O116" s="113"/>
      <c r="P116" s="113"/>
      <c r="Q116" s="113"/>
      <c r="R116" s="113"/>
      <c r="S116" s="113"/>
      <c r="T116" s="113"/>
      <c r="U116" s="113"/>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634" t="str">
        <f>B1029</f>
        <v>Ratio of Shared improved based on:</v>
      </c>
      <c r="B117" s="636" t="s">
        <v>170</v>
      </c>
      <c r="C117" s="113"/>
      <c r="D117" s="113"/>
      <c r="E117" s="113"/>
      <c r="F117" s="113"/>
      <c r="G117" s="113"/>
      <c r="H117" s="113"/>
      <c r="I117" s="113"/>
      <c r="J117" s="113"/>
      <c r="K117" s="113"/>
      <c r="L117" s="113"/>
      <c r="M117" s="113"/>
      <c r="N117" s="113"/>
      <c r="O117" s="113"/>
      <c r="P117" s="113"/>
      <c r="Q117" s="113"/>
      <c r="R117" s="113"/>
      <c r="S117" s="113"/>
      <c r="T117" s="113"/>
      <c r="U117" s="113"/>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637"/>
      <c r="B118" s="635"/>
      <c r="C118" s="113"/>
      <c r="D118" s="113"/>
      <c r="E118" s="113"/>
      <c r="F118" s="113"/>
      <c r="G118" s="113"/>
      <c r="H118" s="113"/>
      <c r="I118" s="113"/>
      <c r="J118" s="113"/>
      <c r="K118" s="113"/>
      <c r="L118" s="113"/>
      <c r="M118" s="113"/>
      <c r="N118" s="113"/>
      <c r="O118" s="113"/>
      <c r="P118" s="113"/>
      <c r="Q118" s="113"/>
      <c r="R118" s="113"/>
      <c r="S118" s="113"/>
      <c r="T118" s="113"/>
      <c r="U118" s="113"/>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638"/>
      <c r="B119" s="639"/>
      <c r="C119" s="113"/>
      <c r="D119" s="113"/>
      <c r="E119" s="113"/>
      <c r="F119" s="113"/>
      <c r="G119" s="113"/>
      <c r="H119" s="113"/>
      <c r="I119" s="113"/>
      <c r="J119" s="113"/>
      <c r="K119" s="113"/>
      <c r="L119" s="113"/>
      <c r="M119" s="113"/>
      <c r="N119" s="113"/>
      <c r="O119" s="113"/>
      <c r="P119" s="113"/>
      <c r="Q119" s="113"/>
      <c r="R119" s="113"/>
      <c r="S119" s="113"/>
      <c r="T119" s="113"/>
      <c r="U119" s="113"/>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88" customFormat="true" ht="15" customHeight="true" x14ac:dyDescent="0.2">
      <c r="A120" s="116" t="s">
        <v>98</v>
      </c>
      <c r="B120" s="207"/>
      <c r="C120" s="2157" t="s">
        <v>114</v>
      </c>
      <c r="D120" s="2158"/>
      <c r="E120" s="2158"/>
      <c r="F120" s="2158"/>
      <c r="G120" s="2159"/>
      <c r="H120" s="2431" t="s">
        <v>38</v>
      </c>
      <c r="I120" s="2432"/>
      <c r="J120" s="2432"/>
      <c r="K120" s="2432"/>
      <c r="L120" s="2433"/>
      <c r="M120" s="2425" t="s">
        <v>37</v>
      </c>
      <c r="N120" s="2426"/>
      <c r="O120" s="2426"/>
      <c r="P120" s="2426"/>
      <c r="Q120" s="2427"/>
      <c r="R120" s="1949" t="s">
        <v>137</v>
      </c>
      <c r="S120" s="1958"/>
      <c r="T120" s="1958"/>
      <c r="U120" s="1958"/>
      <c r="V120" s="1958"/>
      <c r="W120" s="1958"/>
      <c r="X120" s="1958"/>
      <c r="Y120" s="1958"/>
      <c r="Z120" s="1959"/>
      <c r="AA120" s="603"/>
      <c r="AB120" s="603"/>
      <c r="AC120" s="603"/>
      <c r="AD120" s="603"/>
      <c r="AE120" s="603"/>
      <c r="AF120" s="603"/>
      <c r="AG120" s="603"/>
      <c r="AH120" s="603"/>
      <c r="AI120" s="603"/>
      <c r="AJ120" s="603"/>
      <c r="AK120" s="603"/>
      <c r="AL120" s="603"/>
      <c r="AM120" s="603"/>
      <c r="AN120" s="603"/>
      <c r="AO120" s="603"/>
      <c r="AP120" s="603"/>
      <c r="AQ120" s="603"/>
      <c r="AR120" s="603"/>
      <c r="AS120" s="603"/>
      <c r="AT120" s="603"/>
      <c r="AU120" s="603"/>
      <c r="AV120" s="603"/>
      <c r="AW120" s="603"/>
      <c r="AX120" s="603"/>
      <c r="AY120" s="603"/>
      <c r="AZ120" s="216"/>
      <c r="BA120" s="217" t="s">
        <v>128</v>
      </c>
      <c r="BB120" s="116" t="s">
        <v>98</v>
      </c>
      <c r="BC120" s="2200" t="s">
        <v>114</v>
      </c>
      <c r="BD120" s="2201"/>
      <c r="BE120" s="2201"/>
      <c r="BF120" s="2201"/>
      <c r="BG120" s="2202"/>
      <c r="BH120" s="2203" t="s">
        <v>38</v>
      </c>
      <c r="BI120" s="2201"/>
      <c r="BJ120" s="2201"/>
      <c r="BK120" s="2201"/>
      <c r="BL120" s="2202"/>
      <c r="BM120" s="2203" t="s">
        <v>37</v>
      </c>
      <c r="BN120" s="2201"/>
      <c r="BO120" s="2201"/>
      <c r="BP120" s="2201"/>
      <c r="BQ120" s="2223"/>
      <c r="BR120" s="1805" t="s">
        <v>137</v>
      </c>
      <c r="BS120" s="1806"/>
      <c r="BT120" s="1806"/>
      <c r="BU120" s="1806"/>
      <c r="BV120" s="1806"/>
      <c r="BW120" s="1806"/>
      <c r="BX120" s="1806"/>
      <c r="BY120" s="1807"/>
      <c r="BZ120" s="312"/>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88" customFormat="true" ht="12.75" x14ac:dyDescent="0.2">
      <c r="A121" s="187" t="s">
        <v>87</v>
      </c>
      <c r="B121" s="244"/>
      <c r="C121" s="278" t="s">
        <v>0</v>
      </c>
      <c r="D121" s="279" t="s">
        <v>1</v>
      </c>
      <c r="E121" s="279" t="s">
        <v>2</v>
      </c>
      <c r="F121" s="279" t="s">
        <v>3</v>
      </c>
      <c r="G121" s="280" t="s">
        <v>4</v>
      </c>
      <c r="H121" s="1561" t="s">
        <v>0</v>
      </c>
      <c r="I121" s="1527" t="s">
        <v>1</v>
      </c>
      <c r="J121" s="1527" t="s">
        <v>2</v>
      </c>
      <c r="K121" s="1527" t="s">
        <v>3</v>
      </c>
      <c r="L121" s="1528" t="s">
        <v>4</v>
      </c>
      <c r="M121" s="1551" t="s">
        <v>0</v>
      </c>
      <c r="N121" s="1527" t="s">
        <v>1</v>
      </c>
      <c r="O121" s="1527" t="s">
        <v>2</v>
      </c>
      <c r="P121" s="1527" t="s">
        <v>3</v>
      </c>
      <c r="Q121" s="1573" t="s">
        <v>4</v>
      </c>
      <c r="R121" s="1561" t="s">
        <v>149</v>
      </c>
      <c r="S121" s="1527" t="s">
        <v>150</v>
      </c>
      <c r="T121" s="1527" t="s">
        <v>151</v>
      </c>
      <c r="U121" s="1527" t="s">
        <v>152</v>
      </c>
      <c r="V121" s="1527" t="s">
        <v>153</v>
      </c>
      <c r="W121" s="1527" t="s">
        <v>154</v>
      </c>
      <c r="X121" s="1527" t="s">
        <v>294</v>
      </c>
      <c r="Y121" s="1527" t="s">
        <v>156</v>
      </c>
      <c r="Z121" s="1529" t="s">
        <v>157</v>
      </c>
      <c r="AA121" s="603"/>
      <c r="AB121" s="603"/>
      <c r="AC121" s="603"/>
      <c r="AD121" s="603"/>
      <c r="AE121" s="603"/>
      <c r="AF121" s="603"/>
      <c r="AG121" s="603"/>
      <c r="AH121" s="603"/>
      <c r="AI121" s="603"/>
      <c r="AJ121" s="603"/>
      <c r="AK121" s="603"/>
      <c r="AL121" s="603"/>
      <c r="AM121" s="603"/>
      <c r="AN121" s="603"/>
      <c r="AO121" s="603"/>
      <c r="AP121" s="603"/>
      <c r="AQ121" s="603"/>
      <c r="AR121" s="603"/>
      <c r="AS121" s="603"/>
      <c r="AT121" s="603"/>
      <c r="AU121" s="603"/>
      <c r="AV121" s="603"/>
      <c r="AW121" s="603"/>
      <c r="AX121" s="603"/>
      <c r="AY121" s="603"/>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149</v>
      </c>
      <c r="BS121" s="172" t="s">
        <v>150</v>
      </c>
      <c r="BT121" s="172" t="s">
        <v>151</v>
      </c>
      <c r="BU121" s="172" t="s">
        <v>152</v>
      </c>
      <c r="BV121" s="172" t="s">
        <v>153</v>
      </c>
      <c r="BW121" s="172" t="s">
        <v>154</v>
      </c>
      <c r="BX121" s="172" t="s">
        <v>294</v>
      </c>
      <c r="BY121" s="173" t="s">
        <v>156</v>
      </c>
      <c r="BZ121" s="173" t="s">
        <v>157</v>
      </c>
      <c r="CA121" s="1883"/>
      <c r="CB121" s="1883"/>
      <c r="CC121" s="1883"/>
      <c r="CD121" s="1883"/>
      <c r="CE121" s="1883"/>
      <c r="CF121" s="1883"/>
      <c r="CG121" s="1883"/>
      <c r="CH121" s="1883"/>
      <c r="CI121" s="1883"/>
      <c r="CJ121" s="1883"/>
      <c r="CK121" s="1883"/>
      <c r="CL121" s="1883"/>
      <c r="CM121" s="1883"/>
      <c r="CN121" s="1883"/>
      <c r="CO121" s="1883"/>
      <c r="CP121" s="1883"/>
      <c r="CQ121" s="1883"/>
      <c r="CR121" s="1883"/>
      <c r="CS121" s="1883"/>
      <c r="CT121" s="1883"/>
      <c r="CU121" s="1883"/>
      <c r="CV121" s="1883"/>
      <c r="CW121" s="1883"/>
      <c r="CX121" s="1883"/>
      <c r="CY121" s="1883"/>
      <c r="CZ121" s="1883"/>
    </row>
    <row r="122" s="388" customFormat="true" ht="15" customHeight="true" x14ac:dyDescent="0.2">
      <c r="A122" s="2428" t="s">
        <v>18</v>
      </c>
      <c r="B122" s="1754" t="s">
        <v>14</v>
      </c>
      <c r="C122" s="1644">
        <f>C135+C136+C137</f>
        <v>28.468618399958068</v>
      </c>
      <c r="D122" s="1645">
        <f t="shared" ref="D122:Z122" si="3">D135+D136+D137</f>
        <v>62.132390778221605</v>
      </c>
      <c r="E122" s="1645">
        <f t="shared" si="3"/>
        <v>78.461205466605307</v>
      </c>
      <c r="F122" s="1645">
        <f t="shared" si="3"/>
        <v>89.60599084447361</v>
      </c>
      <c r="G122" s="1646">
        <f t="shared" si="3"/>
        <v>96.760017553159415</v>
      </c>
      <c r="H122" s="1647">
        <f t="shared" si="3"/>
        <v>67.733160784693396</v>
      </c>
      <c r="I122" s="1645">
        <f t="shared" si="3"/>
        <v>84.146140654334374</v>
      </c>
      <c r="J122" s="1645">
        <f t="shared" si="3"/>
        <v>90.772972015458805</v>
      </c>
      <c r="K122" s="1645">
        <f t="shared" si="3"/>
        <v>94.193225390345361</v>
      </c>
      <c r="L122" s="1648">
        <f t="shared" si="3"/>
        <v>97.913816573204315</v>
      </c>
      <c r="M122" s="1644">
        <f t="shared" si="3"/>
        <v>21.113128027795174</v>
      </c>
      <c r="N122" s="1645">
        <f t="shared" si="3"/>
        <v>21.928549402576778</v>
      </c>
      <c r="O122" s="1645">
        <f t="shared" si="3"/>
        <v>32.966461552623713</v>
      </c>
      <c r="P122" s="1645">
        <f t="shared" si="3"/>
        <v>43.810744530236107</v>
      </c>
      <c r="Q122" s="1646">
        <f t="shared" si="3"/>
        <v>60.964554943088544</v>
      </c>
      <c r="R122" s="1647">
        <f t="shared" si="3"/>
        <v>72.386353375152041</v>
      </c>
      <c r="S122" s="1645">
        <f t="shared" si="3"/>
        <v>61.108175229204008</v>
      </c>
      <c r="T122" s="1645">
        <f t="shared" si="3"/>
        <v>73.443550682651846</v>
      </c>
      <c r="U122" s="1645">
        <f t="shared" si="3"/>
        <v>70.715813280510517</v>
      </c>
      <c r="V122" s="1645">
        <f t="shared" si="3"/>
        <v>58.44850581614066</v>
      </c>
      <c r="W122" s="1645">
        <f t="shared" si="3"/>
        <v>51.867229826488078</v>
      </c>
      <c r="X122" s="1645">
        <f t="shared" si="3"/>
        <v>47.646398629583658</v>
      </c>
      <c r="Y122" s="1645">
        <f t="shared" si="3"/>
        <v>79.828034535722281</v>
      </c>
      <c r="Z122" s="1648">
        <f t="shared" si="3"/>
        <v>79.971997196690978</v>
      </c>
      <c r="AA122" s="603"/>
      <c r="AB122" s="603"/>
      <c r="AC122" s="603"/>
      <c r="AD122" s="603"/>
      <c r="AE122" s="603"/>
      <c r="AF122" s="603"/>
      <c r="AG122" s="603"/>
      <c r="AH122" s="603"/>
      <c r="AI122" s="603"/>
      <c r="AJ122" s="603"/>
      <c r="AK122" s="603"/>
      <c r="AL122" s="603"/>
      <c r="AM122" s="603"/>
      <c r="AN122" s="603"/>
      <c r="AO122" s="603"/>
      <c r="AP122" s="603"/>
      <c r="AQ122" s="603"/>
      <c r="AR122" s="603"/>
      <c r="AS122" s="603"/>
      <c r="AT122" s="603"/>
      <c r="AU122" s="603"/>
      <c r="AV122" s="603"/>
      <c r="AW122" s="603"/>
      <c r="AX122" s="603"/>
      <c r="AY122" s="603"/>
      <c r="AZ122" s="216"/>
      <c r="BA122" s="2224" t="s">
        <v>18</v>
      </c>
      <c r="BB122" s="155" t="s">
        <v>14</v>
      </c>
      <c r="BC122" s="1152" t="s">
        <v>35</v>
      </c>
      <c r="BD122" s="1172" t="s">
        <v>35</v>
      </c>
      <c r="BE122" s="1172" t="s">
        <v>35</v>
      </c>
      <c r="BF122" s="1172" t="s">
        <v>35</v>
      </c>
      <c r="BG122" s="1193" t="s">
        <v>35</v>
      </c>
      <c r="BH122" s="1214" t="s">
        <v>35</v>
      </c>
      <c r="BI122" s="1172" t="s">
        <v>35</v>
      </c>
      <c r="BJ122" s="1172" t="s">
        <v>35</v>
      </c>
      <c r="BK122" s="1172" t="s">
        <v>35</v>
      </c>
      <c r="BL122" s="1193" t="s">
        <v>35</v>
      </c>
      <c r="BM122" s="1214" t="s">
        <v>35</v>
      </c>
      <c r="BN122" s="1172" t="s">
        <v>35</v>
      </c>
      <c r="BO122" s="1172" t="s">
        <v>35</v>
      </c>
      <c r="BP122" s="1172" t="s">
        <v>35</v>
      </c>
      <c r="BQ122" s="1193" t="s">
        <v>35</v>
      </c>
      <c r="BR122" s="1214" t="s">
        <v>35</v>
      </c>
      <c r="BS122" s="1172" t="s">
        <v>35</v>
      </c>
      <c r="BT122" s="1172" t="s">
        <v>35</v>
      </c>
      <c r="BU122" s="1172" t="s">
        <v>35</v>
      </c>
      <c r="BV122" s="1172" t="s">
        <v>35</v>
      </c>
      <c r="BW122" s="1172" t="s">
        <v>35</v>
      </c>
      <c r="BX122" s="1172" t="s">
        <v>35</v>
      </c>
      <c r="BY122" s="1233" t="s">
        <v>35</v>
      </c>
      <c r="BZ122" s="1233" t="s">
        <v>35</v>
      </c>
      <c r="CA122" s="1884"/>
      <c r="CB122" s="1884"/>
      <c r="CC122" s="1884"/>
      <c r="CD122" s="1884"/>
      <c r="CE122" s="1884"/>
      <c r="CF122" s="1884"/>
      <c r="CG122" s="1884"/>
      <c r="CH122" s="1884"/>
      <c r="CI122" s="1884"/>
      <c r="CJ122" s="1884"/>
      <c r="CK122" s="1884"/>
      <c r="CL122" s="1884"/>
      <c r="CM122" s="1884"/>
      <c r="CN122" s="1884"/>
      <c r="CO122" s="1884"/>
      <c r="CP122" s="1884"/>
      <c r="CQ122" s="1884"/>
      <c r="CR122" s="1884"/>
      <c r="CS122" s="1884"/>
      <c r="CT122" s="1884"/>
      <c r="CU122" s="1884"/>
      <c r="CV122" s="1884"/>
      <c r="CW122" s="1884"/>
      <c r="CX122" s="1884"/>
      <c r="CY122" s="1884"/>
      <c r="CZ122" s="1884"/>
    </row>
    <row r="123" s="388" customFormat="true" ht="15" customHeight="true" x14ac:dyDescent="0.2">
      <c r="A123" s="2429"/>
      <c r="B123" s="1755" t="s">
        <v>51</v>
      </c>
      <c r="C123" s="1649">
        <f>100-C122</f>
        <v>71.531381600041925</v>
      </c>
      <c r="D123" s="1650">
        <f t="shared" ref="D123:Z123" si="4">100-D122</f>
        <v>37.867609221778395</v>
      </c>
      <c r="E123" s="1650">
        <f t="shared" si="4"/>
        <v>21.538794533394693</v>
      </c>
      <c r="F123" s="1650">
        <f t="shared" si="4"/>
        <v>10.39400915552639</v>
      </c>
      <c r="G123" s="1651">
        <f t="shared" si="4"/>
        <v>3.2399824468405853</v>
      </c>
      <c r="H123" s="1652">
        <f t="shared" si="4"/>
        <v>32.266839215306604</v>
      </c>
      <c r="I123" s="1650">
        <f t="shared" si="4"/>
        <v>15.853859345665626</v>
      </c>
      <c r="J123" s="1650">
        <f t="shared" si="4"/>
        <v>9.2270279845411949</v>
      </c>
      <c r="K123" s="1650">
        <f t="shared" si="4"/>
        <v>5.8067746096546387</v>
      </c>
      <c r="L123" s="1653">
        <f t="shared" si="4"/>
        <v>2.0861834267956851</v>
      </c>
      <c r="M123" s="1649">
        <f t="shared" si="4"/>
        <v>78.88687197220483</v>
      </c>
      <c r="N123" s="1650">
        <f t="shared" si="4"/>
        <v>78.071450597423222</v>
      </c>
      <c r="O123" s="1650">
        <f t="shared" si="4"/>
        <v>67.033538447376287</v>
      </c>
      <c r="P123" s="1650">
        <f t="shared" si="4"/>
        <v>56.189255469763893</v>
      </c>
      <c r="Q123" s="1651">
        <f t="shared" si="4"/>
        <v>39.035445056911456</v>
      </c>
      <c r="R123" s="1652">
        <f t="shared" si="4"/>
        <v>27.613646624847959</v>
      </c>
      <c r="S123" s="1650">
        <f t="shared" si="4"/>
        <v>38.891824770795992</v>
      </c>
      <c r="T123" s="1650">
        <f t="shared" si="4"/>
        <v>26.556449317348154</v>
      </c>
      <c r="U123" s="1650">
        <f t="shared" si="4"/>
        <v>29.284186719489483</v>
      </c>
      <c r="V123" s="1650">
        <f t="shared" si="4"/>
        <v>41.55149418385934</v>
      </c>
      <c r="W123" s="1650">
        <f t="shared" si="4"/>
        <v>48.132770173511922</v>
      </c>
      <c r="X123" s="1650">
        <f t="shared" si="4"/>
        <v>52.353601370416342</v>
      </c>
      <c r="Y123" s="1650">
        <f t="shared" si="4"/>
        <v>20.171965464277719</v>
      </c>
      <c r="Z123" s="1653">
        <f t="shared" si="4"/>
        <v>20.028002803309022</v>
      </c>
      <c r="AA123" s="603"/>
      <c r="AB123" s="603"/>
      <c r="AC123" s="603"/>
      <c r="AD123" s="603"/>
      <c r="AE123" s="603"/>
      <c r="AF123" s="603"/>
      <c r="AG123" s="603"/>
      <c r="AH123" s="603"/>
      <c r="AI123" s="603"/>
      <c r="AJ123" s="603"/>
      <c r="AK123" s="603"/>
      <c r="AL123" s="603"/>
      <c r="AM123" s="603"/>
      <c r="AN123" s="603"/>
      <c r="AO123" s="603"/>
      <c r="AP123" s="603"/>
      <c r="AQ123" s="603"/>
      <c r="AR123" s="603"/>
      <c r="AS123" s="603"/>
      <c r="AT123" s="603"/>
      <c r="AU123" s="603"/>
      <c r="AV123" s="603"/>
      <c r="AW123" s="603"/>
      <c r="AX123" s="603"/>
      <c r="AY123" s="603"/>
      <c r="AZ123" s="216"/>
      <c r="BA123" s="2225"/>
      <c r="BB123" s="156" t="s">
        <v>51</v>
      </c>
      <c r="BC123" s="1153" t="s">
        <v>35</v>
      </c>
      <c r="BD123" s="1173" t="s">
        <v>35</v>
      </c>
      <c r="BE123" s="1173" t="s">
        <v>35</v>
      </c>
      <c r="BF123" s="1173" t="s">
        <v>35</v>
      </c>
      <c r="BG123" s="1194" t="s">
        <v>35</v>
      </c>
      <c r="BH123" s="1215" t="s">
        <v>35</v>
      </c>
      <c r="BI123" s="1173" t="s">
        <v>35</v>
      </c>
      <c r="BJ123" s="1173" t="s">
        <v>35</v>
      </c>
      <c r="BK123" s="1173" t="s">
        <v>35</v>
      </c>
      <c r="BL123" s="1194" t="s">
        <v>35</v>
      </c>
      <c r="BM123" s="1215" t="s">
        <v>35</v>
      </c>
      <c r="BN123" s="1173" t="s">
        <v>35</v>
      </c>
      <c r="BO123" s="1173" t="s">
        <v>35</v>
      </c>
      <c r="BP123" s="1173" t="s">
        <v>35</v>
      </c>
      <c r="BQ123" s="1194" t="s">
        <v>35</v>
      </c>
      <c r="BR123" s="1215" t="s">
        <v>35</v>
      </c>
      <c r="BS123" s="1173" t="s">
        <v>35</v>
      </c>
      <c r="BT123" s="1173" t="s">
        <v>35</v>
      </c>
      <c r="BU123" s="1173" t="s">
        <v>35</v>
      </c>
      <c r="BV123" s="1173" t="s">
        <v>35</v>
      </c>
      <c r="BW123" s="1173" t="s">
        <v>35</v>
      </c>
      <c r="BX123" s="1173" t="s">
        <v>35</v>
      </c>
      <c r="BY123" s="1234" t="s">
        <v>35</v>
      </c>
      <c r="BZ123" s="1234" t="s">
        <v>35</v>
      </c>
      <c r="CA123" s="1885"/>
      <c r="CB123" s="1885"/>
      <c r="CC123" s="1885"/>
      <c r="CD123" s="1885"/>
      <c r="CE123" s="1885"/>
      <c r="CF123" s="1885"/>
      <c r="CG123" s="1885"/>
      <c r="CH123" s="1885"/>
      <c r="CI123" s="1885"/>
      <c r="CJ123" s="1885"/>
      <c r="CK123" s="1885"/>
      <c r="CL123" s="1885"/>
      <c r="CM123" s="1885"/>
      <c r="CN123" s="1885"/>
      <c r="CO123" s="1885"/>
      <c r="CP123" s="1885"/>
      <c r="CQ123" s="1885"/>
      <c r="CR123" s="1885"/>
      <c r="CS123" s="1885"/>
      <c r="CT123" s="1885"/>
      <c r="CU123" s="1885"/>
      <c r="CV123" s="1885"/>
      <c r="CW123" s="1885"/>
      <c r="CX123" s="1885"/>
      <c r="CY123" s="1885"/>
      <c r="CZ123" s="1885"/>
    </row>
    <row r="124" s="388" customFormat="true" ht="15" customHeight="true" x14ac:dyDescent="0.2">
      <c r="A124" s="2429" t="s">
        <v>50</v>
      </c>
      <c r="B124" s="1755" t="s">
        <v>15</v>
      </c>
      <c r="C124" s="1392">
        <f>C122*C129/100</f>
        <v>23.364601847428467</v>
      </c>
      <c r="D124" s="1393">
        <f t="shared" ref="D124:Z124" si="5">D122*D129/100</f>
        <v>41.506796516762137</v>
      </c>
      <c r="E124" s="1393">
        <f t="shared" si="5"/>
        <v>56.388952013308263</v>
      </c>
      <c r="F124" s="1393">
        <f t="shared" si="5"/>
        <v>69.806080864790516</v>
      </c>
      <c r="G124" s="1394">
        <f t="shared" si="5"/>
        <v>88.387253746819738</v>
      </c>
      <c r="H124" s="1395">
        <f t="shared" si="5"/>
        <v>39.486351203097655</v>
      </c>
      <c r="I124" s="1393">
        <f t="shared" si="5"/>
        <v>54.939069987577732</v>
      </c>
      <c r="J124" s="1393">
        <f t="shared" si="5"/>
        <v>67.660345478673406</v>
      </c>
      <c r="K124" s="1393">
        <f t="shared" si="5"/>
        <v>76.056607166014089</v>
      </c>
      <c r="L124" s="1396">
        <f t="shared" si="5"/>
        <v>92.374783434069343</v>
      </c>
      <c r="M124" s="1392">
        <f t="shared" si="5"/>
        <v>18.56347761813781</v>
      </c>
      <c r="N124" s="1393">
        <f t="shared" si="5"/>
        <v>20.161445096143709</v>
      </c>
      <c r="O124" s="1393">
        <f t="shared" si="5"/>
        <v>28.971706456849283</v>
      </c>
      <c r="P124" s="1393">
        <f t="shared" si="5"/>
        <v>37.285506465759255</v>
      </c>
      <c r="Q124" s="1394">
        <f t="shared" si="5"/>
        <v>54.315972373293619</v>
      </c>
      <c r="R124" s="1395">
        <f t="shared" si="5"/>
        <v>55.509953121791817</v>
      </c>
      <c r="S124" s="1393">
        <f t="shared" si="5"/>
        <v>46.723094272442822</v>
      </c>
      <c r="T124" s="1393">
        <f t="shared" si="5"/>
        <v>60.274725184252077</v>
      </c>
      <c r="U124" s="1393">
        <f t="shared" si="5"/>
        <v>56.623010670492896</v>
      </c>
      <c r="V124" s="1393">
        <f t="shared" si="5"/>
        <v>44.293187689722771</v>
      </c>
      <c r="W124" s="1393">
        <f t="shared" si="5"/>
        <v>42.660375121311084</v>
      </c>
      <c r="X124" s="1393">
        <f t="shared" si="5"/>
        <v>35.813861520375589</v>
      </c>
      <c r="Y124" s="1393">
        <f t="shared" si="5"/>
        <v>61.088904843982817</v>
      </c>
      <c r="Z124" s="1396">
        <f t="shared" si="5"/>
        <v>56.896516358491198</v>
      </c>
      <c r="AA124" s="603"/>
      <c r="AB124" s="603"/>
      <c r="AC124" s="603"/>
      <c r="AD124" s="603"/>
      <c r="AE124" s="603"/>
      <c r="AF124" s="603"/>
      <c r="AG124" s="603"/>
      <c r="AH124" s="603"/>
      <c r="AI124" s="603"/>
      <c r="AJ124" s="603"/>
      <c r="AK124" s="603"/>
      <c r="AL124" s="603"/>
      <c r="AM124" s="603"/>
      <c r="AN124" s="603"/>
      <c r="AO124" s="603"/>
      <c r="AP124" s="603"/>
      <c r="AQ124" s="603"/>
      <c r="AR124" s="603"/>
      <c r="AS124" s="603"/>
      <c r="AT124" s="603"/>
      <c r="AU124" s="603"/>
      <c r="AV124" s="603"/>
      <c r="AW124" s="603"/>
      <c r="AX124" s="603"/>
      <c r="AY124" s="603"/>
      <c r="AZ124" s="216"/>
      <c r="BA124" s="2225" t="s">
        <v>50</v>
      </c>
      <c r="BB124" s="156" t="s">
        <v>15</v>
      </c>
      <c r="BC124" s="1153" t="s">
        <v>35</v>
      </c>
      <c r="BD124" s="1173" t="s">
        <v>35</v>
      </c>
      <c r="BE124" s="1173" t="s">
        <v>35</v>
      </c>
      <c r="BF124" s="1173" t="s">
        <v>35</v>
      </c>
      <c r="BG124" s="1194" t="s">
        <v>35</v>
      </c>
      <c r="BH124" s="1215" t="s">
        <v>35</v>
      </c>
      <c r="BI124" s="1173" t="s">
        <v>35</v>
      </c>
      <c r="BJ124" s="1173" t="s">
        <v>35</v>
      </c>
      <c r="BK124" s="1173" t="s">
        <v>35</v>
      </c>
      <c r="BL124" s="1194" t="s">
        <v>35</v>
      </c>
      <c r="BM124" s="1215" t="s">
        <v>35</v>
      </c>
      <c r="BN124" s="1173" t="s">
        <v>35</v>
      </c>
      <c r="BO124" s="1173" t="s">
        <v>35</v>
      </c>
      <c r="BP124" s="1173" t="s">
        <v>35</v>
      </c>
      <c r="BQ124" s="1194" t="s">
        <v>35</v>
      </c>
      <c r="BR124" s="1215" t="s">
        <v>35</v>
      </c>
      <c r="BS124" s="1173" t="s">
        <v>35</v>
      </c>
      <c r="BT124" s="1173" t="s">
        <v>35</v>
      </c>
      <c r="BU124" s="1173" t="s">
        <v>35</v>
      </c>
      <c r="BV124" s="1173" t="s">
        <v>35</v>
      </c>
      <c r="BW124" s="1173" t="s">
        <v>35</v>
      </c>
      <c r="BX124" s="1173" t="s">
        <v>35</v>
      </c>
      <c r="BY124" s="1234" t="s">
        <v>35</v>
      </c>
      <c r="BZ124" s="1234" t="s">
        <v>35</v>
      </c>
      <c r="CA124" s="1885"/>
      <c r="CB124" s="1885"/>
      <c r="CC124" s="1885"/>
      <c r="CD124" s="1885"/>
      <c r="CE124" s="1885"/>
      <c r="CF124" s="1885"/>
      <c r="CG124" s="1885"/>
      <c r="CH124" s="1885"/>
      <c r="CI124" s="1885"/>
      <c r="CJ124" s="1885"/>
      <c r="CK124" s="1885"/>
      <c r="CL124" s="1885"/>
      <c r="CM124" s="1885"/>
      <c r="CN124" s="1885"/>
      <c r="CO124" s="1885"/>
      <c r="CP124" s="1885"/>
      <c r="CQ124" s="1885"/>
      <c r="CR124" s="1885"/>
      <c r="CS124" s="1885"/>
      <c r="CT124" s="1885"/>
      <c r="CU124" s="1885"/>
      <c r="CV124" s="1885"/>
      <c r="CW124" s="1885"/>
      <c r="CX124" s="1885"/>
      <c r="CY124" s="1885"/>
      <c r="CZ124" s="1885"/>
    </row>
    <row r="125" s="388" customFormat="true" ht="15" customHeight="true" x14ac:dyDescent="0.2">
      <c r="A125" s="2429"/>
      <c r="B125" s="1755" t="s">
        <v>16</v>
      </c>
      <c r="C125" s="1392">
        <f>C122*C128/100</f>
        <v>5.1040165525297239</v>
      </c>
      <c r="D125" s="1393">
        <f t="shared" ref="D125:Z125" si="6">D122*D128/100</f>
        <v>20.625594261459586</v>
      </c>
      <c r="E125" s="1393">
        <f t="shared" si="6"/>
        <v>22.072253453296966</v>
      </c>
      <c r="F125" s="1393">
        <f t="shared" si="6"/>
        <v>19.799909979683179</v>
      </c>
      <c r="G125" s="1394">
        <f t="shared" si="6"/>
        <v>8.3727638063397372</v>
      </c>
      <c r="H125" s="1395">
        <f t="shared" si="6"/>
        <v>28.24680958159567</v>
      </c>
      <c r="I125" s="1393">
        <f t="shared" si="6"/>
        <v>29.207070666756533</v>
      </c>
      <c r="J125" s="1393">
        <f t="shared" si="6"/>
        <v>23.112626536785324</v>
      </c>
      <c r="K125" s="1393">
        <f t="shared" si="6"/>
        <v>18.136618224331354</v>
      </c>
      <c r="L125" s="1396">
        <f t="shared" si="6"/>
        <v>5.5390331391348919</v>
      </c>
      <c r="M125" s="1392">
        <f t="shared" si="6"/>
        <v>2.5496504096573651</v>
      </c>
      <c r="N125" s="1393">
        <f t="shared" si="6"/>
        <v>1.7671043064330794</v>
      </c>
      <c r="O125" s="1393">
        <f t="shared" si="6"/>
        <v>3.9947550957744151</v>
      </c>
      <c r="P125" s="1393">
        <f t="shared" si="6"/>
        <v>6.5252380644768744</v>
      </c>
      <c r="Q125" s="1394">
        <f t="shared" si="6"/>
        <v>6.6485825697949288</v>
      </c>
      <c r="R125" s="1395">
        <f t="shared" si="6"/>
        <v>16.876400253360092</v>
      </c>
      <c r="S125" s="1393">
        <f t="shared" si="6"/>
        <v>14.385080956761133</v>
      </c>
      <c r="T125" s="1393">
        <f t="shared" si="6"/>
        <v>13.168825498399679</v>
      </c>
      <c r="U125" s="1393">
        <f t="shared" si="6"/>
        <v>14.092802610017602</v>
      </c>
      <c r="V125" s="1393">
        <f t="shared" si="6"/>
        <v>14.155318126417802</v>
      </c>
      <c r="W125" s="1393">
        <f t="shared" si="6"/>
        <v>9.206854705176962</v>
      </c>
      <c r="X125" s="1393">
        <f t="shared" si="6"/>
        <v>11.832537109207959</v>
      </c>
      <c r="Y125" s="1393">
        <f t="shared" si="6"/>
        <v>18.739129691739667</v>
      </c>
      <c r="Z125" s="1396">
        <f t="shared" si="6"/>
        <v>23.075480838199613</v>
      </c>
      <c r="AA125" s="603"/>
      <c r="AB125" s="603"/>
      <c r="AC125" s="603"/>
      <c r="AD125" s="603"/>
      <c r="AE125" s="603"/>
      <c r="AF125" s="603"/>
      <c r="AG125" s="603"/>
      <c r="AH125" s="603"/>
      <c r="AI125" s="603"/>
      <c r="AJ125" s="603"/>
      <c r="AK125" s="603"/>
      <c r="AL125" s="603"/>
      <c r="AM125" s="603"/>
      <c r="AN125" s="603"/>
      <c r="AO125" s="603"/>
      <c r="AP125" s="603"/>
      <c r="AQ125" s="603"/>
      <c r="AR125" s="603"/>
      <c r="AS125" s="603"/>
      <c r="AT125" s="603"/>
      <c r="AU125" s="603"/>
      <c r="AV125" s="603"/>
      <c r="AW125" s="603"/>
      <c r="AX125" s="603"/>
      <c r="AY125" s="603"/>
      <c r="AZ125" s="216"/>
      <c r="BA125" s="2225"/>
      <c r="BB125" s="156" t="s">
        <v>16</v>
      </c>
      <c r="BC125" s="1153" t="s">
        <v>35</v>
      </c>
      <c r="BD125" s="1173" t="s">
        <v>35</v>
      </c>
      <c r="BE125" s="1173" t="s">
        <v>35</v>
      </c>
      <c r="BF125" s="1173" t="s">
        <v>35</v>
      </c>
      <c r="BG125" s="1194" t="s">
        <v>35</v>
      </c>
      <c r="BH125" s="1215" t="s">
        <v>35</v>
      </c>
      <c r="BI125" s="1173" t="s">
        <v>35</v>
      </c>
      <c r="BJ125" s="1173" t="s">
        <v>35</v>
      </c>
      <c r="BK125" s="1173" t="s">
        <v>35</v>
      </c>
      <c r="BL125" s="1194" t="s">
        <v>35</v>
      </c>
      <c r="BM125" s="1215" t="s">
        <v>35</v>
      </c>
      <c r="BN125" s="1173" t="s">
        <v>35</v>
      </c>
      <c r="BO125" s="1173" t="s">
        <v>35</v>
      </c>
      <c r="BP125" s="1173" t="s">
        <v>35</v>
      </c>
      <c r="BQ125" s="1194" t="s">
        <v>35</v>
      </c>
      <c r="BR125" s="1215" t="s">
        <v>35</v>
      </c>
      <c r="BS125" s="1173" t="s">
        <v>35</v>
      </c>
      <c r="BT125" s="1173" t="s">
        <v>35</v>
      </c>
      <c r="BU125" s="1173" t="s">
        <v>35</v>
      </c>
      <c r="BV125" s="1173" t="s">
        <v>35</v>
      </c>
      <c r="BW125" s="1173" t="s">
        <v>35</v>
      </c>
      <c r="BX125" s="1173" t="s">
        <v>35</v>
      </c>
      <c r="BY125" s="1234" t="s">
        <v>35</v>
      </c>
      <c r="BZ125" s="1234" t="s">
        <v>35</v>
      </c>
      <c r="CA125" s="1885"/>
      <c r="CB125" s="1885"/>
      <c r="CC125" s="1885"/>
      <c r="CD125" s="1885"/>
      <c r="CE125" s="1885"/>
      <c r="CF125" s="1885"/>
      <c r="CG125" s="1885"/>
      <c r="CH125" s="1885"/>
      <c r="CI125" s="1885"/>
      <c r="CJ125" s="1885"/>
      <c r="CK125" s="1885"/>
      <c r="CL125" s="1885"/>
      <c r="CM125" s="1885"/>
      <c r="CN125" s="1885"/>
      <c r="CO125" s="1885"/>
      <c r="CP125" s="1885"/>
      <c r="CQ125" s="1885"/>
      <c r="CR125" s="1885"/>
      <c r="CS125" s="1885"/>
      <c r="CT125" s="1885"/>
      <c r="CU125" s="1885"/>
      <c r="CV125" s="1885"/>
      <c r="CW125" s="1885"/>
      <c r="CX125" s="1885"/>
      <c r="CY125" s="1885"/>
      <c r="CZ125" s="1885"/>
    </row>
    <row r="126" s="388" customFormat="true" ht="15" customHeight="true" x14ac:dyDescent="0.2">
      <c r="A126" s="2429"/>
      <c r="B126" s="1755" t="s">
        <v>22</v>
      </c>
      <c r="C126" s="1392">
        <f>100-C124-C125-C127</f>
        <v>20.871934930036907</v>
      </c>
      <c r="D126" s="1393">
        <f t="shared" ref="D126:Z126" si="7">100-D124-D125-D127</f>
        <v>18.342621209482058</v>
      </c>
      <c r="E126" s="1393">
        <f t="shared" si="7"/>
        <v>13.663073174727682</v>
      </c>
      <c r="F126" s="1393">
        <f t="shared" si="7"/>
        <v>7.874111117599603</v>
      </c>
      <c r="G126" s="1394">
        <f t="shared" si="7"/>
        <v>2.8141594329615542</v>
      </c>
      <c r="H126" s="1395">
        <f t="shared" si="7"/>
        <v>15.913989521867126</v>
      </c>
      <c r="I126" s="1393">
        <f t="shared" si="7"/>
        <v>11.117061828226801</v>
      </c>
      <c r="J126" s="1393">
        <f t="shared" si="7"/>
        <v>7.0372794541826469</v>
      </c>
      <c r="K126" s="1393">
        <f t="shared" si="7"/>
        <v>5.2651444031154453</v>
      </c>
      <c r="L126" s="1396">
        <f t="shared" si="7"/>
        <v>1.6688506048433545</v>
      </c>
      <c r="M126" s="1392">
        <f t="shared" si="7"/>
        <v>19.765926094923159</v>
      </c>
      <c r="N126" s="1393">
        <f t="shared" si="7"/>
        <v>19.301614607836406</v>
      </c>
      <c r="O126" s="1393">
        <f t="shared" si="7"/>
        <v>24.898231301557381</v>
      </c>
      <c r="P126" s="1393">
        <f t="shared" si="7"/>
        <v>25.186481432079056</v>
      </c>
      <c r="Q126" s="1394">
        <f t="shared" si="7"/>
        <v>24.101404707326559</v>
      </c>
      <c r="R126" s="1395">
        <f t="shared" si="7"/>
        <v>22.150300748722874</v>
      </c>
      <c r="S126" s="1393">
        <f t="shared" si="7"/>
        <v>7.1825746013689766</v>
      </c>
      <c r="T126" s="1393">
        <f t="shared" si="7"/>
        <v>12.591509701620449</v>
      </c>
      <c r="U126" s="1393">
        <f t="shared" si="7"/>
        <v>11.630826898856014</v>
      </c>
      <c r="V126" s="1393">
        <f t="shared" si="7"/>
        <v>3.342524095101119</v>
      </c>
      <c r="W126" s="1393">
        <f t="shared" si="7"/>
        <v>29.992641291184135</v>
      </c>
      <c r="X126" s="1393">
        <f t="shared" si="7"/>
        <v>5.5688718781668101</v>
      </c>
      <c r="Y126" s="1393">
        <f t="shared" si="7"/>
        <v>16.904860418835721</v>
      </c>
      <c r="Z126" s="1396">
        <f t="shared" si="7"/>
        <v>9.7053197662946022</v>
      </c>
      <c r="AA126" s="603"/>
      <c r="AB126" s="603"/>
      <c r="AC126" s="603"/>
      <c r="AD126" s="603"/>
      <c r="AE126" s="603"/>
      <c r="AF126" s="603"/>
      <c r="AG126" s="603"/>
      <c r="AH126" s="603"/>
      <c r="AI126" s="603"/>
      <c r="AJ126" s="603"/>
      <c r="AK126" s="603"/>
      <c r="AL126" s="603"/>
      <c r="AM126" s="603"/>
      <c r="AN126" s="603"/>
      <c r="AO126" s="603"/>
      <c r="AP126" s="603"/>
      <c r="AQ126" s="603"/>
      <c r="AR126" s="603"/>
      <c r="AS126" s="603"/>
      <c r="AT126" s="603"/>
      <c r="AU126" s="603"/>
      <c r="AV126" s="603"/>
      <c r="AW126" s="603"/>
      <c r="AX126" s="603"/>
      <c r="AY126" s="603"/>
      <c r="AZ126" s="216"/>
      <c r="BA126" s="2225"/>
      <c r="BB126" s="156" t="s">
        <v>22</v>
      </c>
      <c r="BC126" s="1153" t="s">
        <v>35</v>
      </c>
      <c r="BD126" s="1173" t="s">
        <v>35</v>
      </c>
      <c r="BE126" s="1173" t="s">
        <v>35</v>
      </c>
      <c r="BF126" s="1173" t="s">
        <v>35</v>
      </c>
      <c r="BG126" s="1194" t="s">
        <v>35</v>
      </c>
      <c r="BH126" s="1215" t="s">
        <v>35</v>
      </c>
      <c r="BI126" s="1173" t="s">
        <v>35</v>
      </c>
      <c r="BJ126" s="1173" t="s">
        <v>35</v>
      </c>
      <c r="BK126" s="1173" t="s">
        <v>35</v>
      </c>
      <c r="BL126" s="1194" t="s">
        <v>35</v>
      </c>
      <c r="BM126" s="1215" t="s">
        <v>35</v>
      </c>
      <c r="BN126" s="1173" t="s">
        <v>35</v>
      </c>
      <c r="BO126" s="1173" t="s">
        <v>35</v>
      </c>
      <c r="BP126" s="1173" t="s">
        <v>35</v>
      </c>
      <c r="BQ126" s="1194" t="s">
        <v>35</v>
      </c>
      <c r="BR126" s="1215" t="s">
        <v>35</v>
      </c>
      <c r="BS126" s="1173" t="s">
        <v>35</v>
      </c>
      <c r="BT126" s="1173" t="s">
        <v>35</v>
      </c>
      <c r="BU126" s="1173" t="s">
        <v>35</v>
      </c>
      <c r="BV126" s="1173" t="s">
        <v>35</v>
      </c>
      <c r="BW126" s="1173" t="s">
        <v>35</v>
      </c>
      <c r="BX126" s="1173" t="s">
        <v>35</v>
      </c>
      <c r="BY126" s="1234" t="s">
        <v>35</v>
      </c>
      <c r="BZ126" s="1234" t="s">
        <v>35</v>
      </c>
      <c r="CA126" s="1885"/>
      <c r="CB126" s="1885"/>
      <c r="CC126" s="1885"/>
      <c r="CD126" s="1885"/>
      <c r="CE126" s="1885"/>
      <c r="CF126" s="1885"/>
      <c r="CG126" s="1885"/>
      <c r="CH126" s="1885"/>
      <c r="CI126" s="1885"/>
      <c r="CJ126" s="1885"/>
      <c r="CK126" s="1885"/>
      <c r="CL126" s="1885"/>
      <c r="CM126" s="1885"/>
      <c r="CN126" s="1885"/>
      <c r="CO126" s="1885"/>
      <c r="CP126" s="1885"/>
      <c r="CQ126" s="1885"/>
      <c r="CR126" s="1885"/>
      <c r="CS126" s="1885"/>
      <c r="CT126" s="1885"/>
      <c r="CU126" s="1885"/>
      <c r="CV126" s="1885"/>
      <c r="CW126" s="1885"/>
      <c r="CX126" s="1885"/>
      <c r="CY126" s="1885"/>
      <c r="CZ126" s="1885"/>
    </row>
    <row r="127" s="388" customFormat="true" ht="15" customHeight="true" x14ac:dyDescent="0.2">
      <c r="A127" s="2429"/>
      <c r="B127" s="1755" t="s">
        <v>19</v>
      </c>
      <c r="C127" s="1649">
        <f>C139</f>
        <v>50.65944667000489</v>
      </c>
      <c r="D127" s="1650">
        <f t="shared" ref="D127:Z127" si="8">D139</f>
        <v>19.524988012296223</v>
      </c>
      <c r="E127" s="1650">
        <f t="shared" si="8"/>
        <v>7.8757213586670884</v>
      </c>
      <c r="F127" s="1650">
        <f t="shared" si="8"/>
        <v>2.5198980379267022</v>
      </c>
      <c r="G127" s="1651">
        <f t="shared" si="8"/>
        <v>0.4258230138789707</v>
      </c>
      <c r="H127" s="1652">
        <f t="shared" si="8"/>
        <v>16.352849693439548</v>
      </c>
      <c r="I127" s="1650">
        <f t="shared" si="8"/>
        <v>4.7367975174389354</v>
      </c>
      <c r="J127" s="1650">
        <f t="shared" si="8"/>
        <v>2.189748530358623</v>
      </c>
      <c r="K127" s="1650">
        <f t="shared" si="8"/>
        <v>0.54163020653911131</v>
      </c>
      <c r="L127" s="1653">
        <f t="shared" si="8"/>
        <v>0.41733282195241062</v>
      </c>
      <c r="M127" s="1649">
        <f t="shared" si="8"/>
        <v>59.12094587728167</v>
      </c>
      <c r="N127" s="1650">
        <f t="shared" si="8"/>
        <v>58.769835989586802</v>
      </c>
      <c r="O127" s="1650">
        <f t="shared" si="8"/>
        <v>42.135307145818921</v>
      </c>
      <c r="P127" s="1650">
        <f t="shared" si="8"/>
        <v>31.002774037684816</v>
      </c>
      <c r="Q127" s="1651">
        <f t="shared" si="8"/>
        <v>14.934040349584896</v>
      </c>
      <c r="R127" s="1652">
        <f t="shared" si="8"/>
        <v>5.4633458761252172</v>
      </c>
      <c r="S127" s="1650">
        <f t="shared" si="8"/>
        <v>31.709250169427072</v>
      </c>
      <c r="T127" s="1650">
        <f t="shared" si="8"/>
        <v>13.964939615727797</v>
      </c>
      <c r="U127" s="1650">
        <f t="shared" si="8"/>
        <v>17.65335982063349</v>
      </c>
      <c r="V127" s="1650">
        <f t="shared" si="8"/>
        <v>38.208970088758306</v>
      </c>
      <c r="W127" s="1650">
        <f t="shared" si="8"/>
        <v>18.140128882327822</v>
      </c>
      <c r="X127" s="1650">
        <f t="shared" si="8"/>
        <v>46.784729492249646</v>
      </c>
      <c r="Y127" s="1650">
        <f t="shared" si="8"/>
        <v>3.2671050454417947</v>
      </c>
      <c r="Z127" s="1653">
        <f t="shared" si="8"/>
        <v>10.322683037014587</v>
      </c>
      <c r="AA127" s="603"/>
      <c r="AB127" s="603"/>
      <c r="AC127" s="603"/>
      <c r="AD127" s="603"/>
      <c r="AE127" s="603"/>
      <c r="AF127" s="603"/>
      <c r="AG127" s="603"/>
      <c r="AH127" s="603"/>
      <c r="AI127" s="603"/>
      <c r="AJ127" s="603"/>
      <c r="AK127" s="603"/>
      <c r="AL127" s="603"/>
      <c r="AM127" s="603"/>
      <c r="AN127" s="603"/>
      <c r="AO127" s="603"/>
      <c r="AP127" s="603"/>
      <c r="AQ127" s="603"/>
      <c r="AR127" s="603"/>
      <c r="AS127" s="603"/>
      <c r="AT127" s="603"/>
      <c r="AU127" s="603"/>
      <c r="AV127" s="603"/>
      <c r="AW127" s="603"/>
      <c r="AX127" s="603"/>
      <c r="AY127" s="603"/>
      <c r="AZ127" s="216"/>
      <c r="BA127" s="2225"/>
      <c r="BB127" s="156" t="s">
        <v>19</v>
      </c>
      <c r="BC127" s="1153" t="s">
        <v>35</v>
      </c>
      <c r="BD127" s="1173" t="s">
        <v>35</v>
      </c>
      <c r="BE127" s="1173" t="s">
        <v>35</v>
      </c>
      <c r="BF127" s="1173" t="s">
        <v>35</v>
      </c>
      <c r="BG127" s="1194" t="s">
        <v>35</v>
      </c>
      <c r="BH127" s="1215" t="s">
        <v>35</v>
      </c>
      <c r="BI127" s="1173" t="s">
        <v>35</v>
      </c>
      <c r="BJ127" s="1173" t="s">
        <v>35</v>
      </c>
      <c r="BK127" s="1173" t="s">
        <v>35</v>
      </c>
      <c r="BL127" s="1194" t="s">
        <v>35</v>
      </c>
      <c r="BM127" s="1215" t="s">
        <v>35</v>
      </c>
      <c r="BN127" s="1173" t="s">
        <v>35</v>
      </c>
      <c r="BO127" s="1173" t="s">
        <v>35</v>
      </c>
      <c r="BP127" s="1173" t="s">
        <v>35</v>
      </c>
      <c r="BQ127" s="1194" t="s">
        <v>35</v>
      </c>
      <c r="BR127" s="1215" t="s">
        <v>35</v>
      </c>
      <c r="BS127" s="1173" t="s">
        <v>35</v>
      </c>
      <c r="BT127" s="1173" t="s">
        <v>35</v>
      </c>
      <c r="BU127" s="1173" t="s">
        <v>35</v>
      </c>
      <c r="BV127" s="1173" t="s">
        <v>35</v>
      </c>
      <c r="BW127" s="1173" t="s">
        <v>35</v>
      </c>
      <c r="BX127" s="1173" t="s">
        <v>35</v>
      </c>
      <c r="BY127" s="1234" t="s">
        <v>35</v>
      </c>
      <c r="BZ127" s="1234" t="s">
        <v>35</v>
      </c>
      <c r="CA127" s="1885"/>
      <c r="CB127" s="1885"/>
      <c r="CC127" s="1885"/>
      <c r="CD127" s="1885"/>
      <c r="CE127" s="1885"/>
      <c r="CF127" s="1885"/>
      <c r="CG127" s="1885"/>
      <c r="CH127" s="1885"/>
      <c r="CI127" s="1885"/>
      <c r="CJ127" s="1885"/>
      <c r="CK127" s="1885"/>
      <c r="CL127" s="1885"/>
      <c r="CM127" s="1885"/>
      <c r="CN127" s="1885"/>
      <c r="CO127" s="1885"/>
      <c r="CP127" s="1885"/>
      <c r="CQ127" s="1885"/>
      <c r="CR127" s="1885"/>
      <c r="CS127" s="1885"/>
      <c r="CT127" s="1885"/>
      <c r="CU127" s="1885"/>
      <c r="CV127" s="1885"/>
      <c r="CW127" s="1885"/>
      <c r="CX127" s="1885"/>
      <c r="CY127" s="1885"/>
      <c r="CZ127" s="1885"/>
    </row>
    <row r="128" s="388" customFormat="true" ht="15" customHeight="true" x14ac:dyDescent="0.2">
      <c r="A128" s="2429" t="s">
        <v>171</v>
      </c>
      <c r="B128" s="1755" t="s">
        <v>49</v>
      </c>
      <c r="C128" s="1654">
        <v>17.92857131604687</v>
      </c>
      <c r="D128" s="1655">
        <v>33.196202501013673</v>
      </c>
      <c r="E128" s="1655">
        <v>28.131422812120022</v>
      </c>
      <c r="F128" s="1655">
        <v>22.096636389021445</v>
      </c>
      <c r="G128" s="1656">
        <v>8.6531234884695909</v>
      </c>
      <c r="H128" s="1657">
        <v>41.703073139293089</v>
      </c>
      <c r="I128" s="1655">
        <v>34.70993492944239</v>
      </c>
      <c r="J128" s="1655">
        <v>25.462013662887671</v>
      </c>
      <c r="K128" s="1655">
        <v>19.254694962585202</v>
      </c>
      <c r="L128" s="1658">
        <v>5.6570495697036662</v>
      </c>
      <c r="M128" s="1654">
        <v>12.076137682207873</v>
      </c>
      <c r="N128" s="1655">
        <v>8.0584642148077101</v>
      </c>
      <c r="O128" s="1655">
        <v>12.117633824296449</v>
      </c>
      <c r="P128" s="1655">
        <v>14.894150132448589</v>
      </c>
      <c r="Q128" s="1656">
        <v>10.9056525976471</v>
      </c>
      <c r="R128" s="1657">
        <v>23.314339604726147</v>
      </c>
      <c r="S128" s="1655">
        <v>23.540354302522857</v>
      </c>
      <c r="T128" s="1655">
        <v>17.930540361946711</v>
      </c>
      <c r="U128" s="1655">
        <v>19.928785311589735</v>
      </c>
      <c r="V128" s="1655">
        <v>24.218443104338153</v>
      </c>
      <c r="W128" s="1655">
        <v>17.750812480205205</v>
      </c>
      <c r="X128" s="1655">
        <v>24.83406395769256</v>
      </c>
      <c r="Y128" s="1655">
        <v>23.474371880412619</v>
      </c>
      <c r="Z128" s="1658">
        <v>28.854451116739664</v>
      </c>
      <c r="AA128" s="603"/>
      <c r="AB128" s="603"/>
      <c r="AC128" s="603"/>
      <c r="AD128" s="603"/>
      <c r="AE128" s="603"/>
      <c r="AF128" s="603"/>
      <c r="AG128" s="603"/>
      <c r="AH128" s="603"/>
      <c r="AI128" s="603"/>
      <c r="AJ128" s="603"/>
      <c r="AK128" s="603"/>
      <c r="AL128" s="603"/>
      <c r="AM128" s="603"/>
      <c r="AN128" s="603"/>
      <c r="AO128" s="603"/>
      <c r="AP128" s="603"/>
      <c r="AQ128" s="603"/>
      <c r="AR128" s="603"/>
      <c r="AS128" s="603"/>
      <c r="AT128" s="603"/>
      <c r="AU128" s="603"/>
      <c r="AV128" s="603"/>
      <c r="AW128" s="603"/>
      <c r="AX128" s="603"/>
      <c r="AY128" s="603"/>
      <c r="AZ128" s="216"/>
      <c r="BA128" s="2225" t="s">
        <v>108</v>
      </c>
      <c r="BB128" s="156" t="s">
        <v>49</v>
      </c>
      <c r="BC128" s="1153" t="s">
        <v>35</v>
      </c>
      <c r="BD128" s="1173" t="s">
        <v>35</v>
      </c>
      <c r="BE128" s="1173" t="s">
        <v>35</v>
      </c>
      <c r="BF128" s="1173" t="s">
        <v>35</v>
      </c>
      <c r="BG128" s="1194" t="s">
        <v>35</v>
      </c>
      <c r="BH128" s="1215" t="s">
        <v>35</v>
      </c>
      <c r="BI128" s="1173" t="s">
        <v>35</v>
      </c>
      <c r="BJ128" s="1173" t="s">
        <v>35</v>
      </c>
      <c r="BK128" s="1173" t="s">
        <v>35</v>
      </c>
      <c r="BL128" s="1194" t="s">
        <v>35</v>
      </c>
      <c r="BM128" s="1215" t="s">
        <v>35</v>
      </c>
      <c r="BN128" s="1173" t="s">
        <v>35</v>
      </c>
      <c r="BO128" s="1173" t="s">
        <v>35</v>
      </c>
      <c r="BP128" s="1173" t="s">
        <v>35</v>
      </c>
      <c r="BQ128" s="1194" t="s">
        <v>35</v>
      </c>
      <c r="BR128" s="1215" t="s">
        <v>35</v>
      </c>
      <c r="BS128" s="1173" t="s">
        <v>35</v>
      </c>
      <c r="BT128" s="1173" t="s">
        <v>35</v>
      </c>
      <c r="BU128" s="1173" t="s">
        <v>35</v>
      </c>
      <c r="BV128" s="1173" t="s">
        <v>35</v>
      </c>
      <c r="BW128" s="1173" t="s">
        <v>35</v>
      </c>
      <c r="BX128" s="1173" t="s">
        <v>35</v>
      </c>
      <c r="BY128" s="1234" t="s">
        <v>35</v>
      </c>
      <c r="BZ128" s="1234" t="s">
        <v>35</v>
      </c>
      <c r="CA128" s="1885"/>
      <c r="CB128" s="1885"/>
      <c r="CC128" s="1885"/>
      <c r="CD128" s="1885"/>
      <c r="CE128" s="1885"/>
      <c r="CF128" s="1885"/>
      <c r="CG128" s="1885"/>
      <c r="CH128" s="1885"/>
      <c r="CI128" s="1885"/>
      <c r="CJ128" s="1885"/>
      <c r="CK128" s="1885"/>
      <c r="CL128" s="1885"/>
      <c r="CM128" s="1885"/>
      <c r="CN128" s="1885"/>
      <c r="CO128" s="1885"/>
      <c r="CP128" s="1885"/>
      <c r="CQ128" s="1885"/>
      <c r="CR128" s="1885"/>
      <c r="CS128" s="1885"/>
      <c r="CT128" s="1885"/>
      <c r="CU128" s="1885"/>
      <c r="CV128" s="1885"/>
      <c r="CW128" s="1885"/>
      <c r="CX128" s="1885"/>
      <c r="CY128" s="1885"/>
      <c r="CZ128" s="1885"/>
    </row>
    <row r="129" s="388" customFormat="true" ht="15" customHeight="true" x14ac:dyDescent="0.2">
      <c r="A129" s="2430"/>
      <c r="B129" s="1756" t="s">
        <v>48</v>
      </c>
      <c r="C129" s="1659">
        <v>82.071428683953556</v>
      </c>
      <c r="D129" s="1660">
        <v>66.803797498986512</v>
      </c>
      <c r="E129" s="1660">
        <v>71.868577187879879</v>
      </c>
      <c r="F129" s="1660">
        <v>77.903363610978644</v>
      </c>
      <c r="G129" s="1661">
        <v>91.346876511530468</v>
      </c>
      <c r="H129" s="1662">
        <v>58.296926860706812</v>
      </c>
      <c r="I129" s="1660">
        <v>65.290065070557475</v>
      </c>
      <c r="J129" s="1660">
        <v>74.537986337112244</v>
      </c>
      <c r="K129" s="1660">
        <v>80.74530503741488</v>
      </c>
      <c r="L129" s="1663">
        <v>94.342950430296241</v>
      </c>
      <c r="M129" s="1659">
        <v>87.923862317792128</v>
      </c>
      <c r="N129" s="1660">
        <v>91.941535785192343</v>
      </c>
      <c r="O129" s="1660">
        <v>87.88236617570351</v>
      </c>
      <c r="P129" s="1660">
        <v>85.105849867551456</v>
      </c>
      <c r="Q129" s="1661">
        <v>89.094347402352909</v>
      </c>
      <c r="R129" s="1662">
        <v>76.685660395273672</v>
      </c>
      <c r="S129" s="1660">
        <v>76.459645697477058</v>
      </c>
      <c r="T129" s="1660">
        <v>82.069459638053161</v>
      </c>
      <c r="U129" s="1660">
        <v>80.071214688410237</v>
      </c>
      <c r="V129" s="1660">
        <v>75.781556895661694</v>
      </c>
      <c r="W129" s="1660">
        <v>82.249187519794731</v>
      </c>
      <c r="X129" s="1660">
        <v>75.165936042307209</v>
      </c>
      <c r="Y129" s="1660">
        <v>76.525628119587637</v>
      </c>
      <c r="Z129" s="1663">
        <v>71.145548883260133</v>
      </c>
      <c r="AA129" s="603"/>
      <c r="AB129" s="603"/>
      <c r="AC129" s="603"/>
      <c r="AD129" s="603"/>
      <c r="AE129" s="603"/>
      <c r="AF129" s="603"/>
      <c r="AG129" s="603"/>
      <c r="AH129" s="603"/>
      <c r="AI129" s="603"/>
      <c r="AJ129" s="603"/>
      <c r="AK129" s="603"/>
      <c r="AL129" s="603"/>
      <c r="AM129" s="603"/>
      <c r="AN129" s="603"/>
      <c r="AO129" s="603"/>
      <c r="AP129" s="603"/>
      <c r="AQ129" s="603"/>
      <c r="AR129" s="603"/>
      <c r="AS129" s="603"/>
      <c r="AT129" s="603"/>
      <c r="AU129" s="603"/>
      <c r="AV129" s="603"/>
      <c r="AW129" s="603"/>
      <c r="AX129" s="603"/>
      <c r="AY129" s="603"/>
      <c r="AZ129" s="216"/>
      <c r="BA129" s="2226"/>
      <c r="BB129" s="157" t="s">
        <v>48</v>
      </c>
      <c r="BC129" s="1154" t="s">
        <v>35</v>
      </c>
      <c r="BD129" s="1174" t="s">
        <v>35</v>
      </c>
      <c r="BE129" s="1174" t="s">
        <v>35</v>
      </c>
      <c r="BF129" s="1174" t="s">
        <v>35</v>
      </c>
      <c r="BG129" s="1195" t="s">
        <v>35</v>
      </c>
      <c r="BH129" s="1216" t="s">
        <v>35</v>
      </c>
      <c r="BI129" s="1174" t="s">
        <v>35</v>
      </c>
      <c r="BJ129" s="1174" t="s">
        <v>35</v>
      </c>
      <c r="BK129" s="1174" t="s">
        <v>35</v>
      </c>
      <c r="BL129" s="1195" t="s">
        <v>35</v>
      </c>
      <c r="BM129" s="1216" t="s">
        <v>35</v>
      </c>
      <c r="BN129" s="1174" t="s">
        <v>35</v>
      </c>
      <c r="BO129" s="1174" t="s">
        <v>35</v>
      </c>
      <c r="BP129" s="1174" t="s">
        <v>35</v>
      </c>
      <c r="BQ129" s="1195" t="s">
        <v>35</v>
      </c>
      <c r="BR129" s="1216" t="s">
        <v>35</v>
      </c>
      <c r="BS129" s="1174" t="s">
        <v>35</v>
      </c>
      <c r="BT129" s="1174" t="s">
        <v>35</v>
      </c>
      <c r="BU129" s="1174" t="s">
        <v>35</v>
      </c>
      <c r="BV129" s="1174" t="s">
        <v>35</v>
      </c>
      <c r="BW129" s="1174" t="s">
        <v>35</v>
      </c>
      <c r="BX129" s="1174" t="s">
        <v>35</v>
      </c>
      <c r="BY129" s="1235" t="s">
        <v>35</v>
      </c>
      <c r="BZ129" s="1235" t="s">
        <v>35</v>
      </c>
      <c r="CA129" s="1886"/>
      <c r="CB129" s="1886"/>
      <c r="CC129" s="1886"/>
      <c r="CD129" s="1886"/>
      <c r="CE129" s="1886"/>
      <c r="CF129" s="1886"/>
      <c r="CG129" s="1886"/>
      <c r="CH129" s="1886"/>
      <c r="CI129" s="1886"/>
      <c r="CJ129" s="1886"/>
      <c r="CK129" s="1886"/>
      <c r="CL129" s="1886"/>
      <c r="CM129" s="1886"/>
      <c r="CN129" s="1886"/>
      <c r="CO129" s="1886"/>
      <c r="CP129" s="1886"/>
      <c r="CQ129" s="1886"/>
      <c r="CR129" s="1886"/>
      <c r="CS129" s="1886"/>
      <c r="CT129" s="1886"/>
      <c r="CU129" s="1886"/>
      <c r="CV129" s="1886"/>
      <c r="CW129" s="1886"/>
      <c r="CX129" s="1886"/>
      <c r="CY129" s="1886"/>
      <c r="CZ129" s="1886"/>
    </row>
    <row r="130" s="131" customFormat="true" ht="15" hidden="true" customHeight="true" x14ac:dyDescent="0.2">
      <c r="A130" s="2151" t="s">
        <v>47</v>
      </c>
      <c r="B130" s="247" t="s">
        <v>42</v>
      </c>
      <c r="C130" s="253"/>
      <c r="D130" s="254"/>
      <c r="E130" s="254"/>
      <c r="F130" s="254"/>
      <c r="G130" s="255"/>
      <c r="H130" s="256"/>
      <c r="I130" s="254"/>
      <c r="J130" s="254"/>
      <c r="K130" s="254"/>
      <c r="L130" s="257"/>
      <c r="M130" s="253"/>
      <c r="N130" s="254"/>
      <c r="O130" s="254"/>
      <c r="P130" s="254"/>
      <c r="Q130" s="255"/>
      <c r="R130" s="256"/>
      <c r="S130" s="254"/>
      <c r="T130" s="254"/>
      <c r="U130" s="254"/>
      <c r="V130" s="254"/>
      <c r="W130" s="254"/>
      <c r="X130" s="254"/>
      <c r="Y130" s="254"/>
      <c r="Z130" s="257"/>
      <c r="AA130" s="603"/>
      <c r="AB130" s="603"/>
      <c r="AC130" s="603"/>
      <c r="AD130" s="603"/>
      <c r="AE130" s="603"/>
      <c r="AF130" s="603"/>
      <c r="AG130" s="603"/>
      <c r="AH130" s="603"/>
      <c r="AI130" s="603"/>
      <c r="AJ130" s="603"/>
      <c r="AK130" s="603"/>
      <c r="AL130" s="603"/>
      <c r="AM130" s="603"/>
      <c r="AN130" s="603"/>
      <c r="AO130" s="603"/>
      <c r="AP130" s="603"/>
      <c r="AQ130" s="603"/>
      <c r="AR130" s="603"/>
      <c r="AS130" s="603"/>
      <c r="AT130" s="603"/>
      <c r="AU130" s="603"/>
      <c r="AV130" s="603"/>
      <c r="AW130" s="603"/>
      <c r="AX130" s="603"/>
      <c r="AY130" s="60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52"/>
      <c r="B131" s="239"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62"/>
      <c r="AA131" s="603"/>
      <c r="AB131" s="603"/>
      <c r="AC131" s="603"/>
      <c r="AD131" s="603"/>
      <c r="AE131" s="603"/>
      <c r="AF131" s="603"/>
      <c r="AG131" s="603"/>
      <c r="AH131" s="603"/>
      <c r="AI131" s="603"/>
      <c r="AJ131" s="603"/>
      <c r="AK131" s="603"/>
      <c r="AL131" s="603"/>
      <c r="AM131" s="603"/>
      <c r="AN131" s="603"/>
      <c r="AO131" s="603"/>
      <c r="AP131" s="603"/>
      <c r="AQ131" s="603"/>
      <c r="AR131" s="603"/>
      <c r="AS131" s="603"/>
      <c r="AT131" s="603"/>
      <c r="AU131" s="603"/>
      <c r="AV131" s="603"/>
      <c r="AW131" s="603"/>
      <c r="AX131" s="603"/>
      <c r="AY131" s="60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53"/>
      <c r="B132" s="240" t="s">
        <v>46</v>
      </c>
      <c r="C132" s="263"/>
      <c r="D132" s="264"/>
      <c r="E132" s="264"/>
      <c r="F132" s="264"/>
      <c r="G132" s="265"/>
      <c r="H132" s="266"/>
      <c r="I132" s="264"/>
      <c r="J132" s="264"/>
      <c r="K132" s="264"/>
      <c r="L132" s="267"/>
      <c r="M132" s="263"/>
      <c r="N132" s="264"/>
      <c r="O132" s="264"/>
      <c r="P132" s="264"/>
      <c r="Q132" s="265"/>
      <c r="R132" s="1793"/>
      <c r="S132" s="1794"/>
      <c r="T132" s="1794"/>
      <c r="U132" s="1794"/>
      <c r="V132" s="1794"/>
      <c r="W132" s="1794"/>
      <c r="X132" s="1794"/>
      <c r="Y132" s="1794"/>
      <c r="Z132" s="1832"/>
      <c r="AA132" s="603"/>
      <c r="AB132" s="603"/>
      <c r="AC132" s="603"/>
      <c r="AD132" s="603"/>
      <c r="AE132" s="603"/>
      <c r="AF132" s="603"/>
      <c r="AG132" s="603"/>
      <c r="AH132" s="603"/>
      <c r="AI132" s="603"/>
      <c r="AJ132" s="603"/>
      <c r="AK132" s="603"/>
      <c r="AL132" s="603"/>
      <c r="AM132" s="603"/>
      <c r="AN132" s="603"/>
      <c r="AO132" s="603"/>
      <c r="AP132" s="603"/>
      <c r="AQ132" s="603"/>
      <c r="AR132" s="603"/>
      <c r="AS132" s="603"/>
      <c r="AT132" s="603"/>
      <c r="AU132" s="603"/>
      <c r="AV132" s="603"/>
      <c r="AW132" s="603"/>
      <c r="AX132" s="603"/>
      <c r="AY132" s="60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88" customFormat="true" ht="15" customHeight="true" x14ac:dyDescent="0.2">
      <c r="A133" s="130"/>
      <c r="B133" s="188"/>
      <c r="C133" s="2154" t="s">
        <v>114</v>
      </c>
      <c r="D133" s="2155"/>
      <c r="E133" s="2155"/>
      <c r="F133" s="2155"/>
      <c r="G133" s="2156"/>
      <c r="H133" s="2404" t="s">
        <v>38</v>
      </c>
      <c r="I133" s="2405"/>
      <c r="J133" s="2405"/>
      <c r="K133" s="2405"/>
      <c r="L133" s="2406"/>
      <c r="M133" s="2407" t="s">
        <v>37</v>
      </c>
      <c r="N133" s="2405"/>
      <c r="O133" s="2405"/>
      <c r="P133" s="2405"/>
      <c r="Q133" s="2406"/>
      <c r="R133" s="1950" t="s">
        <v>137</v>
      </c>
      <c r="S133" s="1960"/>
      <c r="T133" s="1960"/>
      <c r="U133" s="1960"/>
      <c r="V133" s="1960"/>
      <c r="W133" s="1960"/>
      <c r="X133" s="1960"/>
      <c r="Y133" s="1960"/>
      <c r="Z133" s="1961"/>
      <c r="AA133" s="603"/>
      <c r="AB133" s="603"/>
      <c r="AC133" s="603"/>
      <c r="AD133" s="603"/>
      <c r="AE133" s="603"/>
      <c r="AF133" s="603"/>
      <c r="AG133" s="603"/>
      <c r="AH133" s="603"/>
      <c r="AI133" s="603"/>
      <c r="AJ133" s="603"/>
      <c r="AK133" s="603"/>
      <c r="AL133" s="603"/>
      <c r="AM133" s="603"/>
      <c r="AN133" s="603"/>
      <c r="AO133" s="603"/>
      <c r="AP133" s="603"/>
      <c r="AQ133" s="603"/>
      <c r="AR133" s="603"/>
      <c r="AS133" s="603"/>
      <c r="AT133" s="603"/>
      <c r="AU133" s="603"/>
      <c r="AV133" s="603"/>
      <c r="AW133" s="603"/>
      <c r="AX133" s="603"/>
      <c r="AY133" s="603"/>
      <c r="AZ133" s="216"/>
      <c r="BA133" s="217" t="s">
        <v>128</v>
      </c>
      <c r="BB133" s="116" t="s">
        <v>98</v>
      </c>
      <c r="BC133" s="2227" t="s">
        <v>114</v>
      </c>
      <c r="BD133" s="2228"/>
      <c r="BE133" s="2228"/>
      <c r="BF133" s="2228"/>
      <c r="BG133" s="2229"/>
      <c r="BH133" s="2230" t="s">
        <v>38</v>
      </c>
      <c r="BI133" s="2228"/>
      <c r="BJ133" s="2228"/>
      <c r="BK133" s="2228"/>
      <c r="BL133" s="2229"/>
      <c r="BM133" s="2230" t="s">
        <v>37</v>
      </c>
      <c r="BN133" s="2228"/>
      <c r="BO133" s="2228"/>
      <c r="BP133" s="2228"/>
      <c r="BQ133" s="2231"/>
      <c r="BR133" s="1808" t="s">
        <v>137</v>
      </c>
      <c r="BS133" s="1809"/>
      <c r="BT133" s="1809"/>
      <c r="BU133" s="1809"/>
      <c r="BV133" s="1809"/>
      <c r="BW133" s="1809"/>
      <c r="BX133" s="1809"/>
      <c r="BY133" s="1810"/>
      <c r="BZ133" s="312"/>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88" customFormat="true" ht="12.75" x14ac:dyDescent="0.2">
      <c r="A134" s="189" t="s">
        <v>69</v>
      </c>
      <c r="B134" s="245"/>
      <c r="C134" s="281" t="s">
        <v>0</v>
      </c>
      <c r="D134" s="282" t="s">
        <v>1</v>
      </c>
      <c r="E134" s="282" t="s">
        <v>2</v>
      </c>
      <c r="F134" s="282" t="s">
        <v>3</v>
      </c>
      <c r="G134" s="283" t="s">
        <v>4</v>
      </c>
      <c r="H134" s="1562" t="s">
        <v>0</v>
      </c>
      <c r="I134" s="1530" t="s">
        <v>1</v>
      </c>
      <c r="J134" s="1530" t="s">
        <v>2</v>
      </c>
      <c r="K134" s="1530" t="s">
        <v>3</v>
      </c>
      <c r="L134" s="1531" t="s">
        <v>4</v>
      </c>
      <c r="M134" s="1552" t="s">
        <v>0</v>
      </c>
      <c r="N134" s="1530" t="s">
        <v>1</v>
      </c>
      <c r="O134" s="1530" t="s">
        <v>2</v>
      </c>
      <c r="P134" s="1530" t="s">
        <v>3</v>
      </c>
      <c r="Q134" s="1574" t="s">
        <v>4</v>
      </c>
      <c r="R134" s="1562" t="s">
        <v>149</v>
      </c>
      <c r="S134" s="1530" t="s">
        <v>150</v>
      </c>
      <c r="T134" s="1530" t="s">
        <v>151</v>
      </c>
      <c r="U134" s="1530" t="s">
        <v>152</v>
      </c>
      <c r="V134" s="1530" t="s">
        <v>153</v>
      </c>
      <c r="W134" s="1530" t="s">
        <v>154</v>
      </c>
      <c r="X134" s="1530" t="s">
        <v>294</v>
      </c>
      <c r="Y134" s="1530" t="s">
        <v>156</v>
      </c>
      <c r="Z134" s="1532" t="s">
        <v>157</v>
      </c>
      <c r="AA134" s="603"/>
      <c r="AB134" s="603"/>
      <c r="AC134" s="603"/>
      <c r="AD134" s="603"/>
      <c r="AE134" s="603"/>
      <c r="AF134" s="603"/>
      <c r="AG134" s="603"/>
      <c r="AH134" s="603"/>
      <c r="AI134" s="603"/>
      <c r="AJ134" s="603"/>
      <c r="AK134" s="603"/>
      <c r="AL134" s="603"/>
      <c r="AM134" s="603"/>
      <c r="AN134" s="603"/>
      <c r="AO134" s="603"/>
      <c r="AP134" s="603"/>
      <c r="AQ134" s="603"/>
      <c r="AR134" s="603"/>
      <c r="AS134" s="603"/>
      <c r="AT134" s="603"/>
      <c r="AU134" s="603"/>
      <c r="AV134" s="603"/>
      <c r="AW134" s="603"/>
      <c r="AX134" s="603"/>
      <c r="AY134" s="603"/>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149</v>
      </c>
      <c r="BS134" s="174" t="s">
        <v>150</v>
      </c>
      <c r="BT134" s="174" t="s">
        <v>151</v>
      </c>
      <c r="BU134" s="174" t="s">
        <v>152</v>
      </c>
      <c r="BV134" s="174" t="s">
        <v>153</v>
      </c>
      <c r="BW134" s="174" t="s">
        <v>154</v>
      </c>
      <c r="BX134" s="174" t="s">
        <v>294</v>
      </c>
      <c r="BY134" s="175" t="s">
        <v>156</v>
      </c>
      <c r="BZ134" s="175" t="s">
        <v>157</v>
      </c>
      <c r="CA134" s="1887"/>
      <c r="CB134" s="1887"/>
      <c r="CC134" s="1887"/>
      <c r="CD134" s="1887"/>
      <c r="CE134" s="1887"/>
      <c r="CF134" s="1887"/>
      <c r="CG134" s="1887"/>
      <c r="CH134" s="1887"/>
      <c r="CI134" s="1887"/>
      <c r="CJ134" s="1887"/>
      <c r="CK134" s="1887"/>
      <c r="CL134" s="1887"/>
      <c r="CM134" s="1887"/>
      <c r="CN134" s="1887"/>
      <c r="CO134" s="1887"/>
      <c r="CP134" s="1887"/>
      <c r="CQ134" s="1887"/>
      <c r="CR134" s="1887"/>
      <c r="CS134" s="1887"/>
      <c r="CT134" s="1887"/>
      <c r="CU134" s="1887"/>
      <c r="CV134" s="1887"/>
      <c r="CW134" s="1887"/>
      <c r="CX134" s="1887"/>
      <c r="CY134" s="1887"/>
      <c r="CZ134" s="1887"/>
    </row>
    <row r="135" s="388" customFormat="true" ht="15" customHeight="true" x14ac:dyDescent="0.2">
      <c r="A135" s="2408" t="s">
        <v>45</v>
      </c>
      <c r="B135" s="1757" t="s">
        <v>44</v>
      </c>
      <c r="C135" s="1664">
        <v>4.2778593953867965</v>
      </c>
      <c r="D135" s="1665">
        <v>28.802260665280226</v>
      </c>
      <c r="E135" s="1665">
        <v>43.972766608892286</v>
      </c>
      <c r="F135" s="1665">
        <v>61.656798006399328</v>
      </c>
      <c r="G135" s="1666">
        <v>82.456982591191547</v>
      </c>
      <c r="H135" s="1667">
        <v>35.710517932972351</v>
      </c>
      <c r="I135" s="1665">
        <v>52.816613999564197</v>
      </c>
      <c r="J135" s="1665">
        <v>60.927898325254958</v>
      </c>
      <c r="K135" s="1665">
        <v>72.576016746906831</v>
      </c>
      <c r="L135" s="1668">
        <v>86.933859373782965</v>
      </c>
      <c r="M135" s="1669">
        <v>0.12881968101465194</v>
      </c>
      <c r="N135" s="1665">
        <v>0.83682074447537524</v>
      </c>
      <c r="O135" s="1665">
        <v>3.7546651097404191</v>
      </c>
      <c r="P135" s="1665">
        <v>7.8422604800583704</v>
      </c>
      <c r="Q135" s="1666">
        <v>15.282503088803063</v>
      </c>
      <c r="R135" s="1667">
        <v>16.217602585192466</v>
      </c>
      <c r="S135" s="1665">
        <v>52.696624475433453</v>
      </c>
      <c r="T135" s="1665">
        <v>45.617087434041657</v>
      </c>
      <c r="U135" s="1665">
        <v>56.408420140506642</v>
      </c>
      <c r="V135" s="1665">
        <v>51.958411324198707</v>
      </c>
      <c r="W135" s="1665">
        <v>6.6324707310773334</v>
      </c>
      <c r="X135" s="1665">
        <v>39.243290132892483</v>
      </c>
      <c r="Y135" s="1665">
        <v>33.157460745565622</v>
      </c>
      <c r="Z135" s="1974">
        <v>62.121977979145001</v>
      </c>
      <c r="AA135" s="603"/>
      <c r="AB135" s="603"/>
      <c r="AC135" s="603"/>
      <c r="AD135" s="603"/>
      <c r="AE135" s="603"/>
      <c r="AF135" s="603"/>
      <c r="AG135" s="603"/>
      <c r="AH135" s="603"/>
      <c r="AI135" s="603"/>
      <c r="AJ135" s="603"/>
      <c r="AK135" s="603"/>
      <c r="AL135" s="603"/>
      <c r="AM135" s="603"/>
      <c r="AN135" s="603"/>
      <c r="AO135" s="603"/>
      <c r="AP135" s="603"/>
      <c r="AQ135" s="603"/>
      <c r="AR135" s="603"/>
      <c r="AS135" s="603"/>
      <c r="AT135" s="603"/>
      <c r="AU135" s="603"/>
      <c r="AV135" s="603"/>
      <c r="AW135" s="603"/>
      <c r="AX135" s="603"/>
      <c r="AY135" s="603"/>
      <c r="AZ135" s="216"/>
      <c r="BA135" s="2232" t="s">
        <v>45</v>
      </c>
      <c r="BB135" s="158" t="s">
        <v>44</v>
      </c>
      <c r="BC135" s="1155" t="s">
        <v>35</v>
      </c>
      <c r="BD135" s="1175" t="s">
        <v>35</v>
      </c>
      <c r="BE135" s="1175" t="s">
        <v>35</v>
      </c>
      <c r="BF135" s="1175" t="s">
        <v>35</v>
      </c>
      <c r="BG135" s="1196" t="s">
        <v>35</v>
      </c>
      <c r="BH135" s="1217" t="s">
        <v>35</v>
      </c>
      <c r="BI135" s="1175" t="s">
        <v>35</v>
      </c>
      <c r="BJ135" s="1175" t="s">
        <v>35</v>
      </c>
      <c r="BK135" s="1175" t="s">
        <v>35</v>
      </c>
      <c r="BL135" s="1196" t="s">
        <v>35</v>
      </c>
      <c r="BM135" s="1217" t="s">
        <v>35</v>
      </c>
      <c r="BN135" s="1175" t="s">
        <v>35</v>
      </c>
      <c r="BO135" s="1175" t="s">
        <v>35</v>
      </c>
      <c r="BP135" s="1175" t="s">
        <v>35</v>
      </c>
      <c r="BQ135" s="1196" t="s">
        <v>35</v>
      </c>
      <c r="BR135" s="1217" t="s">
        <v>35</v>
      </c>
      <c r="BS135" s="1175" t="s">
        <v>35</v>
      </c>
      <c r="BT135" s="1175" t="s">
        <v>35</v>
      </c>
      <c r="BU135" s="1175" t="s">
        <v>35</v>
      </c>
      <c r="BV135" s="1175" t="s">
        <v>35</v>
      </c>
      <c r="BW135" s="1175" t="s">
        <v>35</v>
      </c>
      <c r="BX135" s="1175" t="s">
        <v>35</v>
      </c>
      <c r="BY135" s="1236" t="s">
        <v>35</v>
      </c>
      <c r="BZ135" s="1236" t="s">
        <v>35</v>
      </c>
      <c r="CA135" s="1888"/>
      <c r="CB135" s="1888"/>
      <c r="CC135" s="1888"/>
      <c r="CD135" s="1888"/>
      <c r="CE135" s="1888"/>
      <c r="CF135" s="1888"/>
      <c r="CG135" s="1888"/>
      <c r="CH135" s="1888"/>
      <c r="CI135" s="1888"/>
      <c r="CJ135" s="1888"/>
      <c r="CK135" s="1888"/>
      <c r="CL135" s="1888"/>
      <c r="CM135" s="1888"/>
      <c r="CN135" s="1888"/>
      <c r="CO135" s="1888"/>
      <c r="CP135" s="1888"/>
      <c r="CQ135" s="1888"/>
      <c r="CR135" s="1888"/>
      <c r="CS135" s="1888"/>
      <c r="CT135" s="1888"/>
      <c r="CU135" s="1888"/>
      <c r="CV135" s="1888"/>
      <c r="CW135" s="1888"/>
      <c r="CX135" s="1888"/>
      <c r="CY135" s="1888"/>
      <c r="CZ135" s="1888"/>
    </row>
    <row r="136" s="388" customFormat="true" ht="15" customHeight="true" x14ac:dyDescent="0.2">
      <c r="A136" s="2401"/>
      <c r="B136" s="1758" t="s">
        <v>43</v>
      </c>
      <c r="C136" s="1670">
        <v>3.3188240745342337</v>
      </c>
      <c r="D136" s="1671">
        <v>14.987508903459206</v>
      </c>
      <c r="E136" s="1671">
        <v>20.825365682985421</v>
      </c>
      <c r="F136" s="1671">
        <v>20.075081720474603</v>
      </c>
      <c r="G136" s="1672">
        <v>11.488875529006256</v>
      </c>
      <c r="H136" s="1673">
        <v>16.108653329853997</v>
      </c>
      <c r="I136" s="1671">
        <v>20.212464826543485</v>
      </c>
      <c r="J136" s="1671">
        <v>22.807794236021277</v>
      </c>
      <c r="K136" s="1671">
        <v>16.352064240323017</v>
      </c>
      <c r="L136" s="1674">
        <v>9.3111065945780975</v>
      </c>
      <c r="M136" s="1675">
        <v>1.2183822518573708</v>
      </c>
      <c r="N136" s="1671">
        <v>1.7901140502649866</v>
      </c>
      <c r="O136" s="1671">
        <v>4.3135651413259168</v>
      </c>
      <c r="P136" s="1671">
        <v>10.782002618098662</v>
      </c>
      <c r="Q136" s="1672">
        <v>21.580647146958924</v>
      </c>
      <c r="R136" s="1673">
        <v>34.018450041236839</v>
      </c>
      <c r="S136" s="1671">
        <v>1.2289761524016312</v>
      </c>
      <c r="T136" s="1671">
        <v>15.234953546989836</v>
      </c>
      <c r="U136" s="1671">
        <v>2.6765662411478877</v>
      </c>
      <c r="V136" s="1671">
        <v>3.1475703968409112</v>
      </c>
      <c r="W136" s="1671">
        <v>15.242117804226647</v>
      </c>
      <c r="X136" s="1671">
        <v>2.8342366185244803</v>
      </c>
      <c r="Y136" s="1671">
        <v>29.765713371320718</v>
      </c>
      <c r="Z136" s="1975">
        <v>8.1446994512515314</v>
      </c>
      <c r="AA136" s="603"/>
      <c r="AB136" s="603"/>
      <c r="AC136" s="603"/>
      <c r="AD136" s="603"/>
      <c r="AE136" s="603"/>
      <c r="AF136" s="603"/>
      <c r="AG136" s="603"/>
      <c r="AH136" s="603"/>
      <c r="AI136" s="603"/>
      <c r="AJ136" s="603"/>
      <c r="AK136" s="603"/>
      <c r="AL136" s="603"/>
      <c r="AM136" s="603"/>
      <c r="AN136" s="603"/>
      <c r="AO136" s="603"/>
      <c r="AP136" s="603"/>
      <c r="AQ136" s="603"/>
      <c r="AR136" s="603"/>
      <c r="AS136" s="603"/>
      <c r="AT136" s="603"/>
      <c r="AU136" s="603"/>
      <c r="AV136" s="603"/>
      <c r="AW136" s="603"/>
      <c r="AX136" s="603"/>
      <c r="AY136" s="603"/>
      <c r="AZ136" s="216"/>
      <c r="BA136" s="2193"/>
      <c r="BB136" s="159" t="s">
        <v>43</v>
      </c>
      <c r="BC136" s="1156" t="s">
        <v>35</v>
      </c>
      <c r="BD136" s="1176" t="s">
        <v>35</v>
      </c>
      <c r="BE136" s="1176" t="s">
        <v>35</v>
      </c>
      <c r="BF136" s="1176" t="s">
        <v>35</v>
      </c>
      <c r="BG136" s="1197" t="s">
        <v>35</v>
      </c>
      <c r="BH136" s="1218" t="s">
        <v>35</v>
      </c>
      <c r="BI136" s="1176" t="s">
        <v>35</v>
      </c>
      <c r="BJ136" s="1176" t="s">
        <v>35</v>
      </c>
      <c r="BK136" s="1176" t="s">
        <v>35</v>
      </c>
      <c r="BL136" s="1197" t="s">
        <v>35</v>
      </c>
      <c r="BM136" s="1218" t="s">
        <v>35</v>
      </c>
      <c r="BN136" s="1176" t="s">
        <v>35</v>
      </c>
      <c r="BO136" s="1176" t="s">
        <v>35</v>
      </c>
      <c r="BP136" s="1176" t="s">
        <v>35</v>
      </c>
      <c r="BQ136" s="1197" t="s">
        <v>35</v>
      </c>
      <c r="BR136" s="1218" t="s">
        <v>35</v>
      </c>
      <c r="BS136" s="1176" t="s">
        <v>35</v>
      </c>
      <c r="BT136" s="1176" t="s">
        <v>35</v>
      </c>
      <c r="BU136" s="1176" t="s">
        <v>35</v>
      </c>
      <c r="BV136" s="1176" t="s">
        <v>35</v>
      </c>
      <c r="BW136" s="1176" t="s">
        <v>35</v>
      </c>
      <c r="BX136" s="1176" t="s">
        <v>35</v>
      </c>
      <c r="BY136" s="1237" t="s">
        <v>35</v>
      </c>
      <c r="BZ136" s="1237" t="s">
        <v>35</v>
      </c>
      <c r="CA136" s="1889"/>
      <c r="CB136" s="1889"/>
      <c r="CC136" s="1889"/>
      <c r="CD136" s="1889"/>
      <c r="CE136" s="1889"/>
      <c r="CF136" s="1889"/>
      <c r="CG136" s="1889"/>
      <c r="CH136" s="1889"/>
      <c r="CI136" s="1889"/>
      <c r="CJ136" s="1889"/>
      <c r="CK136" s="1889"/>
      <c r="CL136" s="1889"/>
      <c r="CM136" s="1889"/>
      <c r="CN136" s="1889"/>
      <c r="CO136" s="1889"/>
      <c r="CP136" s="1889"/>
      <c r="CQ136" s="1889"/>
      <c r="CR136" s="1889"/>
      <c r="CS136" s="1889"/>
      <c r="CT136" s="1889"/>
      <c r="CU136" s="1889"/>
      <c r="CV136" s="1889"/>
      <c r="CW136" s="1889"/>
      <c r="CX136" s="1889"/>
      <c r="CY136" s="1889"/>
      <c r="CZ136" s="1889"/>
    </row>
    <row r="137" s="388" customFormat="true" ht="15" customHeight="true" x14ac:dyDescent="0.2">
      <c r="A137" s="2401"/>
      <c r="B137" s="1758" t="s">
        <v>42</v>
      </c>
      <c r="C137" s="1670">
        <f>(100-(C135+C136+C139))*0.5</f>
        <v>20.871934930037039</v>
      </c>
      <c r="D137" s="1676">
        <f t="shared" ref="D137:Z137" si="9">(100-(D135+D136+D139))*0.5</f>
        <v>18.342621209482175</v>
      </c>
      <c r="E137" s="1676">
        <f t="shared" si="9"/>
        <v>13.6630731747276</v>
      </c>
      <c r="F137" s="1676">
        <f t="shared" si="9"/>
        <v>7.8741111175996821</v>
      </c>
      <c r="G137" s="1677">
        <f t="shared" si="9"/>
        <v>2.8141594329616169</v>
      </c>
      <c r="H137" s="1678">
        <f t="shared" si="9"/>
        <v>15.913989521867052</v>
      </c>
      <c r="I137" s="1676">
        <f t="shared" si="9"/>
        <v>11.117061828226696</v>
      </c>
      <c r="J137" s="1676">
        <f t="shared" si="9"/>
        <v>7.037279454182567</v>
      </c>
      <c r="K137" s="1676">
        <f t="shared" si="9"/>
        <v>5.2651444031155208</v>
      </c>
      <c r="L137" s="1679">
        <f t="shared" si="9"/>
        <v>1.6688506048432643</v>
      </c>
      <c r="M137" s="1670">
        <f t="shared" si="9"/>
        <v>19.765926094923152</v>
      </c>
      <c r="N137" s="1676">
        <f t="shared" si="9"/>
        <v>19.301614607836417</v>
      </c>
      <c r="O137" s="1676">
        <f t="shared" si="9"/>
        <v>24.898231301557374</v>
      </c>
      <c r="P137" s="1676">
        <f t="shared" si="9"/>
        <v>25.186481432079077</v>
      </c>
      <c r="Q137" s="1677">
        <f t="shared" si="9"/>
        <v>24.101404707326559</v>
      </c>
      <c r="R137" s="1678">
        <f t="shared" si="9"/>
        <v>22.150300748722739</v>
      </c>
      <c r="S137" s="1676">
        <f t="shared" si="9"/>
        <v>7.1825746013689269</v>
      </c>
      <c r="T137" s="1676">
        <f t="shared" si="9"/>
        <v>12.591509701620353</v>
      </c>
      <c r="U137" s="1676">
        <f t="shared" si="9"/>
        <v>11.630826898855986</v>
      </c>
      <c r="V137" s="1676">
        <f t="shared" si="9"/>
        <v>3.3425240951010409</v>
      </c>
      <c r="W137" s="1676">
        <f t="shared" si="9"/>
        <v>29.9926412911841</v>
      </c>
      <c r="X137" s="1676">
        <f t="shared" si="9"/>
        <v>5.5688718781666964</v>
      </c>
      <c r="Y137" s="1676">
        <f t="shared" si="9"/>
        <v>16.904860418835931</v>
      </c>
      <c r="Z137" s="1679">
        <f t="shared" si="9"/>
        <v>9.7053197662944442</v>
      </c>
      <c r="AA137" s="603"/>
      <c r="AB137" s="603"/>
      <c r="AC137" s="603"/>
      <c r="AD137" s="603"/>
      <c r="AE137" s="603"/>
      <c r="AF137" s="603"/>
      <c r="AG137" s="603"/>
      <c r="AH137" s="603"/>
      <c r="AI137" s="603"/>
      <c r="AJ137" s="603"/>
      <c r="AK137" s="603"/>
      <c r="AL137" s="603"/>
      <c r="AM137" s="603"/>
      <c r="AN137" s="603"/>
      <c r="AO137" s="603"/>
      <c r="AP137" s="603"/>
      <c r="AQ137" s="603"/>
      <c r="AR137" s="603"/>
      <c r="AS137" s="603"/>
      <c r="AT137" s="603"/>
      <c r="AU137" s="603"/>
      <c r="AV137" s="603"/>
      <c r="AW137" s="603"/>
      <c r="AX137" s="603"/>
      <c r="AY137" s="603"/>
      <c r="AZ137" s="216"/>
      <c r="BA137" s="2193"/>
      <c r="BB137" s="159" t="s">
        <v>42</v>
      </c>
      <c r="BC137" s="1156" t="s">
        <v>35</v>
      </c>
      <c r="BD137" s="1176" t="s">
        <v>35</v>
      </c>
      <c r="BE137" s="1176" t="s">
        <v>35</v>
      </c>
      <c r="BF137" s="1176" t="s">
        <v>35</v>
      </c>
      <c r="BG137" s="1197" t="s">
        <v>35</v>
      </c>
      <c r="BH137" s="1218" t="s">
        <v>35</v>
      </c>
      <c r="BI137" s="1176" t="s">
        <v>35</v>
      </c>
      <c r="BJ137" s="1176" t="s">
        <v>35</v>
      </c>
      <c r="BK137" s="1176" t="s">
        <v>35</v>
      </c>
      <c r="BL137" s="1197" t="s">
        <v>35</v>
      </c>
      <c r="BM137" s="1218" t="s">
        <v>35</v>
      </c>
      <c r="BN137" s="1176" t="s">
        <v>35</v>
      </c>
      <c r="BO137" s="1176" t="s">
        <v>35</v>
      </c>
      <c r="BP137" s="1176" t="s">
        <v>35</v>
      </c>
      <c r="BQ137" s="1197" t="s">
        <v>35</v>
      </c>
      <c r="BR137" s="1218" t="s">
        <v>35</v>
      </c>
      <c r="BS137" s="1176" t="s">
        <v>35</v>
      </c>
      <c r="BT137" s="1176" t="s">
        <v>35</v>
      </c>
      <c r="BU137" s="1176" t="s">
        <v>35</v>
      </c>
      <c r="BV137" s="1176" t="s">
        <v>35</v>
      </c>
      <c r="BW137" s="1176" t="s">
        <v>35</v>
      </c>
      <c r="BX137" s="1176" t="s">
        <v>35</v>
      </c>
      <c r="BY137" s="1237" t="s">
        <v>35</v>
      </c>
      <c r="BZ137" s="1237" t="s">
        <v>35</v>
      </c>
      <c r="CA137" s="1889"/>
      <c r="CB137" s="1889"/>
      <c r="CC137" s="1889"/>
      <c r="CD137" s="1889"/>
      <c r="CE137" s="1889"/>
      <c r="CF137" s="1889"/>
      <c r="CG137" s="1889"/>
      <c r="CH137" s="1889"/>
      <c r="CI137" s="1889"/>
      <c r="CJ137" s="1889"/>
      <c r="CK137" s="1889"/>
      <c r="CL137" s="1889"/>
      <c r="CM137" s="1889"/>
      <c r="CN137" s="1889"/>
      <c r="CO137" s="1889"/>
      <c r="CP137" s="1889"/>
      <c r="CQ137" s="1889"/>
      <c r="CR137" s="1889"/>
      <c r="CS137" s="1889"/>
      <c r="CT137" s="1889"/>
      <c r="CU137" s="1889"/>
      <c r="CV137" s="1889"/>
      <c r="CW137" s="1889"/>
      <c r="CX137" s="1889"/>
      <c r="CY137" s="1889"/>
      <c r="CZ137" s="1889"/>
    </row>
    <row r="138" s="388" customFormat="true" ht="15" customHeight="true" x14ac:dyDescent="0.2">
      <c r="A138" s="2401"/>
      <c r="B138" s="1758" t="s">
        <v>41</v>
      </c>
      <c r="C138" s="1670">
        <f>(100-(C135+C136+C139))*0.5</f>
        <v>20.871934930037039</v>
      </c>
      <c r="D138" s="1676">
        <f t="shared" ref="D138:Z138" si="10">(100-(D135+D136+D139))*0.5</f>
        <v>18.342621209482175</v>
      </c>
      <c r="E138" s="1676">
        <f t="shared" si="10"/>
        <v>13.6630731747276</v>
      </c>
      <c r="F138" s="1676">
        <f t="shared" si="10"/>
        <v>7.8741111175996821</v>
      </c>
      <c r="G138" s="1677">
        <f t="shared" si="10"/>
        <v>2.8141594329616169</v>
      </c>
      <c r="H138" s="1678">
        <f t="shared" si="10"/>
        <v>15.913989521867052</v>
      </c>
      <c r="I138" s="1676">
        <f t="shared" si="10"/>
        <v>11.117061828226696</v>
      </c>
      <c r="J138" s="1676">
        <f t="shared" si="10"/>
        <v>7.037279454182567</v>
      </c>
      <c r="K138" s="1676">
        <f t="shared" si="10"/>
        <v>5.2651444031155208</v>
      </c>
      <c r="L138" s="1679">
        <f t="shared" si="10"/>
        <v>1.6688506048432643</v>
      </c>
      <c r="M138" s="1670">
        <f t="shared" si="10"/>
        <v>19.765926094923152</v>
      </c>
      <c r="N138" s="1676">
        <f t="shared" si="10"/>
        <v>19.301614607836417</v>
      </c>
      <c r="O138" s="1676">
        <f t="shared" si="10"/>
        <v>24.898231301557374</v>
      </c>
      <c r="P138" s="1676">
        <f t="shared" si="10"/>
        <v>25.186481432079077</v>
      </c>
      <c r="Q138" s="1677">
        <f t="shared" si="10"/>
        <v>24.101404707326559</v>
      </c>
      <c r="R138" s="1678">
        <f t="shared" si="10"/>
        <v>22.150300748722739</v>
      </c>
      <c r="S138" s="1676">
        <f t="shared" si="10"/>
        <v>7.1825746013689269</v>
      </c>
      <c r="T138" s="1676">
        <f t="shared" si="10"/>
        <v>12.591509701620353</v>
      </c>
      <c r="U138" s="1676">
        <f t="shared" si="10"/>
        <v>11.630826898855986</v>
      </c>
      <c r="V138" s="1676">
        <f t="shared" si="10"/>
        <v>3.3425240951010409</v>
      </c>
      <c r="W138" s="1676">
        <f t="shared" si="10"/>
        <v>29.9926412911841</v>
      </c>
      <c r="X138" s="1676">
        <f t="shared" si="10"/>
        <v>5.5688718781666964</v>
      </c>
      <c r="Y138" s="1676">
        <f t="shared" si="10"/>
        <v>16.904860418835931</v>
      </c>
      <c r="Z138" s="1679">
        <f t="shared" si="10"/>
        <v>9.7053197662944442</v>
      </c>
      <c r="AA138" s="603"/>
      <c r="AB138" s="603"/>
      <c r="AC138" s="603"/>
      <c r="AD138" s="603"/>
      <c r="AE138" s="603"/>
      <c r="AF138" s="603"/>
      <c r="AG138" s="603"/>
      <c r="AH138" s="603"/>
      <c r="AI138" s="603"/>
      <c r="AJ138" s="603"/>
      <c r="AK138" s="603"/>
      <c r="AL138" s="603"/>
      <c r="AM138" s="603"/>
      <c r="AN138" s="603"/>
      <c r="AO138" s="603"/>
      <c r="AP138" s="603"/>
      <c r="AQ138" s="603"/>
      <c r="AR138" s="603"/>
      <c r="AS138" s="603"/>
      <c r="AT138" s="603"/>
      <c r="AU138" s="603"/>
      <c r="AV138" s="603"/>
      <c r="AW138" s="603"/>
      <c r="AX138" s="603"/>
      <c r="AY138" s="603"/>
      <c r="AZ138" s="216"/>
      <c r="BA138" s="2193"/>
      <c r="BB138" s="159" t="s">
        <v>41</v>
      </c>
      <c r="BC138" s="1156" t="s">
        <v>35</v>
      </c>
      <c r="BD138" s="1176" t="s">
        <v>35</v>
      </c>
      <c r="BE138" s="1176" t="s">
        <v>35</v>
      </c>
      <c r="BF138" s="1176" t="s">
        <v>35</v>
      </c>
      <c r="BG138" s="1197" t="s">
        <v>35</v>
      </c>
      <c r="BH138" s="1218" t="s">
        <v>35</v>
      </c>
      <c r="BI138" s="1176" t="s">
        <v>35</v>
      </c>
      <c r="BJ138" s="1176" t="s">
        <v>35</v>
      </c>
      <c r="BK138" s="1176" t="s">
        <v>35</v>
      </c>
      <c r="BL138" s="1197" t="s">
        <v>35</v>
      </c>
      <c r="BM138" s="1218" t="s">
        <v>35</v>
      </c>
      <c r="BN138" s="1176" t="s">
        <v>35</v>
      </c>
      <c r="BO138" s="1176" t="s">
        <v>35</v>
      </c>
      <c r="BP138" s="1176" t="s">
        <v>35</v>
      </c>
      <c r="BQ138" s="1197" t="s">
        <v>35</v>
      </c>
      <c r="BR138" s="1218" t="s">
        <v>35</v>
      </c>
      <c r="BS138" s="1176" t="s">
        <v>35</v>
      </c>
      <c r="BT138" s="1176" t="s">
        <v>35</v>
      </c>
      <c r="BU138" s="1176" t="s">
        <v>35</v>
      </c>
      <c r="BV138" s="1176" t="s">
        <v>35</v>
      </c>
      <c r="BW138" s="1176" t="s">
        <v>35</v>
      </c>
      <c r="BX138" s="1176" t="s">
        <v>35</v>
      </c>
      <c r="BY138" s="1237" t="s">
        <v>35</v>
      </c>
      <c r="BZ138" s="1237" t="s">
        <v>35</v>
      </c>
      <c r="CA138" s="1889"/>
      <c r="CB138" s="1889"/>
      <c r="CC138" s="1889"/>
      <c r="CD138" s="1889"/>
      <c r="CE138" s="1889"/>
      <c r="CF138" s="1889"/>
      <c r="CG138" s="1889"/>
      <c r="CH138" s="1889"/>
      <c r="CI138" s="1889"/>
      <c r="CJ138" s="1889"/>
      <c r="CK138" s="1889"/>
      <c r="CL138" s="1889"/>
      <c r="CM138" s="1889"/>
      <c r="CN138" s="1889"/>
      <c r="CO138" s="1889"/>
      <c r="CP138" s="1889"/>
      <c r="CQ138" s="1889"/>
      <c r="CR138" s="1889"/>
      <c r="CS138" s="1889"/>
      <c r="CT138" s="1889"/>
      <c r="CU138" s="1889"/>
      <c r="CV138" s="1889"/>
      <c r="CW138" s="1889"/>
      <c r="CX138" s="1889"/>
      <c r="CY138" s="1889"/>
      <c r="CZ138" s="1889"/>
    </row>
    <row r="139" s="388" customFormat="true" ht="15" customHeight="true" x14ac:dyDescent="0.2">
      <c r="A139" s="2401"/>
      <c r="B139" s="1758" t="s">
        <v>19</v>
      </c>
      <c r="C139" s="1670">
        <v>50.65944667000489</v>
      </c>
      <c r="D139" s="1671">
        <v>19.524988012296223</v>
      </c>
      <c r="E139" s="1671">
        <v>7.8757213586670884</v>
      </c>
      <c r="F139" s="1671">
        <v>2.5198980379267022</v>
      </c>
      <c r="G139" s="1672">
        <v>0.4258230138789707</v>
      </c>
      <c r="H139" s="1673">
        <v>16.352849693439548</v>
      </c>
      <c r="I139" s="1671">
        <v>4.7367975174389354</v>
      </c>
      <c r="J139" s="1671">
        <v>2.189748530358623</v>
      </c>
      <c r="K139" s="1671">
        <v>0.54163020653911131</v>
      </c>
      <c r="L139" s="1674">
        <v>0.41733282195241062</v>
      </c>
      <c r="M139" s="1675">
        <v>59.12094587728167</v>
      </c>
      <c r="N139" s="1671">
        <v>58.769835989586802</v>
      </c>
      <c r="O139" s="1671">
        <v>42.135307145818921</v>
      </c>
      <c r="P139" s="1671">
        <v>31.002774037684816</v>
      </c>
      <c r="Q139" s="1672">
        <v>14.934040349584896</v>
      </c>
      <c r="R139" s="1673">
        <v>5.4633458761252172</v>
      </c>
      <c r="S139" s="1671">
        <v>31.709250169427072</v>
      </c>
      <c r="T139" s="1671">
        <v>13.964939615727797</v>
      </c>
      <c r="U139" s="1671">
        <v>17.65335982063349</v>
      </c>
      <c r="V139" s="1671">
        <v>38.208970088758306</v>
      </c>
      <c r="W139" s="1671">
        <v>18.140128882327822</v>
      </c>
      <c r="X139" s="1671">
        <v>46.784729492249646</v>
      </c>
      <c r="Y139" s="1671">
        <v>3.2671050454417947</v>
      </c>
      <c r="Z139" s="1975">
        <v>10.322683037014587</v>
      </c>
      <c r="AA139" s="603"/>
      <c r="AB139" s="603"/>
      <c r="AC139" s="603"/>
      <c r="AD139" s="603"/>
      <c r="AE139" s="603"/>
      <c r="AF139" s="603"/>
      <c r="AG139" s="603"/>
      <c r="AH139" s="603"/>
      <c r="AI139" s="603"/>
      <c r="AJ139" s="603"/>
      <c r="AK139" s="603"/>
      <c r="AL139" s="603"/>
      <c r="AM139" s="603"/>
      <c r="AN139" s="603"/>
      <c r="AO139" s="603"/>
      <c r="AP139" s="603"/>
      <c r="AQ139" s="603"/>
      <c r="AR139" s="603"/>
      <c r="AS139" s="603"/>
      <c r="AT139" s="603"/>
      <c r="AU139" s="603"/>
      <c r="AV139" s="603"/>
      <c r="AW139" s="603"/>
      <c r="AX139" s="603"/>
      <c r="AY139" s="603"/>
      <c r="AZ139" s="216"/>
      <c r="BA139" s="2193"/>
      <c r="BB139" s="159" t="s">
        <v>19</v>
      </c>
      <c r="BC139" s="1156" t="s">
        <v>35</v>
      </c>
      <c r="BD139" s="1176" t="s">
        <v>35</v>
      </c>
      <c r="BE139" s="1176" t="s">
        <v>35</v>
      </c>
      <c r="BF139" s="1176" t="s">
        <v>35</v>
      </c>
      <c r="BG139" s="1197" t="s">
        <v>35</v>
      </c>
      <c r="BH139" s="1218" t="s">
        <v>35</v>
      </c>
      <c r="BI139" s="1176" t="s">
        <v>35</v>
      </c>
      <c r="BJ139" s="1176" t="s">
        <v>35</v>
      </c>
      <c r="BK139" s="1176" t="s">
        <v>35</v>
      </c>
      <c r="BL139" s="1197" t="s">
        <v>35</v>
      </c>
      <c r="BM139" s="1218" t="s">
        <v>35</v>
      </c>
      <c r="BN139" s="1176" t="s">
        <v>35</v>
      </c>
      <c r="BO139" s="1176" t="s">
        <v>35</v>
      </c>
      <c r="BP139" s="1176" t="s">
        <v>35</v>
      </c>
      <c r="BQ139" s="1197" t="s">
        <v>35</v>
      </c>
      <c r="BR139" s="1218" t="s">
        <v>35</v>
      </c>
      <c r="BS139" s="1176" t="s">
        <v>35</v>
      </c>
      <c r="BT139" s="1176" t="s">
        <v>35</v>
      </c>
      <c r="BU139" s="1176" t="s">
        <v>35</v>
      </c>
      <c r="BV139" s="1176" t="s">
        <v>35</v>
      </c>
      <c r="BW139" s="1176" t="s">
        <v>35</v>
      </c>
      <c r="BX139" s="1176" t="s">
        <v>35</v>
      </c>
      <c r="BY139" s="1237" t="s">
        <v>35</v>
      </c>
      <c r="BZ139" s="1237" t="s">
        <v>35</v>
      </c>
      <c r="CA139" s="1889"/>
      <c r="CB139" s="1889"/>
      <c r="CC139" s="1889"/>
      <c r="CD139" s="1889"/>
      <c r="CE139" s="1889"/>
      <c r="CF139" s="1889"/>
      <c r="CG139" s="1889"/>
      <c r="CH139" s="1889"/>
      <c r="CI139" s="1889"/>
      <c r="CJ139" s="1889"/>
      <c r="CK139" s="1889"/>
      <c r="CL139" s="1889"/>
      <c r="CM139" s="1889"/>
      <c r="CN139" s="1889"/>
      <c r="CO139" s="1889"/>
      <c r="CP139" s="1889"/>
      <c r="CQ139" s="1889"/>
      <c r="CR139" s="1889"/>
      <c r="CS139" s="1889"/>
      <c r="CT139" s="1889"/>
      <c r="CU139" s="1889"/>
      <c r="CV139" s="1889"/>
      <c r="CW139" s="1889"/>
      <c r="CX139" s="1889"/>
      <c r="CY139" s="1889"/>
      <c r="CZ139" s="1889"/>
    </row>
    <row r="140" s="130" customFormat="true" ht="15" customHeight="true" x14ac:dyDescent="0.2">
      <c r="A140" s="2139" t="s">
        <v>106</v>
      </c>
      <c r="B140" s="251" t="s">
        <v>64</v>
      </c>
      <c r="C140" s="1096" t="s">
        <v>35</v>
      </c>
      <c r="D140" s="1106" t="s">
        <v>35</v>
      </c>
      <c r="E140" s="1106" t="s">
        <v>35</v>
      </c>
      <c r="F140" s="1106" t="s">
        <v>35</v>
      </c>
      <c r="G140" s="1116" t="s">
        <v>35</v>
      </c>
      <c r="H140" s="1126" t="s">
        <v>35</v>
      </c>
      <c r="I140" s="1106" t="s">
        <v>35</v>
      </c>
      <c r="J140" s="1106" t="s">
        <v>35</v>
      </c>
      <c r="K140" s="1106" t="s">
        <v>35</v>
      </c>
      <c r="L140" s="1136" t="s">
        <v>35</v>
      </c>
      <c r="M140" s="1143" t="s">
        <v>35</v>
      </c>
      <c r="N140" s="1106" t="s">
        <v>35</v>
      </c>
      <c r="O140" s="1106" t="s">
        <v>35</v>
      </c>
      <c r="P140" s="1106" t="s">
        <v>35</v>
      </c>
      <c r="Q140" s="1116" t="s">
        <v>35</v>
      </c>
      <c r="R140" s="1126" t="s">
        <v>35</v>
      </c>
      <c r="S140" s="1106" t="s">
        <v>35</v>
      </c>
      <c r="T140" s="1106" t="s">
        <v>35</v>
      </c>
      <c r="U140" s="1106" t="s">
        <v>35</v>
      </c>
      <c r="V140" s="1106" t="s">
        <v>35</v>
      </c>
      <c r="W140" s="1106" t="s">
        <v>35</v>
      </c>
      <c r="X140" s="1106" t="s">
        <v>35</v>
      </c>
      <c r="Y140" s="1145" t="s">
        <v>35</v>
      </c>
      <c r="Z140" s="1845" t="s">
        <v>35</v>
      </c>
      <c r="AA140" s="1869"/>
      <c r="AB140" s="1869"/>
      <c r="AC140" s="1869"/>
      <c r="AD140" s="1869"/>
      <c r="AE140" s="1869"/>
      <c r="AF140" s="1869"/>
      <c r="AG140" s="1869"/>
      <c r="AH140" s="1869"/>
      <c r="AI140" s="1869"/>
      <c r="AJ140" s="1869"/>
      <c r="AK140" s="1869"/>
      <c r="AL140" s="1869"/>
      <c r="AM140" s="1869"/>
      <c r="AN140" s="1869"/>
      <c r="AO140" s="1869"/>
      <c r="AP140" s="1869"/>
      <c r="AQ140" s="1869"/>
      <c r="AR140" s="1869"/>
      <c r="AS140" s="1869"/>
      <c r="AT140" s="1869"/>
      <c r="AU140" s="1869"/>
      <c r="AV140" s="1869"/>
      <c r="AW140" s="1869"/>
      <c r="AX140" s="1869"/>
      <c r="AY140" s="1869"/>
      <c r="AZ140" s="215"/>
      <c r="BA140" s="2193" t="s">
        <v>106</v>
      </c>
      <c r="BB140" s="159" t="s">
        <v>64</v>
      </c>
      <c r="BC140" s="1156" t="s">
        <v>35</v>
      </c>
      <c r="BD140" s="1176" t="s">
        <v>35</v>
      </c>
      <c r="BE140" s="1176" t="s">
        <v>35</v>
      </c>
      <c r="BF140" s="1176" t="s">
        <v>35</v>
      </c>
      <c r="BG140" s="1197" t="s">
        <v>35</v>
      </c>
      <c r="BH140" s="1218" t="s">
        <v>35</v>
      </c>
      <c r="BI140" s="1176" t="s">
        <v>35</v>
      </c>
      <c r="BJ140" s="1176" t="s">
        <v>35</v>
      </c>
      <c r="BK140" s="1176" t="s">
        <v>35</v>
      </c>
      <c r="BL140" s="1197" t="s">
        <v>35</v>
      </c>
      <c r="BM140" s="1218" t="s">
        <v>35</v>
      </c>
      <c r="BN140" s="1176" t="s">
        <v>35</v>
      </c>
      <c r="BO140" s="1176" t="s">
        <v>35</v>
      </c>
      <c r="BP140" s="1176" t="s">
        <v>35</v>
      </c>
      <c r="BQ140" s="1197" t="s">
        <v>35</v>
      </c>
      <c r="BR140" s="1218" t="s">
        <v>35</v>
      </c>
      <c r="BS140" s="1176" t="s">
        <v>35</v>
      </c>
      <c r="BT140" s="1176" t="s">
        <v>35</v>
      </c>
      <c r="BU140" s="1176" t="s">
        <v>35</v>
      </c>
      <c r="BV140" s="1176" t="s">
        <v>35</v>
      </c>
      <c r="BW140" s="1176" t="s">
        <v>35</v>
      </c>
      <c r="BX140" s="1176" t="s">
        <v>35</v>
      </c>
      <c r="BY140" s="1237" t="s">
        <v>35</v>
      </c>
      <c r="BZ140" s="1237" t="s">
        <v>35</v>
      </c>
      <c r="CA140" s="1889"/>
      <c r="CB140" s="1889"/>
      <c r="CC140" s="1889"/>
      <c r="CD140" s="1889"/>
      <c r="CE140" s="1889"/>
      <c r="CF140" s="1889"/>
      <c r="CG140" s="1889"/>
      <c r="CH140" s="1889"/>
      <c r="CI140" s="1889"/>
      <c r="CJ140" s="1889"/>
      <c r="CK140" s="1889"/>
      <c r="CL140" s="1889"/>
      <c r="CM140" s="1889"/>
      <c r="CN140" s="1889"/>
      <c r="CO140" s="1889"/>
      <c r="CP140" s="1889"/>
      <c r="CQ140" s="1889"/>
      <c r="CR140" s="1889"/>
      <c r="CS140" s="1889"/>
      <c r="CT140" s="1889"/>
      <c r="CU140" s="1889"/>
      <c r="CV140" s="1889"/>
      <c r="CW140" s="1889"/>
      <c r="CX140" s="1889"/>
      <c r="CY140" s="1889"/>
      <c r="CZ140" s="1889"/>
    </row>
    <row r="141" s="130" customFormat="true" ht="15" customHeight="true" x14ac:dyDescent="0.2">
      <c r="A141" s="2139"/>
      <c r="B141" s="251" t="s">
        <v>65</v>
      </c>
      <c r="C141" s="1096" t="s">
        <v>35</v>
      </c>
      <c r="D141" s="1106" t="s">
        <v>35</v>
      </c>
      <c r="E141" s="1106" t="s">
        <v>35</v>
      </c>
      <c r="F141" s="1106" t="s">
        <v>35</v>
      </c>
      <c r="G141" s="1116" t="s">
        <v>35</v>
      </c>
      <c r="H141" s="1126" t="s">
        <v>35</v>
      </c>
      <c r="I141" s="1106" t="s">
        <v>35</v>
      </c>
      <c r="J141" s="1106" t="s">
        <v>35</v>
      </c>
      <c r="K141" s="1106" t="s">
        <v>35</v>
      </c>
      <c r="L141" s="1136" t="s">
        <v>35</v>
      </c>
      <c r="M141" s="1143" t="s">
        <v>35</v>
      </c>
      <c r="N141" s="1106" t="s">
        <v>35</v>
      </c>
      <c r="O141" s="1106" t="s">
        <v>35</v>
      </c>
      <c r="P141" s="1106" t="s">
        <v>35</v>
      </c>
      <c r="Q141" s="1116" t="s">
        <v>35</v>
      </c>
      <c r="R141" s="1126" t="s">
        <v>35</v>
      </c>
      <c r="S141" s="1106" t="s">
        <v>35</v>
      </c>
      <c r="T141" s="1106" t="s">
        <v>35</v>
      </c>
      <c r="U141" s="1106" t="s">
        <v>35</v>
      </c>
      <c r="V141" s="1106" t="s">
        <v>35</v>
      </c>
      <c r="W141" s="1106" t="s">
        <v>35</v>
      </c>
      <c r="X141" s="1106" t="s">
        <v>35</v>
      </c>
      <c r="Y141" s="1145" t="s">
        <v>35</v>
      </c>
      <c r="Z141" s="1845" t="s">
        <v>35</v>
      </c>
      <c r="AA141" s="1869"/>
      <c r="AB141" s="1869"/>
      <c r="AC141" s="1869"/>
      <c r="AD141" s="1869"/>
      <c r="AE141" s="1869"/>
      <c r="AF141" s="1869"/>
      <c r="AG141" s="1869"/>
      <c r="AH141" s="1869"/>
      <c r="AI141" s="1869"/>
      <c r="AJ141" s="1869"/>
      <c r="AK141" s="1869"/>
      <c r="AL141" s="1869"/>
      <c r="AM141" s="1869"/>
      <c r="AN141" s="1869"/>
      <c r="AO141" s="1869"/>
      <c r="AP141" s="1869"/>
      <c r="AQ141" s="1869"/>
      <c r="AR141" s="1869"/>
      <c r="AS141" s="1869"/>
      <c r="AT141" s="1869"/>
      <c r="AU141" s="1869"/>
      <c r="AV141" s="1869"/>
      <c r="AW141" s="1869"/>
      <c r="AX141" s="1869"/>
      <c r="AY141" s="1869"/>
      <c r="AZ141" s="215"/>
      <c r="BA141" s="2193"/>
      <c r="BB141" s="159" t="s">
        <v>65</v>
      </c>
      <c r="BC141" s="1156" t="s">
        <v>35</v>
      </c>
      <c r="BD141" s="1176" t="s">
        <v>35</v>
      </c>
      <c r="BE141" s="1176" t="s">
        <v>35</v>
      </c>
      <c r="BF141" s="1176" t="s">
        <v>35</v>
      </c>
      <c r="BG141" s="1197" t="s">
        <v>35</v>
      </c>
      <c r="BH141" s="1218" t="s">
        <v>35</v>
      </c>
      <c r="BI141" s="1176" t="s">
        <v>35</v>
      </c>
      <c r="BJ141" s="1176" t="s">
        <v>35</v>
      </c>
      <c r="BK141" s="1176" t="s">
        <v>35</v>
      </c>
      <c r="BL141" s="1197" t="s">
        <v>35</v>
      </c>
      <c r="BM141" s="1218" t="s">
        <v>35</v>
      </c>
      <c r="BN141" s="1176" t="s">
        <v>35</v>
      </c>
      <c r="BO141" s="1176" t="s">
        <v>35</v>
      </c>
      <c r="BP141" s="1176" t="s">
        <v>35</v>
      </c>
      <c r="BQ141" s="1197" t="s">
        <v>35</v>
      </c>
      <c r="BR141" s="1218" t="s">
        <v>35</v>
      </c>
      <c r="BS141" s="1176" t="s">
        <v>35</v>
      </c>
      <c r="BT141" s="1176" t="s">
        <v>35</v>
      </c>
      <c r="BU141" s="1176" t="s">
        <v>35</v>
      </c>
      <c r="BV141" s="1176" t="s">
        <v>35</v>
      </c>
      <c r="BW141" s="1176" t="s">
        <v>35</v>
      </c>
      <c r="BX141" s="1176" t="s">
        <v>35</v>
      </c>
      <c r="BY141" s="1237" t="s">
        <v>35</v>
      </c>
      <c r="BZ141" s="1237" t="s">
        <v>35</v>
      </c>
      <c r="CA141" s="1889"/>
      <c r="CB141" s="1889"/>
      <c r="CC141" s="1889"/>
      <c r="CD141" s="1889"/>
      <c r="CE141" s="1889"/>
      <c r="CF141" s="1889"/>
      <c r="CG141" s="1889"/>
      <c r="CH141" s="1889"/>
      <c r="CI141" s="1889"/>
      <c r="CJ141" s="1889"/>
      <c r="CK141" s="1889"/>
      <c r="CL141" s="1889"/>
      <c r="CM141" s="1889"/>
      <c r="CN141" s="1889"/>
      <c r="CO141" s="1889"/>
      <c r="CP141" s="1889"/>
      <c r="CQ141" s="1889"/>
      <c r="CR141" s="1889"/>
      <c r="CS141" s="1889"/>
      <c r="CT141" s="1889"/>
      <c r="CU141" s="1889"/>
      <c r="CV141" s="1889"/>
      <c r="CW141" s="1889"/>
      <c r="CX141" s="1889"/>
      <c r="CY141" s="1889"/>
      <c r="CZ141" s="1889"/>
    </row>
    <row r="142" s="130" customFormat="true" ht="15" customHeight="true" x14ac:dyDescent="0.2">
      <c r="A142" s="2139"/>
      <c r="B142" s="251" t="s">
        <v>66</v>
      </c>
      <c r="C142" s="1096" t="s">
        <v>35</v>
      </c>
      <c r="D142" s="1106" t="s">
        <v>35</v>
      </c>
      <c r="E142" s="1106" t="s">
        <v>35</v>
      </c>
      <c r="F142" s="1106" t="s">
        <v>35</v>
      </c>
      <c r="G142" s="1116" t="s">
        <v>35</v>
      </c>
      <c r="H142" s="1126" t="s">
        <v>35</v>
      </c>
      <c r="I142" s="1106" t="s">
        <v>35</v>
      </c>
      <c r="J142" s="1106" t="s">
        <v>35</v>
      </c>
      <c r="K142" s="1106" t="s">
        <v>35</v>
      </c>
      <c r="L142" s="1136" t="s">
        <v>35</v>
      </c>
      <c r="M142" s="1143" t="s">
        <v>35</v>
      </c>
      <c r="N142" s="1106" t="s">
        <v>35</v>
      </c>
      <c r="O142" s="1106" t="s">
        <v>35</v>
      </c>
      <c r="P142" s="1106" t="s">
        <v>35</v>
      </c>
      <c r="Q142" s="1116" t="s">
        <v>35</v>
      </c>
      <c r="R142" s="1126" t="s">
        <v>35</v>
      </c>
      <c r="S142" s="1106" t="s">
        <v>35</v>
      </c>
      <c r="T142" s="1106" t="s">
        <v>35</v>
      </c>
      <c r="U142" s="1106" t="s">
        <v>35</v>
      </c>
      <c r="V142" s="1106" t="s">
        <v>35</v>
      </c>
      <c r="W142" s="1106" t="s">
        <v>35</v>
      </c>
      <c r="X142" s="1106" t="s">
        <v>35</v>
      </c>
      <c r="Y142" s="1145" t="s">
        <v>35</v>
      </c>
      <c r="Z142" s="1845" t="s">
        <v>35</v>
      </c>
      <c r="AA142" s="1869"/>
      <c r="AB142" s="1869"/>
      <c r="AC142" s="1869"/>
      <c r="AD142" s="1869"/>
      <c r="AE142" s="1869"/>
      <c r="AF142" s="1869"/>
      <c r="AG142" s="1869"/>
      <c r="AH142" s="1869"/>
      <c r="AI142" s="1869"/>
      <c r="AJ142" s="1869"/>
      <c r="AK142" s="1869"/>
      <c r="AL142" s="1869"/>
      <c r="AM142" s="1869"/>
      <c r="AN142" s="1869"/>
      <c r="AO142" s="1869"/>
      <c r="AP142" s="1869"/>
      <c r="AQ142" s="1869"/>
      <c r="AR142" s="1869"/>
      <c r="AS142" s="1869"/>
      <c r="AT142" s="1869"/>
      <c r="AU142" s="1869"/>
      <c r="AV142" s="1869"/>
      <c r="AW142" s="1869"/>
      <c r="AX142" s="1869"/>
      <c r="AY142" s="1869"/>
      <c r="AZ142" s="215"/>
      <c r="BA142" s="2193"/>
      <c r="BB142" s="159" t="s">
        <v>66</v>
      </c>
      <c r="BC142" s="1156" t="s">
        <v>35</v>
      </c>
      <c r="BD142" s="1176" t="s">
        <v>35</v>
      </c>
      <c r="BE142" s="1176" t="s">
        <v>35</v>
      </c>
      <c r="BF142" s="1176" t="s">
        <v>35</v>
      </c>
      <c r="BG142" s="1197" t="s">
        <v>35</v>
      </c>
      <c r="BH142" s="1218" t="s">
        <v>35</v>
      </c>
      <c r="BI142" s="1176" t="s">
        <v>35</v>
      </c>
      <c r="BJ142" s="1176" t="s">
        <v>35</v>
      </c>
      <c r="BK142" s="1176" t="s">
        <v>35</v>
      </c>
      <c r="BL142" s="1197" t="s">
        <v>35</v>
      </c>
      <c r="BM142" s="1218" t="s">
        <v>35</v>
      </c>
      <c r="BN142" s="1176" t="s">
        <v>35</v>
      </c>
      <c r="BO142" s="1176" t="s">
        <v>35</v>
      </c>
      <c r="BP142" s="1176" t="s">
        <v>35</v>
      </c>
      <c r="BQ142" s="1197" t="s">
        <v>35</v>
      </c>
      <c r="BR142" s="1218" t="s">
        <v>35</v>
      </c>
      <c r="BS142" s="1176" t="s">
        <v>35</v>
      </c>
      <c r="BT142" s="1176" t="s">
        <v>35</v>
      </c>
      <c r="BU142" s="1176" t="s">
        <v>35</v>
      </c>
      <c r="BV142" s="1176" t="s">
        <v>35</v>
      </c>
      <c r="BW142" s="1176" t="s">
        <v>35</v>
      </c>
      <c r="BX142" s="1176" t="s">
        <v>35</v>
      </c>
      <c r="BY142" s="1237" t="s">
        <v>35</v>
      </c>
      <c r="BZ142" s="1237" t="s">
        <v>35</v>
      </c>
      <c r="CA142" s="1889"/>
      <c r="CB142" s="1889"/>
      <c r="CC142" s="1889"/>
      <c r="CD142" s="1889"/>
      <c r="CE142" s="1889"/>
      <c r="CF142" s="1889"/>
      <c r="CG142" s="1889"/>
      <c r="CH142" s="1889"/>
      <c r="CI142" s="1889"/>
      <c r="CJ142" s="1889"/>
      <c r="CK142" s="1889"/>
      <c r="CL142" s="1889"/>
      <c r="CM142" s="1889"/>
      <c r="CN142" s="1889"/>
      <c r="CO142" s="1889"/>
      <c r="CP142" s="1889"/>
      <c r="CQ142" s="1889"/>
      <c r="CR142" s="1889"/>
      <c r="CS142" s="1889"/>
      <c r="CT142" s="1889"/>
      <c r="CU142" s="1889"/>
      <c r="CV142" s="1889"/>
      <c r="CW142" s="1889"/>
      <c r="CX142" s="1889"/>
      <c r="CY142" s="1889"/>
      <c r="CZ142" s="1889"/>
    </row>
    <row r="143" s="130" customFormat="true" ht="15" customHeight="true" x14ac:dyDescent="0.2">
      <c r="A143" s="2139"/>
      <c r="B143" s="251" t="s">
        <v>67</v>
      </c>
      <c r="C143" s="1096" t="s">
        <v>35</v>
      </c>
      <c r="D143" s="1106" t="s">
        <v>35</v>
      </c>
      <c r="E143" s="1106" t="s">
        <v>35</v>
      </c>
      <c r="F143" s="1106" t="s">
        <v>35</v>
      </c>
      <c r="G143" s="1116" t="s">
        <v>35</v>
      </c>
      <c r="H143" s="1126" t="s">
        <v>35</v>
      </c>
      <c r="I143" s="1106" t="s">
        <v>35</v>
      </c>
      <c r="J143" s="1106" t="s">
        <v>35</v>
      </c>
      <c r="K143" s="1106" t="s">
        <v>35</v>
      </c>
      <c r="L143" s="1136" t="s">
        <v>35</v>
      </c>
      <c r="M143" s="1143" t="s">
        <v>35</v>
      </c>
      <c r="N143" s="1106" t="s">
        <v>35</v>
      </c>
      <c r="O143" s="1106" t="s">
        <v>35</v>
      </c>
      <c r="P143" s="1106" t="s">
        <v>35</v>
      </c>
      <c r="Q143" s="1116" t="s">
        <v>35</v>
      </c>
      <c r="R143" s="1126" t="s">
        <v>35</v>
      </c>
      <c r="S143" s="1106" t="s">
        <v>35</v>
      </c>
      <c r="T143" s="1106" t="s">
        <v>35</v>
      </c>
      <c r="U143" s="1106" t="s">
        <v>35</v>
      </c>
      <c r="V143" s="1106" t="s">
        <v>35</v>
      </c>
      <c r="W143" s="1106" t="s">
        <v>35</v>
      </c>
      <c r="X143" s="1106" t="s">
        <v>35</v>
      </c>
      <c r="Y143" s="1145" t="s">
        <v>35</v>
      </c>
      <c r="Z143" s="1845" t="s">
        <v>35</v>
      </c>
      <c r="AA143" s="1869"/>
      <c r="AB143" s="1869"/>
      <c r="AC143" s="1869"/>
      <c r="AD143" s="1869"/>
      <c r="AE143" s="1869"/>
      <c r="AF143" s="1869"/>
      <c r="AG143" s="1869"/>
      <c r="AH143" s="1869"/>
      <c r="AI143" s="1869"/>
      <c r="AJ143" s="1869"/>
      <c r="AK143" s="1869"/>
      <c r="AL143" s="1869"/>
      <c r="AM143" s="1869"/>
      <c r="AN143" s="1869"/>
      <c r="AO143" s="1869"/>
      <c r="AP143" s="1869"/>
      <c r="AQ143" s="1869"/>
      <c r="AR143" s="1869"/>
      <c r="AS143" s="1869"/>
      <c r="AT143" s="1869"/>
      <c r="AU143" s="1869"/>
      <c r="AV143" s="1869"/>
      <c r="AW143" s="1869"/>
      <c r="AX143" s="1869"/>
      <c r="AY143" s="1869"/>
      <c r="AZ143" s="215"/>
      <c r="BA143" s="2193"/>
      <c r="BB143" s="159" t="s">
        <v>67</v>
      </c>
      <c r="BC143" s="1156" t="s">
        <v>35</v>
      </c>
      <c r="BD143" s="1176" t="s">
        <v>35</v>
      </c>
      <c r="BE143" s="1176" t="s">
        <v>35</v>
      </c>
      <c r="BF143" s="1176" t="s">
        <v>35</v>
      </c>
      <c r="BG143" s="1197" t="s">
        <v>35</v>
      </c>
      <c r="BH143" s="1218" t="s">
        <v>35</v>
      </c>
      <c r="BI143" s="1176" t="s">
        <v>35</v>
      </c>
      <c r="BJ143" s="1176" t="s">
        <v>35</v>
      </c>
      <c r="BK143" s="1176" t="s">
        <v>35</v>
      </c>
      <c r="BL143" s="1197" t="s">
        <v>35</v>
      </c>
      <c r="BM143" s="1218" t="s">
        <v>35</v>
      </c>
      <c r="BN143" s="1176" t="s">
        <v>35</v>
      </c>
      <c r="BO143" s="1176" t="s">
        <v>35</v>
      </c>
      <c r="BP143" s="1176" t="s">
        <v>35</v>
      </c>
      <c r="BQ143" s="1197" t="s">
        <v>35</v>
      </c>
      <c r="BR143" s="1218" t="s">
        <v>35</v>
      </c>
      <c r="BS143" s="1176" t="s">
        <v>35</v>
      </c>
      <c r="BT143" s="1176" t="s">
        <v>35</v>
      </c>
      <c r="BU143" s="1176" t="s">
        <v>35</v>
      </c>
      <c r="BV143" s="1176" t="s">
        <v>35</v>
      </c>
      <c r="BW143" s="1176" t="s">
        <v>35</v>
      </c>
      <c r="BX143" s="1176" t="s">
        <v>35</v>
      </c>
      <c r="BY143" s="1237" t="s">
        <v>35</v>
      </c>
      <c r="BZ143" s="1237" t="s">
        <v>35</v>
      </c>
      <c r="CA143" s="1889"/>
      <c r="CB143" s="1889"/>
      <c r="CC143" s="1889"/>
      <c r="CD143" s="1889"/>
      <c r="CE143" s="1889"/>
      <c r="CF143" s="1889"/>
      <c r="CG143" s="1889"/>
      <c r="CH143" s="1889"/>
      <c r="CI143" s="1889"/>
      <c r="CJ143" s="1889"/>
      <c r="CK143" s="1889"/>
      <c r="CL143" s="1889"/>
      <c r="CM143" s="1889"/>
      <c r="CN143" s="1889"/>
      <c r="CO143" s="1889"/>
      <c r="CP143" s="1889"/>
      <c r="CQ143" s="1889"/>
      <c r="CR143" s="1889"/>
      <c r="CS143" s="1889"/>
      <c r="CT143" s="1889"/>
      <c r="CU143" s="1889"/>
      <c r="CV143" s="1889"/>
      <c r="CW143" s="1889"/>
      <c r="CX143" s="1889"/>
      <c r="CY143" s="1889"/>
      <c r="CZ143" s="1889"/>
    </row>
    <row r="144" s="130" customFormat="true" ht="15" customHeight="true" x14ac:dyDescent="0.2">
      <c r="A144" s="2139" t="s">
        <v>107</v>
      </c>
      <c r="B144" s="251" t="s">
        <v>64</v>
      </c>
      <c r="C144" s="1096" t="s">
        <v>35</v>
      </c>
      <c r="D144" s="1106" t="s">
        <v>35</v>
      </c>
      <c r="E144" s="1106" t="s">
        <v>35</v>
      </c>
      <c r="F144" s="1106" t="s">
        <v>35</v>
      </c>
      <c r="G144" s="1116" t="s">
        <v>35</v>
      </c>
      <c r="H144" s="1126" t="s">
        <v>35</v>
      </c>
      <c r="I144" s="1106" t="s">
        <v>35</v>
      </c>
      <c r="J144" s="1106" t="s">
        <v>35</v>
      </c>
      <c r="K144" s="1106" t="s">
        <v>35</v>
      </c>
      <c r="L144" s="1136" t="s">
        <v>35</v>
      </c>
      <c r="M144" s="1143" t="s">
        <v>35</v>
      </c>
      <c r="N144" s="1106" t="s">
        <v>35</v>
      </c>
      <c r="O144" s="1106" t="s">
        <v>35</v>
      </c>
      <c r="P144" s="1106" t="s">
        <v>35</v>
      </c>
      <c r="Q144" s="1116" t="s">
        <v>35</v>
      </c>
      <c r="R144" s="1126" t="s">
        <v>35</v>
      </c>
      <c r="S144" s="1106" t="s">
        <v>35</v>
      </c>
      <c r="T144" s="1106" t="s">
        <v>35</v>
      </c>
      <c r="U144" s="1106" t="s">
        <v>35</v>
      </c>
      <c r="V144" s="1106" t="s">
        <v>35</v>
      </c>
      <c r="W144" s="1106" t="s">
        <v>35</v>
      </c>
      <c r="X144" s="1106" t="s">
        <v>35</v>
      </c>
      <c r="Y144" s="1145" t="s">
        <v>35</v>
      </c>
      <c r="Z144" s="1845" t="s">
        <v>35</v>
      </c>
      <c r="AA144" s="1869"/>
      <c r="AB144" s="1869"/>
      <c r="AC144" s="1869"/>
      <c r="AD144" s="1869"/>
      <c r="AE144" s="1869"/>
      <c r="AF144" s="1869"/>
      <c r="AG144" s="1869"/>
      <c r="AH144" s="1869"/>
      <c r="AI144" s="1869"/>
      <c r="AJ144" s="1869"/>
      <c r="AK144" s="1869"/>
      <c r="AL144" s="1869"/>
      <c r="AM144" s="1869"/>
      <c r="AN144" s="1869"/>
      <c r="AO144" s="1869"/>
      <c r="AP144" s="1869"/>
      <c r="AQ144" s="1869"/>
      <c r="AR144" s="1869"/>
      <c r="AS144" s="1869"/>
      <c r="AT144" s="1869"/>
      <c r="AU144" s="1869"/>
      <c r="AV144" s="1869"/>
      <c r="AW144" s="1869"/>
      <c r="AX144" s="1869"/>
      <c r="AY144" s="1869"/>
      <c r="AZ144" s="215"/>
      <c r="BA144" s="2193" t="s">
        <v>107</v>
      </c>
      <c r="BB144" s="159" t="s">
        <v>64</v>
      </c>
      <c r="BC144" s="1156" t="s">
        <v>35</v>
      </c>
      <c r="BD144" s="1176" t="s">
        <v>35</v>
      </c>
      <c r="BE144" s="1176" t="s">
        <v>35</v>
      </c>
      <c r="BF144" s="1176" t="s">
        <v>35</v>
      </c>
      <c r="BG144" s="1197" t="s">
        <v>35</v>
      </c>
      <c r="BH144" s="1218" t="s">
        <v>35</v>
      </c>
      <c r="BI144" s="1176" t="s">
        <v>35</v>
      </c>
      <c r="BJ144" s="1176" t="s">
        <v>35</v>
      </c>
      <c r="BK144" s="1176" t="s">
        <v>35</v>
      </c>
      <c r="BL144" s="1197" t="s">
        <v>35</v>
      </c>
      <c r="BM144" s="1218" t="s">
        <v>35</v>
      </c>
      <c r="BN144" s="1176" t="s">
        <v>35</v>
      </c>
      <c r="BO144" s="1176" t="s">
        <v>35</v>
      </c>
      <c r="BP144" s="1176" t="s">
        <v>35</v>
      </c>
      <c r="BQ144" s="1197" t="s">
        <v>35</v>
      </c>
      <c r="BR144" s="1218" t="s">
        <v>35</v>
      </c>
      <c r="BS144" s="1176" t="s">
        <v>35</v>
      </c>
      <c r="BT144" s="1176" t="s">
        <v>35</v>
      </c>
      <c r="BU144" s="1176" t="s">
        <v>35</v>
      </c>
      <c r="BV144" s="1176" t="s">
        <v>35</v>
      </c>
      <c r="BW144" s="1176" t="s">
        <v>35</v>
      </c>
      <c r="BX144" s="1176" t="s">
        <v>35</v>
      </c>
      <c r="BY144" s="1237" t="s">
        <v>35</v>
      </c>
      <c r="BZ144" s="1237" t="s">
        <v>35</v>
      </c>
      <c r="CA144" s="1889"/>
      <c r="CB144" s="1889"/>
      <c r="CC144" s="1889"/>
      <c r="CD144" s="1889"/>
      <c r="CE144" s="1889"/>
      <c r="CF144" s="1889"/>
      <c r="CG144" s="1889"/>
      <c r="CH144" s="1889"/>
      <c r="CI144" s="1889"/>
      <c r="CJ144" s="1889"/>
      <c r="CK144" s="1889"/>
      <c r="CL144" s="1889"/>
      <c r="CM144" s="1889"/>
      <c r="CN144" s="1889"/>
      <c r="CO144" s="1889"/>
      <c r="CP144" s="1889"/>
      <c r="CQ144" s="1889"/>
      <c r="CR144" s="1889"/>
      <c r="CS144" s="1889"/>
      <c r="CT144" s="1889"/>
      <c r="CU144" s="1889"/>
      <c r="CV144" s="1889"/>
      <c r="CW144" s="1889"/>
      <c r="CX144" s="1889"/>
      <c r="CY144" s="1889"/>
      <c r="CZ144" s="1889"/>
    </row>
    <row r="145" s="130" customFormat="true" ht="15" customHeight="true" x14ac:dyDescent="0.2">
      <c r="A145" s="2139"/>
      <c r="B145" s="251" t="s">
        <v>65</v>
      </c>
      <c r="C145" s="1096" t="s">
        <v>35</v>
      </c>
      <c r="D145" s="1106" t="s">
        <v>35</v>
      </c>
      <c r="E145" s="1106" t="s">
        <v>35</v>
      </c>
      <c r="F145" s="1106" t="s">
        <v>35</v>
      </c>
      <c r="G145" s="1116" t="s">
        <v>35</v>
      </c>
      <c r="H145" s="1126" t="s">
        <v>35</v>
      </c>
      <c r="I145" s="1106" t="s">
        <v>35</v>
      </c>
      <c r="J145" s="1106" t="s">
        <v>35</v>
      </c>
      <c r="K145" s="1106" t="s">
        <v>35</v>
      </c>
      <c r="L145" s="1136" t="s">
        <v>35</v>
      </c>
      <c r="M145" s="1143" t="s">
        <v>35</v>
      </c>
      <c r="N145" s="1106" t="s">
        <v>35</v>
      </c>
      <c r="O145" s="1106" t="s">
        <v>35</v>
      </c>
      <c r="P145" s="1106" t="s">
        <v>35</v>
      </c>
      <c r="Q145" s="1116" t="s">
        <v>35</v>
      </c>
      <c r="R145" s="1126" t="s">
        <v>35</v>
      </c>
      <c r="S145" s="1106" t="s">
        <v>35</v>
      </c>
      <c r="T145" s="1106" t="s">
        <v>35</v>
      </c>
      <c r="U145" s="1106" t="s">
        <v>35</v>
      </c>
      <c r="V145" s="1106" t="s">
        <v>35</v>
      </c>
      <c r="W145" s="1106" t="s">
        <v>35</v>
      </c>
      <c r="X145" s="1106" t="s">
        <v>35</v>
      </c>
      <c r="Y145" s="1145" t="s">
        <v>35</v>
      </c>
      <c r="Z145" s="1845" t="s">
        <v>35</v>
      </c>
      <c r="AA145" s="1869"/>
      <c r="AB145" s="1869"/>
      <c r="AC145" s="1869"/>
      <c r="AD145" s="1869"/>
      <c r="AE145" s="1869"/>
      <c r="AF145" s="1869"/>
      <c r="AG145" s="1869"/>
      <c r="AH145" s="1869"/>
      <c r="AI145" s="1869"/>
      <c r="AJ145" s="1869"/>
      <c r="AK145" s="1869"/>
      <c r="AL145" s="1869"/>
      <c r="AM145" s="1869"/>
      <c r="AN145" s="1869"/>
      <c r="AO145" s="1869"/>
      <c r="AP145" s="1869"/>
      <c r="AQ145" s="1869"/>
      <c r="AR145" s="1869"/>
      <c r="AS145" s="1869"/>
      <c r="AT145" s="1869"/>
      <c r="AU145" s="1869"/>
      <c r="AV145" s="1869"/>
      <c r="AW145" s="1869"/>
      <c r="AX145" s="1869"/>
      <c r="AY145" s="1869"/>
      <c r="AZ145" s="215"/>
      <c r="BA145" s="2193"/>
      <c r="BB145" s="159" t="s">
        <v>65</v>
      </c>
      <c r="BC145" s="1156" t="s">
        <v>35</v>
      </c>
      <c r="BD145" s="1176" t="s">
        <v>35</v>
      </c>
      <c r="BE145" s="1176" t="s">
        <v>35</v>
      </c>
      <c r="BF145" s="1176" t="s">
        <v>35</v>
      </c>
      <c r="BG145" s="1197" t="s">
        <v>35</v>
      </c>
      <c r="BH145" s="1218" t="s">
        <v>35</v>
      </c>
      <c r="BI145" s="1176" t="s">
        <v>35</v>
      </c>
      <c r="BJ145" s="1176" t="s">
        <v>35</v>
      </c>
      <c r="BK145" s="1176" t="s">
        <v>35</v>
      </c>
      <c r="BL145" s="1197" t="s">
        <v>35</v>
      </c>
      <c r="BM145" s="1218" t="s">
        <v>35</v>
      </c>
      <c r="BN145" s="1176" t="s">
        <v>35</v>
      </c>
      <c r="BO145" s="1176" t="s">
        <v>35</v>
      </c>
      <c r="BP145" s="1176" t="s">
        <v>35</v>
      </c>
      <c r="BQ145" s="1197" t="s">
        <v>35</v>
      </c>
      <c r="BR145" s="1218" t="s">
        <v>35</v>
      </c>
      <c r="BS145" s="1176" t="s">
        <v>35</v>
      </c>
      <c r="BT145" s="1176" t="s">
        <v>35</v>
      </c>
      <c r="BU145" s="1176" t="s">
        <v>35</v>
      </c>
      <c r="BV145" s="1176" t="s">
        <v>35</v>
      </c>
      <c r="BW145" s="1176" t="s">
        <v>35</v>
      </c>
      <c r="BX145" s="1176" t="s">
        <v>35</v>
      </c>
      <c r="BY145" s="1237" t="s">
        <v>35</v>
      </c>
      <c r="BZ145" s="1237" t="s">
        <v>35</v>
      </c>
      <c r="CA145" s="1889"/>
      <c r="CB145" s="1889"/>
      <c r="CC145" s="1889"/>
      <c r="CD145" s="1889"/>
      <c r="CE145" s="1889"/>
      <c r="CF145" s="1889"/>
      <c r="CG145" s="1889"/>
      <c r="CH145" s="1889"/>
      <c r="CI145" s="1889"/>
      <c r="CJ145" s="1889"/>
      <c r="CK145" s="1889"/>
      <c r="CL145" s="1889"/>
      <c r="CM145" s="1889"/>
      <c r="CN145" s="1889"/>
      <c r="CO145" s="1889"/>
      <c r="CP145" s="1889"/>
      <c r="CQ145" s="1889"/>
      <c r="CR145" s="1889"/>
      <c r="CS145" s="1889"/>
      <c r="CT145" s="1889"/>
      <c r="CU145" s="1889"/>
      <c r="CV145" s="1889"/>
      <c r="CW145" s="1889"/>
      <c r="CX145" s="1889"/>
      <c r="CY145" s="1889"/>
      <c r="CZ145" s="1889"/>
    </row>
    <row r="146" s="130" customFormat="true" ht="15" customHeight="true" x14ac:dyDescent="0.2">
      <c r="A146" s="2139"/>
      <c r="B146" s="251" t="s">
        <v>66</v>
      </c>
      <c r="C146" s="1096" t="s">
        <v>35</v>
      </c>
      <c r="D146" s="1106" t="s">
        <v>35</v>
      </c>
      <c r="E146" s="1106" t="s">
        <v>35</v>
      </c>
      <c r="F146" s="1106" t="s">
        <v>35</v>
      </c>
      <c r="G146" s="1116" t="s">
        <v>35</v>
      </c>
      <c r="H146" s="1126" t="s">
        <v>35</v>
      </c>
      <c r="I146" s="1106" t="s">
        <v>35</v>
      </c>
      <c r="J146" s="1106" t="s">
        <v>35</v>
      </c>
      <c r="K146" s="1106" t="s">
        <v>35</v>
      </c>
      <c r="L146" s="1136" t="s">
        <v>35</v>
      </c>
      <c r="M146" s="1143" t="s">
        <v>35</v>
      </c>
      <c r="N146" s="1106" t="s">
        <v>35</v>
      </c>
      <c r="O146" s="1106" t="s">
        <v>35</v>
      </c>
      <c r="P146" s="1106" t="s">
        <v>35</v>
      </c>
      <c r="Q146" s="1116" t="s">
        <v>35</v>
      </c>
      <c r="R146" s="1126" t="s">
        <v>35</v>
      </c>
      <c r="S146" s="1106" t="s">
        <v>35</v>
      </c>
      <c r="T146" s="1106" t="s">
        <v>35</v>
      </c>
      <c r="U146" s="1106" t="s">
        <v>35</v>
      </c>
      <c r="V146" s="1106" t="s">
        <v>35</v>
      </c>
      <c r="W146" s="1106" t="s">
        <v>35</v>
      </c>
      <c r="X146" s="1106" t="s">
        <v>35</v>
      </c>
      <c r="Y146" s="1145" t="s">
        <v>35</v>
      </c>
      <c r="Z146" s="1845" t="s">
        <v>35</v>
      </c>
      <c r="AA146" s="1869"/>
      <c r="AB146" s="1869"/>
      <c r="AC146" s="1869"/>
      <c r="AD146" s="1869"/>
      <c r="AE146" s="1869"/>
      <c r="AF146" s="1869"/>
      <c r="AG146" s="1869"/>
      <c r="AH146" s="1869"/>
      <c r="AI146" s="1869"/>
      <c r="AJ146" s="1869"/>
      <c r="AK146" s="1869"/>
      <c r="AL146" s="1869"/>
      <c r="AM146" s="1869"/>
      <c r="AN146" s="1869"/>
      <c r="AO146" s="1869"/>
      <c r="AP146" s="1869"/>
      <c r="AQ146" s="1869"/>
      <c r="AR146" s="1869"/>
      <c r="AS146" s="1869"/>
      <c r="AT146" s="1869"/>
      <c r="AU146" s="1869"/>
      <c r="AV146" s="1869"/>
      <c r="AW146" s="1869"/>
      <c r="AX146" s="1869"/>
      <c r="AY146" s="1869"/>
      <c r="AZ146" s="215"/>
      <c r="BA146" s="2193"/>
      <c r="BB146" s="159" t="s">
        <v>66</v>
      </c>
      <c r="BC146" s="1156" t="s">
        <v>35</v>
      </c>
      <c r="BD146" s="1176" t="s">
        <v>35</v>
      </c>
      <c r="BE146" s="1176" t="s">
        <v>35</v>
      </c>
      <c r="BF146" s="1176" t="s">
        <v>35</v>
      </c>
      <c r="BG146" s="1197" t="s">
        <v>35</v>
      </c>
      <c r="BH146" s="1218" t="s">
        <v>35</v>
      </c>
      <c r="BI146" s="1176" t="s">
        <v>35</v>
      </c>
      <c r="BJ146" s="1176" t="s">
        <v>35</v>
      </c>
      <c r="BK146" s="1176" t="s">
        <v>35</v>
      </c>
      <c r="BL146" s="1197" t="s">
        <v>35</v>
      </c>
      <c r="BM146" s="1218" t="s">
        <v>35</v>
      </c>
      <c r="BN146" s="1176" t="s">
        <v>35</v>
      </c>
      <c r="BO146" s="1176" t="s">
        <v>35</v>
      </c>
      <c r="BP146" s="1176" t="s">
        <v>35</v>
      </c>
      <c r="BQ146" s="1197" t="s">
        <v>35</v>
      </c>
      <c r="BR146" s="1218" t="s">
        <v>35</v>
      </c>
      <c r="BS146" s="1176" t="s">
        <v>35</v>
      </c>
      <c r="BT146" s="1176" t="s">
        <v>35</v>
      </c>
      <c r="BU146" s="1176" t="s">
        <v>35</v>
      </c>
      <c r="BV146" s="1176" t="s">
        <v>35</v>
      </c>
      <c r="BW146" s="1176" t="s">
        <v>35</v>
      </c>
      <c r="BX146" s="1176" t="s">
        <v>35</v>
      </c>
      <c r="BY146" s="1237" t="s">
        <v>35</v>
      </c>
      <c r="BZ146" s="1237" t="s">
        <v>35</v>
      </c>
      <c r="CA146" s="1889"/>
      <c r="CB146" s="1889"/>
      <c r="CC146" s="1889"/>
      <c r="CD146" s="1889"/>
      <c r="CE146" s="1889"/>
      <c r="CF146" s="1889"/>
      <c r="CG146" s="1889"/>
      <c r="CH146" s="1889"/>
      <c r="CI146" s="1889"/>
      <c r="CJ146" s="1889"/>
      <c r="CK146" s="1889"/>
      <c r="CL146" s="1889"/>
      <c r="CM146" s="1889"/>
      <c r="CN146" s="1889"/>
      <c r="CO146" s="1889"/>
      <c r="CP146" s="1889"/>
      <c r="CQ146" s="1889"/>
      <c r="CR146" s="1889"/>
      <c r="CS146" s="1889"/>
      <c r="CT146" s="1889"/>
      <c r="CU146" s="1889"/>
      <c r="CV146" s="1889"/>
      <c r="CW146" s="1889"/>
      <c r="CX146" s="1889"/>
      <c r="CY146" s="1889"/>
      <c r="CZ146" s="1889"/>
    </row>
    <row r="147" s="130" customFormat="true" ht="15" customHeight="true" x14ac:dyDescent="0.2">
      <c r="A147" s="2139"/>
      <c r="B147" s="251" t="s">
        <v>67</v>
      </c>
      <c r="C147" s="1096" t="s">
        <v>35</v>
      </c>
      <c r="D147" s="1106" t="s">
        <v>35</v>
      </c>
      <c r="E147" s="1106" t="s">
        <v>35</v>
      </c>
      <c r="F147" s="1106" t="s">
        <v>35</v>
      </c>
      <c r="G147" s="1116" t="s">
        <v>35</v>
      </c>
      <c r="H147" s="1126" t="s">
        <v>35</v>
      </c>
      <c r="I147" s="1106" t="s">
        <v>35</v>
      </c>
      <c r="J147" s="1106" t="s">
        <v>35</v>
      </c>
      <c r="K147" s="1106" t="s">
        <v>35</v>
      </c>
      <c r="L147" s="1136" t="s">
        <v>35</v>
      </c>
      <c r="M147" s="1143" t="s">
        <v>35</v>
      </c>
      <c r="N147" s="1106" t="s">
        <v>35</v>
      </c>
      <c r="O147" s="1106" t="s">
        <v>35</v>
      </c>
      <c r="P147" s="1106" t="s">
        <v>35</v>
      </c>
      <c r="Q147" s="1116" t="s">
        <v>35</v>
      </c>
      <c r="R147" s="1126" t="s">
        <v>35</v>
      </c>
      <c r="S147" s="1106" t="s">
        <v>35</v>
      </c>
      <c r="T147" s="1106" t="s">
        <v>35</v>
      </c>
      <c r="U147" s="1106" t="s">
        <v>35</v>
      </c>
      <c r="V147" s="1106" t="s">
        <v>35</v>
      </c>
      <c r="W147" s="1106" t="s">
        <v>35</v>
      </c>
      <c r="X147" s="1106" t="s">
        <v>35</v>
      </c>
      <c r="Y147" s="1145" t="s">
        <v>35</v>
      </c>
      <c r="Z147" s="1845" t="s">
        <v>35</v>
      </c>
      <c r="AA147" s="1869"/>
      <c r="AB147" s="1869"/>
      <c r="AC147" s="1869"/>
      <c r="AD147" s="1869"/>
      <c r="AE147" s="1869"/>
      <c r="AF147" s="1869"/>
      <c r="AG147" s="1869"/>
      <c r="AH147" s="1869"/>
      <c r="AI147" s="1869"/>
      <c r="AJ147" s="1869"/>
      <c r="AK147" s="1869"/>
      <c r="AL147" s="1869"/>
      <c r="AM147" s="1869"/>
      <c r="AN147" s="1869"/>
      <c r="AO147" s="1869"/>
      <c r="AP147" s="1869"/>
      <c r="AQ147" s="1869"/>
      <c r="AR147" s="1869"/>
      <c r="AS147" s="1869"/>
      <c r="AT147" s="1869"/>
      <c r="AU147" s="1869"/>
      <c r="AV147" s="1869"/>
      <c r="AW147" s="1869"/>
      <c r="AX147" s="1869"/>
      <c r="AY147" s="1869"/>
      <c r="AZ147" s="215"/>
      <c r="BA147" s="2193"/>
      <c r="BB147" s="159" t="s">
        <v>67</v>
      </c>
      <c r="BC147" s="1156" t="s">
        <v>35</v>
      </c>
      <c r="BD147" s="1176" t="s">
        <v>35</v>
      </c>
      <c r="BE147" s="1176" t="s">
        <v>35</v>
      </c>
      <c r="BF147" s="1176" t="s">
        <v>35</v>
      </c>
      <c r="BG147" s="1197" t="s">
        <v>35</v>
      </c>
      <c r="BH147" s="1218" t="s">
        <v>35</v>
      </c>
      <c r="BI147" s="1176" t="s">
        <v>35</v>
      </c>
      <c r="BJ147" s="1176" t="s">
        <v>35</v>
      </c>
      <c r="BK147" s="1176" t="s">
        <v>35</v>
      </c>
      <c r="BL147" s="1197" t="s">
        <v>35</v>
      </c>
      <c r="BM147" s="1218" t="s">
        <v>35</v>
      </c>
      <c r="BN147" s="1176" t="s">
        <v>35</v>
      </c>
      <c r="BO147" s="1176" t="s">
        <v>35</v>
      </c>
      <c r="BP147" s="1176" t="s">
        <v>35</v>
      </c>
      <c r="BQ147" s="1197" t="s">
        <v>35</v>
      </c>
      <c r="BR147" s="1218" t="s">
        <v>35</v>
      </c>
      <c r="BS147" s="1176" t="s">
        <v>35</v>
      </c>
      <c r="BT147" s="1176" t="s">
        <v>35</v>
      </c>
      <c r="BU147" s="1176" t="s">
        <v>35</v>
      </c>
      <c r="BV147" s="1176" t="s">
        <v>35</v>
      </c>
      <c r="BW147" s="1176" t="s">
        <v>35</v>
      </c>
      <c r="BX147" s="1176" t="s">
        <v>35</v>
      </c>
      <c r="BY147" s="1237" t="s">
        <v>35</v>
      </c>
      <c r="BZ147" s="1237" t="s">
        <v>35</v>
      </c>
      <c r="CA147" s="1889"/>
      <c r="CB147" s="1889"/>
      <c r="CC147" s="1889"/>
      <c r="CD147" s="1889"/>
      <c r="CE147" s="1889"/>
      <c r="CF147" s="1889"/>
      <c r="CG147" s="1889"/>
      <c r="CH147" s="1889"/>
      <c r="CI147" s="1889"/>
      <c r="CJ147" s="1889"/>
      <c r="CK147" s="1889"/>
      <c r="CL147" s="1889"/>
      <c r="CM147" s="1889"/>
      <c r="CN147" s="1889"/>
      <c r="CO147" s="1889"/>
      <c r="CP147" s="1889"/>
      <c r="CQ147" s="1889"/>
      <c r="CR147" s="1889"/>
      <c r="CS147" s="1889"/>
      <c r="CT147" s="1889"/>
      <c r="CU147" s="1889"/>
      <c r="CV147" s="1889"/>
      <c r="CW147" s="1889"/>
      <c r="CX147" s="1889"/>
      <c r="CY147" s="1889"/>
      <c r="CZ147" s="1889"/>
    </row>
    <row r="148" s="130" customFormat="true" ht="15" customHeight="true" x14ac:dyDescent="0.2">
      <c r="A148" s="2139" t="s">
        <v>108</v>
      </c>
      <c r="B148" s="251" t="s">
        <v>49</v>
      </c>
      <c r="C148" s="1096" t="s">
        <v>35</v>
      </c>
      <c r="D148" s="1106" t="s">
        <v>35</v>
      </c>
      <c r="E148" s="1106" t="s">
        <v>35</v>
      </c>
      <c r="F148" s="1106" t="s">
        <v>35</v>
      </c>
      <c r="G148" s="1116" t="s">
        <v>35</v>
      </c>
      <c r="H148" s="1126" t="s">
        <v>35</v>
      </c>
      <c r="I148" s="1106" t="s">
        <v>35</v>
      </c>
      <c r="J148" s="1106" t="s">
        <v>35</v>
      </c>
      <c r="K148" s="1106" t="s">
        <v>35</v>
      </c>
      <c r="L148" s="1136" t="s">
        <v>35</v>
      </c>
      <c r="M148" s="1143" t="s">
        <v>35</v>
      </c>
      <c r="N148" s="1106" t="s">
        <v>35</v>
      </c>
      <c r="O148" s="1106" t="s">
        <v>35</v>
      </c>
      <c r="P148" s="1106" t="s">
        <v>35</v>
      </c>
      <c r="Q148" s="1116" t="s">
        <v>35</v>
      </c>
      <c r="R148" s="1126" t="s">
        <v>35</v>
      </c>
      <c r="S148" s="1106" t="s">
        <v>35</v>
      </c>
      <c r="T148" s="1106" t="s">
        <v>35</v>
      </c>
      <c r="U148" s="1106" t="s">
        <v>35</v>
      </c>
      <c r="V148" s="1106" t="s">
        <v>35</v>
      </c>
      <c r="W148" s="1106" t="s">
        <v>35</v>
      </c>
      <c r="X148" s="1106" t="s">
        <v>35</v>
      </c>
      <c r="Y148" s="1145" t="s">
        <v>35</v>
      </c>
      <c r="Z148" s="1845" t="s">
        <v>35</v>
      </c>
      <c r="AA148" s="1869"/>
      <c r="AB148" s="1869"/>
      <c r="AC148" s="1869"/>
      <c r="AD148" s="1869"/>
      <c r="AE148" s="1869"/>
      <c r="AF148" s="1869"/>
      <c r="AG148" s="1869"/>
      <c r="AH148" s="1869"/>
      <c r="AI148" s="1869"/>
      <c r="AJ148" s="1869"/>
      <c r="AK148" s="1869"/>
      <c r="AL148" s="1869"/>
      <c r="AM148" s="1869"/>
      <c r="AN148" s="1869"/>
      <c r="AO148" s="1869"/>
      <c r="AP148" s="1869"/>
      <c r="AQ148" s="1869"/>
      <c r="AR148" s="1869"/>
      <c r="AS148" s="1869"/>
      <c r="AT148" s="1869"/>
      <c r="AU148" s="1869"/>
      <c r="AV148" s="1869"/>
      <c r="AW148" s="1869"/>
      <c r="AX148" s="1869"/>
      <c r="AY148" s="1869"/>
      <c r="AZ148" s="215"/>
      <c r="BA148" s="2193" t="s">
        <v>108</v>
      </c>
      <c r="BB148" s="159" t="s">
        <v>49</v>
      </c>
      <c r="BC148" s="1156" t="s">
        <v>35</v>
      </c>
      <c r="BD148" s="1176" t="s">
        <v>35</v>
      </c>
      <c r="BE148" s="1176" t="s">
        <v>35</v>
      </c>
      <c r="BF148" s="1176" t="s">
        <v>35</v>
      </c>
      <c r="BG148" s="1197" t="s">
        <v>35</v>
      </c>
      <c r="BH148" s="1218" t="s">
        <v>35</v>
      </c>
      <c r="BI148" s="1176" t="s">
        <v>35</v>
      </c>
      <c r="BJ148" s="1176" t="s">
        <v>35</v>
      </c>
      <c r="BK148" s="1176" t="s">
        <v>35</v>
      </c>
      <c r="BL148" s="1197" t="s">
        <v>35</v>
      </c>
      <c r="BM148" s="1218" t="s">
        <v>35</v>
      </c>
      <c r="BN148" s="1176" t="s">
        <v>35</v>
      </c>
      <c r="BO148" s="1176" t="s">
        <v>35</v>
      </c>
      <c r="BP148" s="1176" t="s">
        <v>35</v>
      </c>
      <c r="BQ148" s="1197" t="s">
        <v>35</v>
      </c>
      <c r="BR148" s="1218" t="s">
        <v>35</v>
      </c>
      <c r="BS148" s="1176" t="s">
        <v>35</v>
      </c>
      <c r="BT148" s="1176" t="s">
        <v>35</v>
      </c>
      <c r="BU148" s="1176" t="s">
        <v>35</v>
      </c>
      <c r="BV148" s="1176" t="s">
        <v>35</v>
      </c>
      <c r="BW148" s="1176" t="s">
        <v>35</v>
      </c>
      <c r="BX148" s="1176" t="s">
        <v>35</v>
      </c>
      <c r="BY148" s="1237" t="s">
        <v>35</v>
      </c>
      <c r="BZ148" s="1237" t="s">
        <v>35</v>
      </c>
      <c r="CA148" s="1889"/>
      <c r="CB148" s="1889"/>
      <c r="CC148" s="1889"/>
      <c r="CD148" s="1889"/>
      <c r="CE148" s="1889"/>
      <c r="CF148" s="1889"/>
      <c r="CG148" s="1889"/>
      <c r="CH148" s="1889"/>
      <c r="CI148" s="1889"/>
      <c r="CJ148" s="1889"/>
      <c r="CK148" s="1889"/>
      <c r="CL148" s="1889"/>
      <c r="CM148" s="1889"/>
      <c r="CN148" s="1889"/>
      <c r="CO148" s="1889"/>
      <c r="CP148" s="1889"/>
      <c r="CQ148" s="1889"/>
      <c r="CR148" s="1889"/>
      <c r="CS148" s="1889"/>
      <c r="CT148" s="1889"/>
      <c r="CU148" s="1889"/>
      <c r="CV148" s="1889"/>
      <c r="CW148" s="1889"/>
      <c r="CX148" s="1889"/>
      <c r="CY148" s="1889"/>
      <c r="CZ148" s="1889"/>
    </row>
    <row r="149" s="130" customFormat="true" ht="15" customHeight="true" x14ac:dyDescent="0.2">
      <c r="A149" s="2139"/>
      <c r="B149" s="251" t="s">
        <v>48</v>
      </c>
      <c r="C149" s="1096" t="s">
        <v>35</v>
      </c>
      <c r="D149" s="1106" t="s">
        <v>35</v>
      </c>
      <c r="E149" s="1106" t="s">
        <v>35</v>
      </c>
      <c r="F149" s="1106" t="s">
        <v>35</v>
      </c>
      <c r="G149" s="1116" t="s">
        <v>35</v>
      </c>
      <c r="H149" s="1126" t="s">
        <v>35</v>
      </c>
      <c r="I149" s="1106" t="s">
        <v>35</v>
      </c>
      <c r="J149" s="1106" t="s">
        <v>35</v>
      </c>
      <c r="K149" s="1106" t="s">
        <v>35</v>
      </c>
      <c r="L149" s="1136" t="s">
        <v>35</v>
      </c>
      <c r="M149" s="1143" t="s">
        <v>35</v>
      </c>
      <c r="N149" s="1106" t="s">
        <v>35</v>
      </c>
      <c r="O149" s="1106" t="s">
        <v>35</v>
      </c>
      <c r="P149" s="1106" t="s">
        <v>35</v>
      </c>
      <c r="Q149" s="1116" t="s">
        <v>35</v>
      </c>
      <c r="R149" s="1126" t="s">
        <v>35</v>
      </c>
      <c r="S149" s="1106" t="s">
        <v>35</v>
      </c>
      <c r="T149" s="1106" t="s">
        <v>35</v>
      </c>
      <c r="U149" s="1106" t="s">
        <v>35</v>
      </c>
      <c r="V149" s="1106" t="s">
        <v>35</v>
      </c>
      <c r="W149" s="1106" t="s">
        <v>35</v>
      </c>
      <c r="X149" s="1106" t="s">
        <v>35</v>
      </c>
      <c r="Y149" s="1145" t="s">
        <v>35</v>
      </c>
      <c r="Z149" s="1845" t="s">
        <v>35</v>
      </c>
      <c r="AA149" s="1869"/>
      <c r="AB149" s="1869"/>
      <c r="AC149" s="1869"/>
      <c r="AD149" s="1869"/>
      <c r="AE149" s="1869"/>
      <c r="AF149" s="1869"/>
      <c r="AG149" s="1869"/>
      <c r="AH149" s="1869"/>
      <c r="AI149" s="1869"/>
      <c r="AJ149" s="1869"/>
      <c r="AK149" s="1869"/>
      <c r="AL149" s="1869"/>
      <c r="AM149" s="1869"/>
      <c r="AN149" s="1869"/>
      <c r="AO149" s="1869"/>
      <c r="AP149" s="1869"/>
      <c r="AQ149" s="1869"/>
      <c r="AR149" s="1869"/>
      <c r="AS149" s="1869"/>
      <c r="AT149" s="1869"/>
      <c r="AU149" s="1869"/>
      <c r="AV149" s="1869"/>
      <c r="AW149" s="1869"/>
      <c r="AX149" s="1869"/>
      <c r="AY149" s="1869"/>
      <c r="AZ149" s="215"/>
      <c r="BA149" s="2193"/>
      <c r="BB149" s="159" t="s">
        <v>48</v>
      </c>
      <c r="BC149" s="1156" t="s">
        <v>35</v>
      </c>
      <c r="BD149" s="1176" t="s">
        <v>35</v>
      </c>
      <c r="BE149" s="1176" t="s">
        <v>35</v>
      </c>
      <c r="BF149" s="1176" t="s">
        <v>35</v>
      </c>
      <c r="BG149" s="1197" t="s">
        <v>35</v>
      </c>
      <c r="BH149" s="1218" t="s">
        <v>35</v>
      </c>
      <c r="BI149" s="1176" t="s">
        <v>35</v>
      </c>
      <c r="BJ149" s="1176" t="s">
        <v>35</v>
      </c>
      <c r="BK149" s="1176" t="s">
        <v>35</v>
      </c>
      <c r="BL149" s="1197" t="s">
        <v>35</v>
      </c>
      <c r="BM149" s="1218" t="s">
        <v>35</v>
      </c>
      <c r="BN149" s="1176" t="s">
        <v>35</v>
      </c>
      <c r="BO149" s="1176" t="s">
        <v>35</v>
      </c>
      <c r="BP149" s="1176" t="s">
        <v>35</v>
      </c>
      <c r="BQ149" s="1197" t="s">
        <v>35</v>
      </c>
      <c r="BR149" s="1218" t="s">
        <v>35</v>
      </c>
      <c r="BS149" s="1176" t="s">
        <v>35</v>
      </c>
      <c r="BT149" s="1176" t="s">
        <v>35</v>
      </c>
      <c r="BU149" s="1176" t="s">
        <v>35</v>
      </c>
      <c r="BV149" s="1176" t="s">
        <v>35</v>
      </c>
      <c r="BW149" s="1176" t="s">
        <v>35</v>
      </c>
      <c r="BX149" s="1176" t="s">
        <v>35</v>
      </c>
      <c r="BY149" s="1237" t="s">
        <v>35</v>
      </c>
      <c r="BZ149" s="1237" t="s">
        <v>35</v>
      </c>
      <c r="CA149" s="1889"/>
      <c r="CB149" s="1889"/>
      <c r="CC149" s="1889"/>
      <c r="CD149" s="1889"/>
      <c r="CE149" s="1889"/>
      <c r="CF149" s="1889"/>
      <c r="CG149" s="1889"/>
      <c r="CH149" s="1889"/>
      <c r="CI149" s="1889"/>
      <c r="CJ149" s="1889"/>
      <c r="CK149" s="1889"/>
      <c r="CL149" s="1889"/>
      <c r="CM149" s="1889"/>
      <c r="CN149" s="1889"/>
      <c r="CO149" s="1889"/>
      <c r="CP149" s="1889"/>
      <c r="CQ149" s="1889"/>
      <c r="CR149" s="1889"/>
      <c r="CS149" s="1889"/>
      <c r="CT149" s="1889"/>
      <c r="CU149" s="1889"/>
      <c r="CV149" s="1889"/>
      <c r="CW149" s="1889"/>
      <c r="CX149" s="1889"/>
      <c r="CY149" s="1889"/>
      <c r="CZ149" s="1889"/>
    </row>
    <row r="150" s="130" customFormat="true" ht="15" customHeight="true" x14ac:dyDescent="0.2">
      <c r="A150" s="2139"/>
      <c r="B150" s="251" t="s">
        <v>110</v>
      </c>
      <c r="C150" s="1096" t="s">
        <v>35</v>
      </c>
      <c r="D150" s="1106" t="s">
        <v>35</v>
      </c>
      <c r="E150" s="1106" t="s">
        <v>35</v>
      </c>
      <c r="F150" s="1106" t="s">
        <v>35</v>
      </c>
      <c r="G150" s="1116" t="s">
        <v>35</v>
      </c>
      <c r="H150" s="1126" t="s">
        <v>35</v>
      </c>
      <c r="I150" s="1106" t="s">
        <v>35</v>
      </c>
      <c r="J150" s="1106" t="s">
        <v>35</v>
      </c>
      <c r="K150" s="1106" t="s">
        <v>35</v>
      </c>
      <c r="L150" s="1136" t="s">
        <v>35</v>
      </c>
      <c r="M150" s="1143" t="s">
        <v>35</v>
      </c>
      <c r="N150" s="1106" t="s">
        <v>35</v>
      </c>
      <c r="O150" s="1106" t="s">
        <v>35</v>
      </c>
      <c r="P150" s="1106" t="s">
        <v>35</v>
      </c>
      <c r="Q150" s="1116" t="s">
        <v>35</v>
      </c>
      <c r="R150" s="1126" t="s">
        <v>35</v>
      </c>
      <c r="S150" s="1106" t="s">
        <v>35</v>
      </c>
      <c r="T150" s="1106" t="s">
        <v>35</v>
      </c>
      <c r="U150" s="1106" t="s">
        <v>35</v>
      </c>
      <c r="V150" s="1106" t="s">
        <v>35</v>
      </c>
      <c r="W150" s="1106" t="s">
        <v>35</v>
      </c>
      <c r="X150" s="1106" t="s">
        <v>35</v>
      </c>
      <c r="Y150" s="1145" t="s">
        <v>35</v>
      </c>
      <c r="Z150" s="1845" t="s">
        <v>35</v>
      </c>
      <c r="AA150" s="1869"/>
      <c r="AB150" s="1869"/>
      <c r="AC150" s="1869"/>
      <c r="AD150" s="1869"/>
      <c r="AE150" s="1869"/>
      <c r="AF150" s="1869"/>
      <c r="AG150" s="1869"/>
      <c r="AH150" s="1869"/>
      <c r="AI150" s="1869"/>
      <c r="AJ150" s="1869"/>
      <c r="AK150" s="1869"/>
      <c r="AL150" s="1869"/>
      <c r="AM150" s="1869"/>
      <c r="AN150" s="1869"/>
      <c r="AO150" s="1869"/>
      <c r="AP150" s="1869"/>
      <c r="AQ150" s="1869"/>
      <c r="AR150" s="1869"/>
      <c r="AS150" s="1869"/>
      <c r="AT150" s="1869"/>
      <c r="AU150" s="1869"/>
      <c r="AV150" s="1869"/>
      <c r="AW150" s="1869"/>
      <c r="AX150" s="1869"/>
      <c r="AY150" s="1869"/>
      <c r="AZ150" s="215"/>
      <c r="BA150" s="2193"/>
      <c r="BB150" s="159" t="s">
        <v>110</v>
      </c>
      <c r="BC150" s="1156" t="s">
        <v>35</v>
      </c>
      <c r="BD150" s="1176" t="s">
        <v>35</v>
      </c>
      <c r="BE150" s="1176" t="s">
        <v>35</v>
      </c>
      <c r="BF150" s="1176" t="s">
        <v>35</v>
      </c>
      <c r="BG150" s="1197" t="s">
        <v>35</v>
      </c>
      <c r="BH150" s="1218" t="s">
        <v>35</v>
      </c>
      <c r="BI150" s="1176" t="s">
        <v>35</v>
      </c>
      <c r="BJ150" s="1176" t="s">
        <v>35</v>
      </c>
      <c r="BK150" s="1176" t="s">
        <v>35</v>
      </c>
      <c r="BL150" s="1197" t="s">
        <v>35</v>
      </c>
      <c r="BM150" s="1218" t="s">
        <v>35</v>
      </c>
      <c r="BN150" s="1176" t="s">
        <v>35</v>
      </c>
      <c r="BO150" s="1176" t="s">
        <v>35</v>
      </c>
      <c r="BP150" s="1176" t="s">
        <v>35</v>
      </c>
      <c r="BQ150" s="1197" t="s">
        <v>35</v>
      </c>
      <c r="BR150" s="1218" t="s">
        <v>35</v>
      </c>
      <c r="BS150" s="1176" t="s">
        <v>35</v>
      </c>
      <c r="BT150" s="1176" t="s">
        <v>35</v>
      </c>
      <c r="BU150" s="1176" t="s">
        <v>35</v>
      </c>
      <c r="BV150" s="1176" t="s">
        <v>35</v>
      </c>
      <c r="BW150" s="1176" t="s">
        <v>35</v>
      </c>
      <c r="BX150" s="1176" t="s">
        <v>35</v>
      </c>
      <c r="BY150" s="1237" t="s">
        <v>35</v>
      </c>
      <c r="BZ150" s="1237" t="s">
        <v>35</v>
      </c>
      <c r="CA150" s="1889"/>
      <c r="CB150" s="1889"/>
      <c r="CC150" s="1889"/>
      <c r="CD150" s="1889"/>
      <c r="CE150" s="1889"/>
      <c r="CF150" s="1889"/>
      <c r="CG150" s="1889"/>
      <c r="CH150" s="1889"/>
      <c r="CI150" s="1889"/>
      <c r="CJ150" s="1889"/>
      <c r="CK150" s="1889"/>
      <c r="CL150" s="1889"/>
      <c r="CM150" s="1889"/>
      <c r="CN150" s="1889"/>
      <c r="CO150" s="1889"/>
      <c r="CP150" s="1889"/>
      <c r="CQ150" s="1889"/>
      <c r="CR150" s="1889"/>
      <c r="CS150" s="1889"/>
      <c r="CT150" s="1889"/>
      <c r="CU150" s="1889"/>
      <c r="CV150" s="1889"/>
      <c r="CW150" s="1889"/>
      <c r="CX150" s="1889"/>
      <c r="CY150" s="1889"/>
      <c r="CZ150" s="1889"/>
    </row>
    <row r="151" s="130" customFormat="true" ht="15" customHeight="true" x14ac:dyDescent="0.2">
      <c r="A151" s="2139" t="s">
        <v>109</v>
      </c>
      <c r="B151" s="251" t="s">
        <v>49</v>
      </c>
      <c r="C151" s="717">
        <v>17.92857131604687</v>
      </c>
      <c r="D151" s="718">
        <v>33.196202501013673</v>
      </c>
      <c r="E151" s="718">
        <v>28.131422812120022</v>
      </c>
      <c r="F151" s="718">
        <v>22.096636389021445</v>
      </c>
      <c r="G151" s="789">
        <v>8.6531234884695909</v>
      </c>
      <c r="H151" s="773">
        <v>41.703073139293089</v>
      </c>
      <c r="I151" s="718">
        <v>34.70993492944239</v>
      </c>
      <c r="J151" s="718">
        <v>25.462013662887671</v>
      </c>
      <c r="K151" s="718">
        <v>19.254694962585202</v>
      </c>
      <c r="L151" s="741">
        <v>5.6570495697036662</v>
      </c>
      <c r="M151" s="756">
        <v>12.076137682207873</v>
      </c>
      <c r="N151" s="718">
        <v>8.0584642148077101</v>
      </c>
      <c r="O151" s="718">
        <v>12.117633824296449</v>
      </c>
      <c r="P151" s="718">
        <v>14.894150132448589</v>
      </c>
      <c r="Q151" s="789">
        <v>10.9056525976471</v>
      </c>
      <c r="R151" s="773">
        <v>23.314339604726147</v>
      </c>
      <c r="S151" s="718">
        <v>23.540354302522857</v>
      </c>
      <c r="T151" s="718">
        <v>17.930540361946711</v>
      </c>
      <c r="U151" s="718">
        <v>19.928785311589735</v>
      </c>
      <c r="V151" s="718">
        <v>24.218443104338153</v>
      </c>
      <c r="W151" s="718">
        <v>17.750812480205205</v>
      </c>
      <c r="X151" s="718">
        <v>24.83406395769256</v>
      </c>
      <c r="Y151" s="719">
        <v>23.474371880412619</v>
      </c>
      <c r="Z151" s="1846">
        <v>28.854451116739664</v>
      </c>
      <c r="AA151" s="1870"/>
      <c r="AB151" s="1870"/>
      <c r="AC151" s="1870"/>
      <c r="AD151" s="1870"/>
      <c r="AE151" s="1870"/>
      <c r="AF151" s="1870"/>
      <c r="AG151" s="1870"/>
      <c r="AH151" s="1870"/>
      <c r="AI151" s="1870"/>
      <c r="AJ151" s="1870"/>
      <c r="AK151" s="1870"/>
      <c r="AL151" s="1870"/>
      <c r="AM151" s="1870"/>
      <c r="AN151" s="1870"/>
      <c r="AO151" s="1870"/>
      <c r="AP151" s="1870"/>
      <c r="AQ151" s="1870"/>
      <c r="AR151" s="1870"/>
      <c r="AS151" s="1870"/>
      <c r="AT151" s="1870"/>
      <c r="AU151" s="1870"/>
      <c r="AV151" s="1870"/>
      <c r="AW151" s="1870"/>
      <c r="AX151" s="1870"/>
      <c r="AY151" s="1870"/>
      <c r="AZ151" s="215"/>
      <c r="BA151" s="2193" t="s">
        <v>109</v>
      </c>
      <c r="BB151" s="159" t="s">
        <v>49</v>
      </c>
      <c r="BC151" s="1156" t="s">
        <v>35</v>
      </c>
      <c r="BD151" s="1176" t="s">
        <v>35</v>
      </c>
      <c r="BE151" s="1176" t="s">
        <v>35</v>
      </c>
      <c r="BF151" s="1176" t="s">
        <v>35</v>
      </c>
      <c r="BG151" s="1197" t="s">
        <v>35</v>
      </c>
      <c r="BH151" s="1218" t="s">
        <v>35</v>
      </c>
      <c r="BI151" s="1176" t="s">
        <v>35</v>
      </c>
      <c r="BJ151" s="1176" t="s">
        <v>35</v>
      </c>
      <c r="BK151" s="1176" t="s">
        <v>35</v>
      </c>
      <c r="BL151" s="1197" t="s">
        <v>35</v>
      </c>
      <c r="BM151" s="1218" t="s">
        <v>35</v>
      </c>
      <c r="BN151" s="1176" t="s">
        <v>35</v>
      </c>
      <c r="BO151" s="1176" t="s">
        <v>35</v>
      </c>
      <c r="BP151" s="1176" t="s">
        <v>35</v>
      </c>
      <c r="BQ151" s="1197" t="s">
        <v>35</v>
      </c>
      <c r="BR151" s="1218" t="s">
        <v>35</v>
      </c>
      <c r="BS151" s="1176" t="s">
        <v>35</v>
      </c>
      <c r="BT151" s="1176" t="s">
        <v>35</v>
      </c>
      <c r="BU151" s="1176" t="s">
        <v>35</v>
      </c>
      <c r="BV151" s="1176" t="s">
        <v>35</v>
      </c>
      <c r="BW151" s="1176" t="s">
        <v>35</v>
      </c>
      <c r="BX151" s="1176" t="s">
        <v>35</v>
      </c>
      <c r="BY151" s="1237" t="s">
        <v>35</v>
      </c>
      <c r="BZ151" s="1237" t="s">
        <v>35</v>
      </c>
      <c r="CA151" s="1889"/>
      <c r="CB151" s="1889"/>
      <c r="CC151" s="1889"/>
      <c r="CD151" s="1889"/>
      <c r="CE151" s="1889"/>
      <c r="CF151" s="1889"/>
      <c r="CG151" s="1889"/>
      <c r="CH151" s="1889"/>
      <c r="CI151" s="1889"/>
      <c r="CJ151" s="1889"/>
      <c r="CK151" s="1889"/>
      <c r="CL151" s="1889"/>
      <c r="CM151" s="1889"/>
      <c r="CN151" s="1889"/>
      <c r="CO151" s="1889"/>
      <c r="CP151" s="1889"/>
      <c r="CQ151" s="1889"/>
      <c r="CR151" s="1889"/>
      <c r="CS151" s="1889"/>
      <c r="CT151" s="1889"/>
      <c r="CU151" s="1889"/>
      <c r="CV151" s="1889"/>
      <c r="CW151" s="1889"/>
      <c r="CX151" s="1889"/>
      <c r="CY151" s="1889"/>
      <c r="CZ151" s="1889"/>
    </row>
    <row r="152" s="130" customFormat="true" ht="15" customHeight="true" x14ac:dyDescent="0.2">
      <c r="A152" s="2194"/>
      <c r="B152" s="252" t="s">
        <v>48</v>
      </c>
      <c r="C152" s="720">
        <v>82.071428683953556</v>
      </c>
      <c r="D152" s="721">
        <v>66.803797498986512</v>
      </c>
      <c r="E152" s="721">
        <v>71.868577187879879</v>
      </c>
      <c r="F152" s="721">
        <v>77.903363610978644</v>
      </c>
      <c r="G152" s="790">
        <v>91.346876511530468</v>
      </c>
      <c r="H152" s="774">
        <v>58.296926860706812</v>
      </c>
      <c r="I152" s="721">
        <v>65.290065070557475</v>
      </c>
      <c r="J152" s="721">
        <v>74.537986337112244</v>
      </c>
      <c r="K152" s="721">
        <v>80.74530503741488</v>
      </c>
      <c r="L152" s="742">
        <v>94.342950430296241</v>
      </c>
      <c r="M152" s="757">
        <v>87.923862317792128</v>
      </c>
      <c r="N152" s="721">
        <v>91.941535785192343</v>
      </c>
      <c r="O152" s="721">
        <v>87.88236617570351</v>
      </c>
      <c r="P152" s="721">
        <v>85.105849867551456</v>
      </c>
      <c r="Q152" s="790">
        <v>89.094347402352909</v>
      </c>
      <c r="R152" s="774">
        <v>76.685660395273672</v>
      </c>
      <c r="S152" s="721">
        <v>76.459645697477058</v>
      </c>
      <c r="T152" s="721">
        <v>82.069459638053161</v>
      </c>
      <c r="U152" s="721">
        <v>80.071214688410237</v>
      </c>
      <c r="V152" s="721">
        <v>75.781556895661694</v>
      </c>
      <c r="W152" s="721">
        <v>82.249187519794731</v>
      </c>
      <c r="X152" s="721">
        <v>75.165936042307209</v>
      </c>
      <c r="Y152" s="722">
        <v>76.525628119587637</v>
      </c>
      <c r="Z152" s="1847">
        <v>71.145548883260133</v>
      </c>
      <c r="AA152" s="1871"/>
      <c r="AB152" s="1871"/>
      <c r="AC152" s="1871"/>
      <c r="AD152" s="1871"/>
      <c r="AE152" s="1871"/>
      <c r="AF152" s="1871"/>
      <c r="AG152" s="1871"/>
      <c r="AH152" s="1871"/>
      <c r="AI152" s="1871"/>
      <c r="AJ152" s="1871"/>
      <c r="AK152" s="1871"/>
      <c r="AL152" s="1871"/>
      <c r="AM152" s="1871"/>
      <c r="AN152" s="1871"/>
      <c r="AO152" s="1871"/>
      <c r="AP152" s="1871"/>
      <c r="AQ152" s="1871"/>
      <c r="AR152" s="1871"/>
      <c r="AS152" s="1871"/>
      <c r="AT152" s="1871"/>
      <c r="AU152" s="1871"/>
      <c r="AV152" s="1871"/>
      <c r="AW152" s="1871"/>
      <c r="AX152" s="1871"/>
      <c r="AY152" s="1871"/>
      <c r="AZ152" s="215"/>
      <c r="BA152" s="2195"/>
      <c r="BB152" s="234" t="s">
        <v>48</v>
      </c>
      <c r="BC152" s="1157" t="s">
        <v>35</v>
      </c>
      <c r="BD152" s="1177" t="s">
        <v>35</v>
      </c>
      <c r="BE152" s="1177" t="s">
        <v>35</v>
      </c>
      <c r="BF152" s="1177" t="s">
        <v>35</v>
      </c>
      <c r="BG152" s="1198" t="s">
        <v>35</v>
      </c>
      <c r="BH152" s="1219" t="s">
        <v>35</v>
      </c>
      <c r="BI152" s="1177" t="s">
        <v>35</v>
      </c>
      <c r="BJ152" s="1177" t="s">
        <v>35</v>
      </c>
      <c r="BK152" s="1177" t="s">
        <v>35</v>
      </c>
      <c r="BL152" s="1198" t="s">
        <v>35</v>
      </c>
      <c r="BM152" s="1219" t="s">
        <v>35</v>
      </c>
      <c r="BN152" s="1177" t="s">
        <v>35</v>
      </c>
      <c r="BO152" s="1177" t="s">
        <v>35</v>
      </c>
      <c r="BP152" s="1177" t="s">
        <v>35</v>
      </c>
      <c r="BQ152" s="1198" t="s">
        <v>35</v>
      </c>
      <c r="BR152" s="1219" t="s">
        <v>35</v>
      </c>
      <c r="BS152" s="1177" t="s">
        <v>35</v>
      </c>
      <c r="BT152" s="1177" t="s">
        <v>35</v>
      </c>
      <c r="BU152" s="1177" t="s">
        <v>35</v>
      </c>
      <c r="BV152" s="1177" t="s">
        <v>35</v>
      </c>
      <c r="BW152" s="1177" t="s">
        <v>35</v>
      </c>
      <c r="BX152" s="1177" t="s">
        <v>35</v>
      </c>
      <c r="BY152" s="1238" t="s">
        <v>35</v>
      </c>
      <c r="BZ152" s="1238" t="s">
        <v>35</v>
      </c>
      <c r="CA152" s="1890"/>
      <c r="CB152" s="1890"/>
      <c r="CC152" s="1890"/>
      <c r="CD152" s="1890"/>
      <c r="CE152" s="1890"/>
      <c r="CF152" s="1890"/>
      <c r="CG152" s="1890"/>
      <c r="CH152" s="1890"/>
      <c r="CI152" s="1890"/>
      <c r="CJ152" s="1890"/>
      <c r="CK152" s="1890"/>
      <c r="CL152" s="1890"/>
      <c r="CM152" s="1890"/>
      <c r="CN152" s="1890"/>
      <c r="CO152" s="1890"/>
      <c r="CP152" s="1890"/>
      <c r="CQ152" s="1890"/>
      <c r="CR152" s="1890"/>
      <c r="CS152" s="1890"/>
      <c r="CT152" s="1890"/>
      <c r="CU152" s="1890"/>
      <c r="CV152" s="1890"/>
      <c r="CW152" s="1890"/>
      <c r="CX152" s="1890"/>
      <c r="CY152" s="1890"/>
      <c r="CZ152" s="1890"/>
    </row>
    <row r="153" s="388" customFormat="true" ht="15" customHeight="true" x14ac:dyDescent="0.2">
      <c r="A153" s="2401" t="s">
        <v>308</v>
      </c>
      <c r="B153" s="1758" t="s">
        <v>309</v>
      </c>
      <c r="C153" s="1670">
        <v>8.5088733411327446</v>
      </c>
      <c r="D153" s="1671">
        <v>35.469711102468388</v>
      </c>
      <c r="E153" s="1671">
        <v>47.449766891456889</v>
      </c>
      <c r="F153" s="1671">
        <v>63.102346388132446</v>
      </c>
      <c r="G153" s="1672">
        <v>82.726428843434519</v>
      </c>
      <c r="H153" s="1673">
        <v>42.427460287279068</v>
      </c>
      <c r="I153" s="1671">
        <v>55.236959306365293</v>
      </c>
      <c r="J153" s="1671">
        <v>62.062412440197875</v>
      </c>
      <c r="K153" s="1671">
        <v>72.88337106239257</v>
      </c>
      <c r="L153" s="1674">
        <v>87.254592265764146</v>
      </c>
      <c r="M153" s="1675">
        <v>0.30851748608573587</v>
      </c>
      <c r="N153" s="1671">
        <v>1.9690565301635026</v>
      </c>
      <c r="O153" s="1671">
        <v>6.37401703775289</v>
      </c>
      <c r="P153" s="1671">
        <v>11.182947669565873</v>
      </c>
      <c r="Q153" s="1672">
        <v>17.815546354375712</v>
      </c>
      <c r="R153" s="1673">
        <v>17.1327320054342</v>
      </c>
      <c r="S153" s="1671">
        <v>75.308033605080567</v>
      </c>
      <c r="T153" s="1671">
        <v>52.904016432491495</v>
      </c>
      <c r="U153" s="1671">
        <v>67.905936350796807</v>
      </c>
      <c r="V153" s="1671">
        <v>83.993923877103711</v>
      </c>
      <c r="W153" s="1671">
        <v>7.9295392604873634</v>
      </c>
      <c r="X153" s="1671">
        <v>73.092823871290662</v>
      </c>
      <c r="Y153" s="1671">
        <v>34.140971629045609</v>
      </c>
      <c r="Z153" s="1975">
        <v>69.003592952186978</v>
      </c>
      <c r="AA153" s="603"/>
      <c r="AB153" s="603"/>
      <c r="AC153" s="603"/>
      <c r="AD153" s="603"/>
      <c r="AE153" s="603"/>
      <c r="AF153" s="603"/>
      <c r="AG153" s="603"/>
      <c r="AH153" s="603"/>
      <c r="AI153" s="603"/>
      <c r="AJ153" s="603"/>
      <c r="AK153" s="603"/>
      <c r="AL153" s="603"/>
      <c r="AM153" s="603"/>
      <c r="AN153" s="603"/>
      <c r="AO153" s="603"/>
      <c r="AP153" s="603"/>
      <c r="AQ153" s="603"/>
      <c r="AR153" s="603"/>
      <c r="AS153" s="603"/>
      <c r="AT153" s="603"/>
      <c r="AU153" s="603"/>
      <c r="AV153" s="603"/>
      <c r="AW153" s="603"/>
      <c r="AX153" s="603"/>
      <c r="AY153" s="603"/>
      <c r="AZ153" s="216"/>
      <c r="BA153" s="2445" t="s">
        <v>308</v>
      </c>
      <c r="BB153" s="1777" t="s">
        <v>309</v>
      </c>
      <c r="BC153" s="338">
        <v>436.55317644738733</v>
      </c>
      <c r="BD153" s="304">
        <v>2940.4404597877965</v>
      </c>
      <c r="BE153" s="304">
        <v>4484.6874215588496</v>
      </c>
      <c r="BF153" s="304">
        <v>6294.8980372229944</v>
      </c>
      <c r="BG153" s="339">
        <v>8409.7840469458115</v>
      </c>
      <c r="BH153" s="350">
        <v>2504.036359126098</v>
      </c>
      <c r="BI153" s="304">
        <v>3711.1921590868392</v>
      </c>
      <c r="BJ153" s="304">
        <v>4271.6112716130192</v>
      </c>
      <c r="BK153" s="304">
        <v>5089.6920046276718</v>
      </c>
      <c r="BL153" s="339">
        <v>6102.3777523941535</v>
      </c>
      <c r="BM153" s="350">
        <v>4.1070127021222289</v>
      </c>
      <c r="BN153" s="304">
        <v>26.706721577592887</v>
      </c>
      <c r="BO153" s="304">
        <v>119.58820366812238</v>
      </c>
      <c r="BP153" s="304">
        <v>249.97017166508149</v>
      </c>
      <c r="BQ153" s="339">
        <v>487.08148550212854</v>
      </c>
      <c r="BR153" s="350">
        <v>343.42322382603993</v>
      </c>
      <c r="BS153" s="304">
        <v>1507.4767546859132</v>
      </c>
      <c r="BT153" s="304">
        <v>4058.8829205313396</v>
      </c>
      <c r="BU153" s="304">
        <v>7443.6703542833911</v>
      </c>
      <c r="BV153" s="304">
        <v>1268.4953960421285</v>
      </c>
      <c r="BW153" s="304">
        <v>41.316468531985343</v>
      </c>
      <c r="BX153" s="304">
        <v>1592.4034084916652</v>
      </c>
      <c r="BY153" s="305">
        <v>4742.4416030505299</v>
      </c>
      <c r="BZ153" s="305">
        <v>1568.2530125198305</v>
      </c>
      <c r="CA153" s="1891"/>
      <c r="CB153" s="1891"/>
      <c r="CC153" s="1891"/>
      <c r="CD153" s="1891"/>
      <c r="CE153" s="1891"/>
      <c r="CF153" s="1891"/>
      <c r="CG153" s="1891"/>
      <c r="CH153" s="1891"/>
      <c r="CI153" s="1891"/>
      <c r="CJ153" s="1891"/>
      <c r="CK153" s="1891"/>
      <c r="CL153" s="1891"/>
      <c r="CM153" s="1891"/>
      <c r="CN153" s="1891"/>
      <c r="CO153" s="1891"/>
      <c r="CP153" s="1891"/>
      <c r="CQ153" s="1891"/>
      <c r="CR153" s="1891"/>
      <c r="CS153" s="1891"/>
      <c r="CT153" s="1891"/>
      <c r="CU153" s="1891"/>
      <c r="CV153" s="1891"/>
      <c r="CW153" s="1891"/>
      <c r="CX153" s="1891"/>
      <c r="CY153" s="1891"/>
      <c r="CZ153" s="1891"/>
    </row>
    <row r="154" s="388" customFormat="true" ht="15" customHeight="true" x14ac:dyDescent="0.2">
      <c r="A154" s="2401"/>
      <c r="B154" s="1758" t="s">
        <v>310</v>
      </c>
      <c r="C154" s="1670">
        <v>6.6013047839223171</v>
      </c>
      <c r="D154" s="1671">
        <v>18.456975205150922</v>
      </c>
      <c r="E154" s="1671">
        <v>22.472062216962623</v>
      </c>
      <c r="F154" s="1671">
        <v>20.545743558787716</v>
      </c>
      <c r="G154" s="1672">
        <v>11.526417946355242</v>
      </c>
      <c r="H154" s="1673">
        <v>19.138598065610289</v>
      </c>
      <c r="I154" s="1671">
        <v>21.138710200436829</v>
      </c>
      <c r="J154" s="1671">
        <v>23.232489083582671</v>
      </c>
      <c r="K154" s="1671">
        <v>16.421314079824267</v>
      </c>
      <c r="L154" s="1674">
        <v>9.345458896053449</v>
      </c>
      <c r="M154" s="1675">
        <v>2.9179720557743036</v>
      </c>
      <c r="N154" s="1671">
        <v>4.2121754075557956</v>
      </c>
      <c r="O154" s="1671">
        <v>7.3228202517825105</v>
      </c>
      <c r="P154" s="1671">
        <v>15.374976559108397</v>
      </c>
      <c r="Q154" s="1672">
        <v>25.157594758528841</v>
      </c>
      <c r="R154" s="1673">
        <v>35.93804847141319</v>
      </c>
      <c r="S154" s="1671">
        <v>1.7563132042366627</v>
      </c>
      <c r="T154" s="1671">
        <v>17.668603546063448</v>
      </c>
      <c r="U154" s="1671">
        <v>3.2221206755542986</v>
      </c>
      <c r="V154" s="1671">
        <v>5.0882384886728014</v>
      </c>
      <c r="W154" s="1671">
        <v>18.222918191748498</v>
      </c>
      <c r="X154" s="1671">
        <v>5.2789243018575389</v>
      </c>
      <c r="Y154" s="1671">
        <v>30.64861882900583</v>
      </c>
      <c r="Z154" s="1975">
        <v>9.0469354636572437</v>
      </c>
      <c r="AA154" s="603"/>
      <c r="AB154" s="603"/>
      <c r="AC154" s="603"/>
      <c r="AD154" s="603"/>
      <c r="AE154" s="603"/>
      <c r="AF154" s="603"/>
      <c r="AG154" s="603"/>
      <c r="AH154" s="603"/>
      <c r="AI154" s="603"/>
      <c r="AJ154" s="603"/>
      <c r="AK154" s="603"/>
      <c r="AL154" s="603"/>
      <c r="AM154" s="603"/>
      <c r="AN154" s="603"/>
      <c r="AO154" s="603"/>
      <c r="AP154" s="603"/>
      <c r="AQ154" s="603"/>
      <c r="AR154" s="603"/>
      <c r="AS154" s="603"/>
      <c r="AT154" s="603"/>
      <c r="AU154" s="603"/>
      <c r="AV154" s="603"/>
      <c r="AW154" s="603"/>
      <c r="AX154" s="603"/>
      <c r="AY154" s="603"/>
      <c r="AZ154" s="216"/>
      <c r="BA154" s="2446"/>
      <c r="BB154" s="1778" t="s">
        <v>310</v>
      </c>
      <c r="BC154" s="340">
        <v>338.68415436243629</v>
      </c>
      <c r="BD154" s="306">
        <v>1530.0839778971049</v>
      </c>
      <c r="BE154" s="306">
        <v>2123.9340330467494</v>
      </c>
      <c r="BF154" s="306">
        <v>2049.5808508607738</v>
      </c>
      <c r="BG154" s="341">
        <v>1171.7499125599124</v>
      </c>
      <c r="BH154" s="351">
        <v>1129.5454664147653</v>
      </c>
      <c r="BI154" s="306">
        <v>1420.2413842868771</v>
      </c>
      <c r="BJ154" s="306">
        <v>1599.0381026951541</v>
      </c>
      <c r="BK154" s="306">
        <v>1146.7558341396193</v>
      </c>
      <c r="BL154" s="341">
        <v>653.59907108943219</v>
      </c>
      <c r="BM154" s="351">
        <v>38.844308144571187</v>
      </c>
      <c r="BN154" s="306">
        <v>57.130607538339937</v>
      </c>
      <c r="BO154" s="306">
        <v>137.38948523487906</v>
      </c>
      <c r="BP154" s="306">
        <v>343.67374715401201</v>
      </c>
      <c r="BQ154" s="341">
        <v>687.81492202932691</v>
      </c>
      <c r="BR154" s="351">
        <v>720.37316991560681</v>
      </c>
      <c r="BS154" s="306">
        <v>35.156957400041371</v>
      </c>
      <c r="BT154" s="306">
        <v>1355.5642463227439</v>
      </c>
      <c r="BU154" s="306">
        <v>353.2004039624095</v>
      </c>
      <c r="BV154" s="306">
        <v>76.843738200510984</v>
      </c>
      <c r="BW154" s="306">
        <v>94.949605682896291</v>
      </c>
      <c r="BX154" s="306">
        <v>115.00687216914599</v>
      </c>
      <c r="BY154" s="307">
        <v>4257.3271373172756</v>
      </c>
      <c r="BZ154" s="307">
        <v>205.61079775634056</v>
      </c>
      <c r="CA154" s="1891"/>
      <c r="CB154" s="1891"/>
      <c r="CC154" s="1891"/>
      <c r="CD154" s="1891"/>
      <c r="CE154" s="1891"/>
      <c r="CF154" s="1891"/>
      <c r="CG154" s="1891"/>
      <c r="CH154" s="1891"/>
      <c r="CI154" s="1891"/>
      <c r="CJ154" s="1891"/>
      <c r="CK154" s="1891"/>
      <c r="CL154" s="1891"/>
      <c r="CM154" s="1891"/>
      <c r="CN154" s="1891"/>
      <c r="CO154" s="1891"/>
      <c r="CP154" s="1891"/>
      <c r="CQ154" s="1891"/>
      <c r="CR154" s="1891"/>
      <c r="CS154" s="1891"/>
      <c r="CT154" s="1891"/>
      <c r="CU154" s="1891"/>
      <c r="CV154" s="1891"/>
      <c r="CW154" s="1891"/>
      <c r="CX154" s="1891"/>
      <c r="CY154" s="1891"/>
      <c r="CZ154" s="1891"/>
    </row>
    <row r="155" s="388" customFormat="true" ht="15" customHeight="true" x14ac:dyDescent="0.2">
      <c r="A155" s="2401"/>
      <c r="B155" s="1758" t="s">
        <v>311</v>
      </c>
      <c r="C155" s="1670">
        <v>82.434332758355183</v>
      </c>
      <c r="D155" s="1671">
        <v>44.322820574977825</v>
      </c>
      <c r="E155" s="1671">
        <v>29.176952925933502</v>
      </c>
      <c r="F155" s="1671">
        <v>15.912731148772627</v>
      </c>
      <c r="G155" s="1672">
        <v>5.2800412303532021</v>
      </c>
      <c r="H155" s="1673">
        <v>36.788398633787253</v>
      </c>
      <c r="I155" s="1671">
        <v>22.648679822641984</v>
      </c>
      <c r="J155" s="1671">
        <v>14.01899699701065</v>
      </c>
      <c r="K155" s="1671">
        <v>10.333215378020297</v>
      </c>
      <c r="L155" s="1674">
        <v>2.9891469293747224</v>
      </c>
      <c r="M155" s="1675">
        <v>94.626604678034028</v>
      </c>
      <c r="N155" s="1671">
        <v>90.655367208346433</v>
      </c>
      <c r="O155" s="1671">
        <v>84.368983346008989</v>
      </c>
      <c r="P155" s="1671">
        <v>71.099037213543596</v>
      </c>
      <c r="Q155" s="1672">
        <v>56.166810993882635</v>
      </c>
      <c r="R155" s="1673">
        <v>46.800402781374551</v>
      </c>
      <c r="S155" s="1671">
        <v>20.434401084795137</v>
      </c>
      <c r="T155" s="1671">
        <v>28.929508399046465</v>
      </c>
      <c r="U155" s="1671">
        <v>27.775787648877515</v>
      </c>
      <c r="V155" s="1671">
        <v>10.806785936911787</v>
      </c>
      <c r="W155" s="1671">
        <v>69.691776186678936</v>
      </c>
      <c r="X155" s="1671">
        <v>20.596817437058274</v>
      </c>
      <c r="Y155" s="1671">
        <v>33.944214951215152</v>
      </c>
      <c r="Z155" s="1975">
        <v>21.294763861089478</v>
      </c>
      <c r="AA155" s="603"/>
      <c r="AB155" s="603"/>
      <c r="AC155" s="603"/>
      <c r="AD155" s="603"/>
      <c r="AE155" s="603"/>
      <c r="AF155" s="603"/>
      <c r="AG155" s="603"/>
      <c r="AH155" s="603"/>
      <c r="AI155" s="603"/>
      <c r="AJ155" s="603"/>
      <c r="AK155" s="603"/>
      <c r="AL155" s="603"/>
      <c r="AM155" s="603"/>
      <c r="AN155" s="603"/>
      <c r="AO155" s="603"/>
      <c r="AP155" s="603"/>
      <c r="AQ155" s="603"/>
      <c r="AR155" s="603"/>
      <c r="AS155" s="603"/>
      <c r="AT155" s="603"/>
      <c r="AU155" s="603"/>
      <c r="AV155" s="603"/>
      <c r="AW155" s="603"/>
      <c r="AX155" s="603"/>
      <c r="AY155" s="603"/>
      <c r="AZ155" s="216"/>
      <c r="BA155" s="2446"/>
      <c r="BB155" s="1778" t="s">
        <v>311</v>
      </c>
      <c r="BC155" s="340">
        <v>4229.346045147513</v>
      </c>
      <c r="BD155" s="306">
        <v>3674.3635868381816</v>
      </c>
      <c r="BE155" s="306">
        <v>2757.6429213165957</v>
      </c>
      <c r="BF155" s="306">
        <v>1587.4056324172541</v>
      </c>
      <c r="BG155" s="341">
        <v>536.75720234797211</v>
      </c>
      <c r="BH155" s="351">
        <v>2171.2232396019267</v>
      </c>
      <c r="BI155" s="306">
        <v>1521.6913462825462</v>
      </c>
      <c r="BJ155" s="306">
        <v>964.89490554113604</v>
      </c>
      <c r="BK155" s="306">
        <v>721.60333591846234</v>
      </c>
      <c r="BL155" s="341">
        <v>209.05379587236627</v>
      </c>
      <c r="BM155" s="351">
        <v>1259.6779271803896</v>
      </c>
      <c r="BN155" s="306">
        <v>1229.5775232754302</v>
      </c>
      <c r="BO155" s="306">
        <v>1582.916252638687</v>
      </c>
      <c r="BP155" s="306">
        <v>1589.2624254926388</v>
      </c>
      <c r="BQ155" s="341">
        <v>1535.6146362639181</v>
      </c>
      <c r="BR155" s="351">
        <v>938.10754726327082</v>
      </c>
      <c r="BS155" s="306">
        <v>409.04513312347456</v>
      </c>
      <c r="BT155" s="306">
        <v>2219.519338197962</v>
      </c>
      <c r="BU155" s="306">
        <v>3044.7088752409823</v>
      </c>
      <c r="BV155" s="306">
        <v>163.20654607162896</v>
      </c>
      <c r="BW155" s="306">
        <v>363.12552131535972</v>
      </c>
      <c r="BX155" s="306">
        <v>448.72315165449095</v>
      </c>
      <c r="BY155" s="307">
        <v>4715.1105983925572</v>
      </c>
      <c r="BZ155" s="307">
        <v>483.96867680777143</v>
      </c>
      <c r="CA155" s="1891"/>
      <c r="CB155" s="1891"/>
      <c r="CC155" s="1891"/>
      <c r="CD155" s="1891"/>
      <c r="CE155" s="1891"/>
      <c r="CF155" s="1891"/>
      <c r="CG155" s="1891"/>
      <c r="CH155" s="1891"/>
      <c r="CI155" s="1891"/>
      <c r="CJ155" s="1891"/>
      <c r="CK155" s="1891"/>
      <c r="CL155" s="1891"/>
      <c r="CM155" s="1891"/>
      <c r="CN155" s="1891"/>
      <c r="CO155" s="1891"/>
      <c r="CP155" s="1891"/>
      <c r="CQ155" s="1891"/>
      <c r="CR155" s="1891"/>
      <c r="CS155" s="1891"/>
      <c r="CT155" s="1891"/>
      <c r="CU155" s="1891"/>
      <c r="CV155" s="1891"/>
      <c r="CW155" s="1891"/>
      <c r="CX155" s="1891"/>
      <c r="CY155" s="1891"/>
      <c r="CZ155" s="1891"/>
    </row>
    <row r="156" s="388" customFormat="true" ht="15" customHeight="true" x14ac:dyDescent="0.2">
      <c r="A156" s="2401"/>
      <c r="B156" s="1758" t="s">
        <v>312</v>
      </c>
      <c r="C156" s="1670">
        <v>1.8592057235267407</v>
      </c>
      <c r="D156" s="1671">
        <v>0.89578525298112943</v>
      </c>
      <c r="E156" s="1671">
        <v>0.5913003961206541</v>
      </c>
      <c r="F156" s="1671">
        <v>0.23446953371165169</v>
      </c>
      <c r="G156" s="1672">
        <v>0.10044257954869508</v>
      </c>
      <c r="H156" s="1673">
        <v>0.61930340979897736</v>
      </c>
      <c r="I156" s="1671">
        <v>0.371318029461701</v>
      </c>
      <c r="J156" s="1671">
        <v>0.36846281513430001</v>
      </c>
      <c r="K156" s="1671">
        <v>0.12043102067305567</v>
      </c>
      <c r="L156" s="1674">
        <v>4.9933547776787802E-2</v>
      </c>
      <c r="M156" s="1675">
        <v>2.096458303841366</v>
      </c>
      <c r="N156" s="1671">
        <v>2.9845708051702529</v>
      </c>
      <c r="O156" s="1671">
        <v>1.767394066634449</v>
      </c>
      <c r="P156" s="1671">
        <v>1.610974381197932</v>
      </c>
      <c r="Q156" s="1672">
        <v>0.83453354956151438</v>
      </c>
      <c r="R156" s="1673">
        <v>0.12881674177796681</v>
      </c>
      <c r="S156" s="1671">
        <v>2.4066126748883478</v>
      </c>
      <c r="T156" s="1671">
        <v>0.22159448647063967</v>
      </c>
      <c r="U156" s="1671">
        <v>0.86895373432778844</v>
      </c>
      <c r="V156" s="1671">
        <v>0.11105169731165443</v>
      </c>
      <c r="W156" s="1671">
        <v>2.1313341279411424</v>
      </c>
      <c r="X156" s="1671">
        <v>0.88358082835880558</v>
      </c>
      <c r="Y156" s="1671">
        <v>0.39783059441036256</v>
      </c>
      <c r="Z156" s="1975">
        <v>0.38860193995317538</v>
      </c>
      <c r="AA156" s="603"/>
      <c r="AB156" s="603"/>
      <c r="AC156" s="603"/>
      <c r="AD156" s="603"/>
      <c r="AE156" s="603"/>
      <c r="AF156" s="603"/>
      <c r="AG156" s="603"/>
      <c r="AH156" s="603"/>
      <c r="AI156" s="603"/>
      <c r="AJ156" s="603"/>
      <c r="AK156" s="603"/>
      <c r="AL156" s="603"/>
      <c r="AM156" s="603"/>
      <c r="AN156" s="603"/>
      <c r="AO156" s="603"/>
      <c r="AP156" s="603"/>
      <c r="AQ156" s="603"/>
      <c r="AR156" s="603"/>
      <c r="AS156" s="603"/>
      <c r="AT156" s="603"/>
      <c r="AU156" s="603"/>
      <c r="AV156" s="603"/>
      <c r="AW156" s="603"/>
      <c r="AX156" s="603"/>
      <c r="AY156" s="603"/>
      <c r="AZ156" s="216"/>
      <c r="BA156" s="2446"/>
      <c r="BB156" s="1778" t="s">
        <v>312</v>
      </c>
      <c r="BC156" s="340">
        <v>95.38773604152766</v>
      </c>
      <c r="BD156" s="306">
        <v>74.260633066268639</v>
      </c>
      <c r="BE156" s="306">
        <v>55.886416784958037</v>
      </c>
      <c r="BF156" s="306">
        <v>23.389967125337336</v>
      </c>
      <c r="BG156" s="341">
        <v>10.21076837151227</v>
      </c>
      <c r="BH156" s="351">
        <v>36.550815084549605</v>
      </c>
      <c r="BI156" s="306">
        <v>24.94765419332272</v>
      </c>
      <c r="BJ156" s="306">
        <v>25.360437218172077</v>
      </c>
      <c r="BK156" s="306">
        <v>8.4101049950622215</v>
      </c>
      <c r="BL156" s="341">
        <v>3.4922330520217222</v>
      </c>
      <c r="BM156" s="351">
        <v>27.908242714493582</v>
      </c>
      <c r="BN156" s="306">
        <v>40.480352037265035</v>
      </c>
      <c r="BO156" s="306">
        <v>33.159541361537478</v>
      </c>
      <c r="BP156" s="306">
        <v>36.009785122398618</v>
      </c>
      <c r="BQ156" s="341">
        <v>22.816355610780846</v>
      </c>
      <c r="BR156" s="351">
        <v>2.5821136249679371</v>
      </c>
      <c r="BS156" s="306">
        <v>48.174311441348245</v>
      </c>
      <c r="BT156" s="306">
        <v>17.001092489212247</v>
      </c>
      <c r="BU156" s="306">
        <v>95.252425620719762</v>
      </c>
      <c r="BV156" s="306">
        <v>1.6771280618894586</v>
      </c>
      <c r="BW156" s="306">
        <v>11.105210092977631</v>
      </c>
      <c r="BX156" s="306">
        <v>19.249729976694717</v>
      </c>
      <c r="BY156" s="307">
        <v>55.261706737511687</v>
      </c>
      <c r="BZ156" s="307">
        <v>8.8318033442822728</v>
      </c>
      <c r="CA156" s="1891"/>
      <c r="CB156" s="1891"/>
      <c r="CC156" s="1891"/>
      <c r="CD156" s="1891"/>
      <c r="CE156" s="1891"/>
      <c r="CF156" s="1891"/>
      <c r="CG156" s="1891"/>
      <c r="CH156" s="1891"/>
      <c r="CI156" s="1891"/>
      <c r="CJ156" s="1891"/>
      <c r="CK156" s="1891"/>
      <c r="CL156" s="1891"/>
      <c r="CM156" s="1891"/>
      <c r="CN156" s="1891"/>
      <c r="CO156" s="1891"/>
      <c r="CP156" s="1891"/>
      <c r="CQ156" s="1891"/>
      <c r="CR156" s="1891"/>
      <c r="CS156" s="1891"/>
      <c r="CT156" s="1891"/>
      <c r="CU156" s="1891"/>
      <c r="CV156" s="1891"/>
      <c r="CW156" s="1891"/>
      <c r="CX156" s="1891"/>
      <c r="CY156" s="1891"/>
      <c r="CZ156" s="1891"/>
    </row>
    <row r="157" s="388" customFormat="true" ht="15" customHeight="true" x14ac:dyDescent="0.2">
      <c r="A157" s="2401"/>
      <c r="B157" s="1758" t="s">
        <v>313</v>
      </c>
      <c r="C157" s="1670">
        <v>0.59628339306338018</v>
      </c>
      <c r="D157" s="1671">
        <v>0.85470786442185875</v>
      </c>
      <c r="E157" s="1671">
        <v>0.30991756952616711</v>
      </c>
      <c r="F157" s="1671">
        <v>0.2047093705956507</v>
      </c>
      <c r="G157" s="1672">
        <v>0.36666940030842521</v>
      </c>
      <c r="H157" s="1673">
        <v>1.0262396035242805</v>
      </c>
      <c r="I157" s="1671">
        <v>0.60433264109403861</v>
      </c>
      <c r="J157" s="1671">
        <v>0.31763866407437097</v>
      </c>
      <c r="K157" s="1671">
        <v>0.24166845908981283</v>
      </c>
      <c r="L157" s="1674">
        <v>0.36086836103086473</v>
      </c>
      <c r="M157" s="1675">
        <v>5.04474762645159E-2</v>
      </c>
      <c r="N157" s="1671">
        <v>0.17883004876405484</v>
      </c>
      <c r="O157" s="1671">
        <v>0.1667852978211028</v>
      </c>
      <c r="P157" s="1671">
        <v>0.73206417658420442</v>
      </c>
      <c r="Q157" s="1672">
        <v>2.5514343651326103E-2</v>
      </c>
      <c r="R157" s="1673">
        <v>0</v>
      </c>
      <c r="S157" s="1671">
        <v>9.4639430999236968E-2</v>
      </c>
      <c r="T157" s="1671">
        <v>0.2762771359278936</v>
      </c>
      <c r="U157" s="1671">
        <v>0.22720159044390667</v>
      </c>
      <c r="V157" s="1671">
        <v>0</v>
      </c>
      <c r="W157" s="1671">
        <v>2.0244322331440294</v>
      </c>
      <c r="X157" s="1671">
        <v>0.1478535614345371</v>
      </c>
      <c r="Y157" s="1671">
        <v>0.86836399632333605</v>
      </c>
      <c r="Z157" s="1975">
        <v>0.26610578311295036</v>
      </c>
      <c r="AA157" s="603"/>
      <c r="AB157" s="603"/>
      <c r="AC157" s="603"/>
      <c r="AD157" s="603"/>
      <c r="AE157" s="603"/>
      <c r="AF157" s="603"/>
      <c r="AG157" s="603"/>
      <c r="AH157" s="603"/>
      <c r="AI157" s="603"/>
      <c r="AJ157" s="603"/>
      <c r="AK157" s="603"/>
      <c r="AL157" s="603"/>
      <c r="AM157" s="603"/>
      <c r="AN157" s="603"/>
      <c r="AO157" s="603"/>
      <c r="AP157" s="603"/>
      <c r="AQ157" s="603"/>
      <c r="AR157" s="603"/>
      <c r="AS157" s="603"/>
      <c r="AT157" s="603"/>
      <c r="AU157" s="603"/>
      <c r="AV157" s="603"/>
      <c r="AW157" s="603"/>
      <c r="AX157" s="603"/>
      <c r="AY157" s="603"/>
      <c r="AZ157" s="216"/>
      <c r="BA157" s="2446"/>
      <c r="BB157" s="1778" t="s">
        <v>313</v>
      </c>
      <c r="BC157" s="340">
        <v>30.592699981357452</v>
      </c>
      <c r="BD157" s="306">
        <v>70.855315922490206</v>
      </c>
      <c r="BE157" s="306">
        <v>29.291680799054333</v>
      </c>
      <c r="BF157" s="306">
        <v>20.421183821558586</v>
      </c>
      <c r="BG157" s="341">
        <v>37.274792546078935</v>
      </c>
      <c r="BH157" s="351">
        <v>60.567878986865239</v>
      </c>
      <c r="BI157" s="306">
        <v>40.603150268808982</v>
      </c>
      <c r="BJ157" s="306">
        <v>21.862329297424555</v>
      </c>
      <c r="BK157" s="306">
        <v>16.876524865282921</v>
      </c>
      <c r="BL157" s="341">
        <v>25.238271140964851</v>
      </c>
      <c r="BM157" s="351">
        <v>0.67156137059537546</v>
      </c>
      <c r="BN157" s="306">
        <v>2.4255089932092475</v>
      </c>
      <c r="BO157" s="306">
        <v>3.1291968701279376</v>
      </c>
      <c r="BP157" s="306">
        <v>16.36368275142917</v>
      </c>
      <c r="BQ157" s="341">
        <v>0.69756852583122497</v>
      </c>
      <c r="BR157" s="351">
        <v>0</v>
      </c>
      <c r="BS157" s="306">
        <v>1.8944425379130641</v>
      </c>
      <c r="BT157" s="306">
        <v>21.196435052941251</v>
      </c>
      <c r="BU157" s="306">
        <v>24.905241487234125</v>
      </c>
      <c r="BV157" s="306">
        <v>0</v>
      </c>
      <c r="BW157" s="306">
        <v>10.548203105900418</v>
      </c>
      <c r="BX157" s="306">
        <v>3.2211440565024549</v>
      </c>
      <c r="BY157" s="307">
        <v>120.62238847506778</v>
      </c>
      <c r="BZ157" s="307">
        <v>6.0478183549804072</v>
      </c>
      <c r="CA157" s="1891"/>
      <c r="CB157" s="1891"/>
      <c r="CC157" s="1891"/>
      <c r="CD157" s="1891"/>
      <c r="CE157" s="1891"/>
      <c r="CF157" s="1891"/>
      <c r="CG157" s="1891"/>
      <c r="CH157" s="1891"/>
      <c r="CI157" s="1891"/>
      <c r="CJ157" s="1891"/>
      <c r="CK157" s="1891"/>
      <c r="CL157" s="1891"/>
      <c r="CM157" s="1891"/>
      <c r="CN157" s="1891"/>
      <c r="CO157" s="1891"/>
      <c r="CP157" s="1891"/>
      <c r="CQ157" s="1891"/>
      <c r="CR157" s="1891"/>
      <c r="CS157" s="1891"/>
      <c r="CT157" s="1891"/>
      <c r="CU157" s="1891"/>
      <c r="CV157" s="1891"/>
      <c r="CW157" s="1891"/>
      <c r="CX157" s="1891"/>
      <c r="CY157" s="1891"/>
      <c r="CZ157" s="1891"/>
    </row>
    <row r="158" s="238" customFormat="true" ht="15" customHeight="true" x14ac:dyDescent="0.2">
      <c r="A158" s="1589"/>
      <c r="B158" s="1759"/>
      <c r="C158" s="913"/>
      <c r="D158" s="875"/>
      <c r="E158" s="875"/>
      <c r="F158" s="875"/>
      <c r="G158" s="876"/>
      <c r="H158" s="914"/>
      <c r="I158" s="875"/>
      <c r="J158" s="875"/>
      <c r="K158" s="875"/>
      <c r="L158" s="915"/>
      <c r="M158" s="913"/>
      <c r="N158" s="875"/>
      <c r="O158" s="875"/>
      <c r="P158" s="875"/>
      <c r="Q158" s="876"/>
      <c r="R158" s="914"/>
      <c r="S158" s="875"/>
      <c r="T158" s="875"/>
      <c r="U158" s="875"/>
      <c r="V158" s="875"/>
      <c r="W158" s="875"/>
      <c r="X158" s="875"/>
      <c r="Y158" s="875"/>
      <c r="Z158" s="915"/>
      <c r="AA158" s="603"/>
      <c r="AB158" s="603"/>
      <c r="AC158" s="603"/>
      <c r="AD158" s="603"/>
      <c r="AE158" s="603"/>
      <c r="AF158" s="603"/>
      <c r="AG158" s="603"/>
      <c r="AH158" s="603"/>
      <c r="AI158" s="603"/>
      <c r="AJ158" s="603"/>
      <c r="AK158" s="603"/>
      <c r="AL158" s="603"/>
      <c r="AM158" s="603"/>
      <c r="AN158" s="603"/>
      <c r="AO158" s="603"/>
      <c r="AP158" s="603"/>
      <c r="AQ158" s="603"/>
      <c r="AR158" s="603"/>
      <c r="AS158" s="603"/>
      <c r="AT158" s="603"/>
      <c r="AU158" s="603"/>
      <c r="AV158" s="603"/>
      <c r="AW158" s="603"/>
      <c r="AX158" s="603"/>
      <c r="AY158" s="603"/>
      <c r="AZ158" s="216"/>
      <c r="BA158" s="2447"/>
      <c r="BB158" s="1779" t="s">
        <v>176</v>
      </c>
      <c r="BC158" s="340">
        <v>5130.5638119802024</v>
      </c>
      <c r="BD158" s="306">
        <v>8290.0039735118316</v>
      </c>
      <c r="BE158" s="306">
        <v>9451.4424735062221</v>
      </c>
      <c r="BF158" s="306">
        <v>9975.6956714479093</v>
      </c>
      <c r="BG158" s="341">
        <v>10165.776722771279</v>
      </c>
      <c r="BH158" s="351">
        <v>5901.9237592142126</v>
      </c>
      <c r="BI158" s="306">
        <v>6718.675694118404</v>
      </c>
      <c r="BJ158" s="306">
        <v>6882.7670463649147</v>
      </c>
      <c r="BK158" s="306">
        <v>6983.3378045460977</v>
      </c>
      <c r="BL158" s="341">
        <v>6993.7611235489412</v>
      </c>
      <c r="BM158" s="351">
        <v>1331.2090521121727</v>
      </c>
      <c r="BN158" s="306">
        <v>1356.3207134218369</v>
      </c>
      <c r="BO158" s="306">
        <v>1876.1826797733549</v>
      </c>
      <c r="BP158" s="306">
        <v>2235.2798121855599</v>
      </c>
      <c r="BQ158" s="341">
        <v>2734.024967931985</v>
      </c>
      <c r="BR158" s="351">
        <v>2004.4860546298873</v>
      </c>
      <c r="BS158" s="306">
        <v>2001.7475991886913</v>
      </c>
      <c r="BT158" s="306">
        <v>7672.1640325942035</v>
      </c>
      <c r="BU158" s="306">
        <v>10961.737300594701</v>
      </c>
      <c r="BV158" s="306">
        <v>1510.2228083761586</v>
      </c>
      <c r="BW158" s="306">
        <v>521.04500872911956</v>
      </c>
      <c r="BX158" s="306">
        <v>2178.6043063485031</v>
      </c>
      <c r="BY158" s="307">
        <v>13890.763433972903</v>
      </c>
      <c r="BZ158" s="307">
        <v>2272.7121087832093</v>
      </c>
      <c r="CA158" s="1891"/>
      <c r="CB158" s="1891"/>
      <c r="CC158" s="1891"/>
      <c r="CD158" s="1891"/>
      <c r="CE158" s="1891"/>
      <c r="CF158" s="1891"/>
      <c r="CG158" s="1891"/>
      <c r="CH158" s="1891"/>
      <c r="CI158" s="1891"/>
      <c r="CJ158" s="1891"/>
      <c r="CK158" s="1891"/>
      <c r="CL158" s="1891"/>
      <c r="CM158" s="1891"/>
      <c r="CN158" s="1891"/>
      <c r="CO158" s="1891"/>
      <c r="CP158" s="1891"/>
      <c r="CQ158" s="1891"/>
      <c r="CR158" s="1891"/>
      <c r="CS158" s="1891"/>
      <c r="CT158" s="1891"/>
      <c r="CU158" s="1891"/>
      <c r="CV158" s="1891"/>
      <c r="CW158" s="1891"/>
      <c r="CX158" s="1891"/>
      <c r="CY158" s="1891"/>
      <c r="CZ158" s="1891"/>
    </row>
    <row r="159" s="238" customFormat="true" ht="15" customHeight="true" x14ac:dyDescent="0.2">
      <c r="A159" s="216"/>
      <c r="B159" s="633"/>
      <c r="C159" s="913"/>
      <c r="D159" s="875"/>
      <c r="E159" s="875"/>
      <c r="F159" s="875"/>
      <c r="G159" s="876"/>
      <c r="H159" s="914"/>
      <c r="I159" s="875"/>
      <c r="J159" s="875"/>
      <c r="K159" s="875"/>
      <c r="L159" s="915"/>
      <c r="M159" s="913"/>
      <c r="N159" s="875"/>
      <c r="O159" s="875"/>
      <c r="P159" s="875"/>
      <c r="Q159" s="876"/>
      <c r="R159" s="914"/>
      <c r="S159" s="875"/>
      <c r="T159" s="875"/>
      <c r="U159" s="875"/>
      <c r="V159" s="875"/>
      <c r="W159" s="875"/>
      <c r="X159" s="875"/>
      <c r="Y159" s="875"/>
      <c r="Z159" s="915"/>
      <c r="AA159" s="603"/>
      <c r="AB159" s="603"/>
      <c r="AC159" s="603"/>
      <c r="AD159" s="603"/>
      <c r="AE159" s="603"/>
      <c r="AF159" s="603"/>
      <c r="AG159" s="603"/>
      <c r="AH159" s="603"/>
      <c r="AI159" s="603"/>
      <c r="AJ159" s="603"/>
      <c r="AK159" s="603"/>
      <c r="AL159" s="603"/>
      <c r="AM159" s="603"/>
      <c r="AN159" s="603"/>
      <c r="AO159" s="603"/>
      <c r="AP159" s="603"/>
      <c r="AQ159" s="603"/>
      <c r="AR159" s="603"/>
      <c r="AS159" s="603"/>
      <c r="AT159" s="603"/>
      <c r="AU159" s="603"/>
      <c r="AV159" s="603"/>
      <c r="AW159" s="603"/>
      <c r="AX159" s="603"/>
      <c r="AY159" s="603"/>
      <c r="AZ159" s="216"/>
      <c r="BA159" s="382"/>
      <c r="BB159" s="159"/>
      <c r="BC159" s="340"/>
      <c r="BD159" s="306"/>
      <c r="BE159" s="306"/>
      <c r="BF159" s="306"/>
      <c r="BG159" s="341"/>
      <c r="BH159" s="351"/>
      <c r="BI159" s="306"/>
      <c r="BJ159" s="306"/>
      <c r="BK159" s="306"/>
      <c r="BL159" s="341"/>
      <c r="BM159" s="351"/>
      <c r="BN159" s="306"/>
      <c r="BO159" s="306"/>
      <c r="BP159" s="306"/>
      <c r="BQ159" s="341"/>
      <c r="BR159" s="351"/>
      <c r="BS159" s="306"/>
      <c r="BT159" s="306"/>
      <c r="BU159" s="306"/>
      <c r="BV159" s="306"/>
      <c r="BW159" s="306"/>
      <c r="BX159" s="306"/>
      <c r="BY159" s="307"/>
      <c r="BZ159" s="307"/>
      <c r="CA159" s="1891"/>
      <c r="CB159" s="1891"/>
      <c r="CC159" s="1891"/>
      <c r="CD159" s="1891"/>
      <c r="CE159" s="1891"/>
      <c r="CF159" s="1891"/>
      <c r="CG159" s="1891"/>
      <c r="CH159" s="1891"/>
      <c r="CI159" s="1891"/>
      <c r="CJ159" s="1891"/>
      <c r="CK159" s="1891"/>
      <c r="CL159" s="1891"/>
      <c r="CM159" s="1891"/>
      <c r="CN159" s="1891"/>
      <c r="CO159" s="1891"/>
      <c r="CP159" s="1891"/>
      <c r="CQ159" s="1891"/>
      <c r="CR159" s="1891"/>
      <c r="CS159" s="1891"/>
      <c r="CT159" s="1891"/>
      <c r="CU159" s="1891"/>
      <c r="CV159" s="1891"/>
      <c r="CW159" s="1891"/>
      <c r="CX159" s="1891"/>
      <c r="CY159" s="1891"/>
      <c r="CZ159" s="1891"/>
    </row>
    <row r="160" s="388" customFormat="true" ht="15" customHeight="true" x14ac:dyDescent="0.2">
      <c r="A160" s="642"/>
      <c r="B160" s="643"/>
      <c r="C160" s="913"/>
      <c r="D160" s="875"/>
      <c r="E160" s="875"/>
      <c r="F160" s="875"/>
      <c r="G160" s="876"/>
      <c r="H160" s="914"/>
      <c r="I160" s="875"/>
      <c r="J160" s="875"/>
      <c r="K160" s="875"/>
      <c r="L160" s="915"/>
      <c r="M160" s="913"/>
      <c r="N160" s="875"/>
      <c r="O160" s="875"/>
      <c r="P160" s="875"/>
      <c r="Q160" s="876"/>
      <c r="R160" s="914"/>
      <c r="S160" s="875"/>
      <c r="T160" s="875"/>
      <c r="U160" s="875"/>
      <c r="V160" s="875"/>
      <c r="W160" s="875"/>
      <c r="X160" s="875"/>
      <c r="Y160" s="875"/>
      <c r="Z160" s="915"/>
      <c r="AA160" s="603"/>
      <c r="AB160" s="603"/>
      <c r="AC160" s="603"/>
      <c r="AD160" s="603"/>
      <c r="AE160" s="603"/>
      <c r="AF160" s="603"/>
      <c r="AG160" s="603"/>
      <c r="AH160" s="603"/>
      <c r="AI160" s="603"/>
      <c r="AJ160" s="603"/>
      <c r="AK160" s="603"/>
      <c r="AL160" s="603"/>
      <c r="AM160" s="603"/>
      <c r="AN160" s="603"/>
      <c r="AO160" s="603"/>
      <c r="AP160" s="603"/>
      <c r="AQ160" s="603"/>
      <c r="AR160" s="603"/>
      <c r="AS160" s="603"/>
      <c r="AT160" s="603"/>
      <c r="AU160" s="603"/>
      <c r="AV160" s="603"/>
      <c r="AW160" s="603"/>
      <c r="AX160" s="603"/>
      <c r="AY160" s="603"/>
      <c r="AZ160" s="216"/>
      <c r="BA160" s="382"/>
      <c r="BB160" s="159"/>
      <c r="BC160" s="340"/>
      <c r="BD160" s="306"/>
      <c r="BE160" s="306"/>
      <c r="BF160" s="306"/>
      <c r="BG160" s="341"/>
      <c r="BH160" s="351"/>
      <c r="BI160" s="306"/>
      <c r="BJ160" s="306"/>
      <c r="BK160" s="306"/>
      <c r="BL160" s="341"/>
      <c r="BM160" s="351"/>
      <c r="BN160" s="306"/>
      <c r="BO160" s="306"/>
      <c r="BP160" s="306"/>
      <c r="BQ160" s="341"/>
      <c r="BR160" s="351"/>
      <c r="BS160" s="306"/>
      <c r="BT160" s="306"/>
      <c r="BU160" s="306"/>
      <c r="BV160" s="306"/>
      <c r="BW160" s="306"/>
      <c r="BX160" s="306"/>
      <c r="BY160" s="307"/>
      <c r="BZ160" s="307"/>
      <c r="CA160" s="1891"/>
      <c r="CB160" s="1891"/>
      <c r="CC160" s="1891"/>
      <c r="CD160" s="1891"/>
      <c r="CE160" s="1891"/>
      <c r="CF160" s="1891"/>
      <c r="CG160" s="1891"/>
      <c r="CH160" s="1891"/>
      <c r="CI160" s="1891"/>
      <c r="CJ160" s="1891"/>
      <c r="CK160" s="1891"/>
      <c r="CL160" s="1891"/>
      <c r="CM160" s="1891"/>
      <c r="CN160" s="1891"/>
      <c r="CO160" s="1891"/>
      <c r="CP160" s="1891"/>
      <c r="CQ160" s="1891"/>
      <c r="CR160" s="1891"/>
      <c r="CS160" s="1891"/>
      <c r="CT160" s="1891"/>
      <c r="CU160" s="1891"/>
      <c r="CV160" s="1891"/>
      <c r="CW160" s="1891"/>
      <c r="CX160" s="1891"/>
      <c r="CY160" s="1891"/>
      <c r="CZ160" s="1891"/>
    </row>
    <row r="161" s="388" customFormat="true" ht="15" customHeight="true" x14ac:dyDescent="0.2">
      <c r="A161" s="1517"/>
      <c r="B161" s="1760"/>
      <c r="C161" s="1536"/>
      <c r="D161" s="1537"/>
      <c r="E161" s="1537"/>
      <c r="F161" s="1537"/>
      <c r="G161" s="1571"/>
      <c r="H161" s="1563"/>
      <c r="I161" s="1537"/>
      <c r="J161" s="1537"/>
      <c r="K161" s="1537"/>
      <c r="L161" s="1544"/>
      <c r="M161" s="1553"/>
      <c r="N161" s="1537"/>
      <c r="O161" s="1537"/>
      <c r="P161" s="1537"/>
      <c r="Q161" s="1571"/>
      <c r="R161" s="1563"/>
      <c r="S161" s="1537"/>
      <c r="T161" s="1537"/>
      <c r="U161" s="1537"/>
      <c r="V161" s="1537"/>
      <c r="W161" s="1537"/>
      <c r="X161" s="1537"/>
      <c r="Y161" s="1537"/>
      <c r="Z161" s="1976"/>
      <c r="AA161" s="603"/>
      <c r="AB161" s="603"/>
      <c r="AC161" s="603"/>
      <c r="AD161" s="603"/>
      <c r="AE161" s="603"/>
      <c r="AF161" s="603"/>
      <c r="AG161" s="603"/>
      <c r="AH161" s="603"/>
      <c r="AI161" s="603"/>
      <c r="AJ161" s="603"/>
      <c r="AK161" s="603"/>
      <c r="AL161" s="603"/>
      <c r="AM161" s="603"/>
      <c r="AN161" s="603"/>
      <c r="AO161" s="603"/>
      <c r="AP161" s="603"/>
      <c r="AQ161" s="603"/>
      <c r="AR161" s="603"/>
      <c r="AS161" s="603"/>
      <c r="AT161" s="603"/>
      <c r="AU161" s="603"/>
      <c r="AV161" s="603"/>
      <c r="AW161" s="603"/>
      <c r="AX161" s="603"/>
      <c r="AY161" s="603"/>
      <c r="AZ161" s="216"/>
      <c r="BA161" s="382"/>
      <c r="BB161" s="159"/>
      <c r="BC161" s="340"/>
      <c r="BD161" s="306"/>
      <c r="BE161" s="306"/>
      <c r="BF161" s="306"/>
      <c r="BG161" s="341"/>
      <c r="BH161" s="351"/>
      <c r="BI161" s="306"/>
      <c r="BJ161" s="306"/>
      <c r="BK161" s="306"/>
      <c r="BL161" s="341"/>
      <c r="BM161" s="351"/>
      <c r="BN161" s="306"/>
      <c r="BO161" s="306"/>
      <c r="BP161" s="306"/>
      <c r="BQ161" s="341"/>
      <c r="BR161" s="351"/>
      <c r="BS161" s="306"/>
      <c r="BT161" s="306"/>
      <c r="BU161" s="306"/>
      <c r="BV161" s="306"/>
      <c r="BW161" s="306"/>
      <c r="BX161" s="306"/>
      <c r="BY161" s="307"/>
      <c r="BZ161" s="307"/>
      <c r="CA161" s="1891"/>
      <c r="CB161" s="1891"/>
      <c r="CC161" s="1891"/>
      <c r="CD161" s="1891"/>
      <c r="CE161" s="1891"/>
      <c r="CF161" s="1891"/>
      <c r="CG161" s="1891"/>
      <c r="CH161" s="1891"/>
      <c r="CI161" s="1891"/>
      <c r="CJ161" s="1891"/>
      <c r="CK161" s="1891"/>
      <c r="CL161" s="1891"/>
      <c r="CM161" s="1891"/>
      <c r="CN161" s="1891"/>
      <c r="CO161" s="1891"/>
      <c r="CP161" s="1891"/>
      <c r="CQ161" s="1891"/>
      <c r="CR161" s="1891"/>
      <c r="CS161" s="1891"/>
      <c r="CT161" s="1891"/>
      <c r="CU161" s="1891"/>
      <c r="CV161" s="1891"/>
      <c r="CW161" s="1891"/>
      <c r="CX161" s="1891"/>
      <c r="CY161" s="1891"/>
      <c r="CZ161" s="1891"/>
    </row>
    <row r="162" s="388" customFormat="true" ht="15" customHeight="true" x14ac:dyDescent="0.2">
      <c r="A162" s="1588"/>
      <c r="B162" s="1761"/>
      <c r="C162" s="1538"/>
      <c r="D162" s="1539"/>
      <c r="E162" s="1539"/>
      <c r="F162" s="1539"/>
      <c r="G162" s="1572"/>
      <c r="H162" s="1564"/>
      <c r="I162" s="1539"/>
      <c r="J162" s="1539"/>
      <c r="K162" s="1539"/>
      <c r="L162" s="1545"/>
      <c r="M162" s="1554"/>
      <c r="N162" s="1539"/>
      <c r="O162" s="1539"/>
      <c r="P162" s="1539"/>
      <c r="Q162" s="1572"/>
      <c r="R162" s="1564"/>
      <c r="S162" s="1539"/>
      <c r="T162" s="1539"/>
      <c r="U162" s="1539"/>
      <c r="V162" s="1539"/>
      <c r="W162" s="1539"/>
      <c r="X162" s="1539"/>
      <c r="Y162" s="1539"/>
      <c r="Z162" s="1977"/>
      <c r="AA162" s="603"/>
      <c r="AB162" s="603"/>
      <c r="AC162" s="603"/>
      <c r="AD162" s="603"/>
      <c r="AE162" s="603"/>
      <c r="AF162" s="603"/>
      <c r="AG162" s="603"/>
      <c r="AH162" s="603"/>
      <c r="AI162" s="603"/>
      <c r="AJ162" s="603"/>
      <c r="AK162" s="603"/>
      <c r="AL162" s="603"/>
      <c r="AM162" s="603"/>
      <c r="AN162" s="603"/>
      <c r="AO162" s="603"/>
      <c r="AP162" s="603"/>
      <c r="AQ162" s="603"/>
      <c r="AR162" s="603"/>
      <c r="AS162" s="603"/>
      <c r="AT162" s="603"/>
      <c r="AU162" s="603"/>
      <c r="AV162" s="603"/>
      <c r="AW162" s="603"/>
      <c r="AX162" s="603"/>
      <c r="AY162" s="603"/>
      <c r="AZ162" s="216"/>
      <c r="BA162" s="382"/>
      <c r="BB162" s="159"/>
      <c r="BC162" s="340"/>
      <c r="BD162" s="306"/>
      <c r="BE162" s="306"/>
      <c r="BF162" s="306"/>
      <c r="BG162" s="341"/>
      <c r="BH162" s="351"/>
      <c r="BI162" s="306"/>
      <c r="BJ162" s="306"/>
      <c r="BK162" s="306"/>
      <c r="BL162" s="341"/>
      <c r="BM162" s="351"/>
      <c r="BN162" s="306"/>
      <c r="BO162" s="306"/>
      <c r="BP162" s="306"/>
      <c r="BQ162" s="341"/>
      <c r="BR162" s="351"/>
      <c r="BS162" s="306"/>
      <c r="BT162" s="306"/>
      <c r="BU162" s="306"/>
      <c r="BV162" s="306"/>
      <c r="BW162" s="306"/>
      <c r="BX162" s="306"/>
      <c r="BY162" s="307"/>
      <c r="BZ162" s="307"/>
      <c r="CA162" s="1891"/>
      <c r="CB162" s="1891"/>
      <c r="CC162" s="1891"/>
      <c r="CD162" s="1891"/>
      <c r="CE162" s="1891"/>
      <c r="CF162" s="1891"/>
      <c r="CG162" s="1891"/>
      <c r="CH162" s="1891"/>
      <c r="CI162" s="1891"/>
      <c r="CJ162" s="1891"/>
      <c r="CK162" s="1891"/>
      <c r="CL162" s="1891"/>
      <c r="CM162" s="1891"/>
      <c r="CN162" s="1891"/>
      <c r="CO162" s="1891"/>
      <c r="CP162" s="1891"/>
      <c r="CQ162" s="1891"/>
      <c r="CR162" s="1891"/>
      <c r="CS162" s="1891"/>
      <c r="CT162" s="1891"/>
      <c r="CU162" s="1891"/>
      <c r="CV162" s="1891"/>
      <c r="CW162" s="1891"/>
      <c r="CX162" s="1891"/>
      <c r="CY162" s="1891"/>
      <c r="CZ162" s="1891"/>
    </row>
    <row r="163" s="388" customFormat="true" ht="15" customHeight="true" x14ac:dyDescent="0.2">
      <c r="A163" s="1580"/>
      <c r="B163" s="1762"/>
      <c r="C163" s="1680"/>
      <c r="D163" s="1681"/>
      <c r="E163" s="1681"/>
      <c r="F163" s="1681"/>
      <c r="G163" s="1682"/>
      <c r="H163" s="1683"/>
      <c r="I163" s="1681"/>
      <c r="J163" s="1681"/>
      <c r="K163" s="1681"/>
      <c r="L163" s="1684"/>
      <c r="M163" s="1685"/>
      <c r="N163" s="1681"/>
      <c r="O163" s="1681"/>
      <c r="P163" s="1681"/>
      <c r="Q163" s="1682"/>
      <c r="R163" s="1683"/>
      <c r="S163" s="1681"/>
      <c r="T163" s="1681"/>
      <c r="U163" s="1681"/>
      <c r="V163" s="1681"/>
      <c r="W163" s="1681"/>
      <c r="X163" s="1681"/>
      <c r="Y163" s="1681"/>
      <c r="Z163" s="1978"/>
      <c r="AA163" s="603"/>
      <c r="AB163" s="603"/>
      <c r="AC163" s="603"/>
      <c r="AD163" s="603"/>
      <c r="AE163" s="603"/>
      <c r="AF163" s="603"/>
      <c r="AG163" s="603"/>
      <c r="AH163" s="603"/>
      <c r="AI163" s="603"/>
      <c r="AJ163" s="603"/>
      <c r="AK163" s="603"/>
      <c r="AL163" s="603"/>
      <c r="AM163" s="603"/>
      <c r="AN163" s="603"/>
      <c r="AO163" s="603"/>
      <c r="AP163" s="603"/>
      <c r="AQ163" s="603"/>
      <c r="AR163" s="603"/>
      <c r="AS163" s="603"/>
      <c r="AT163" s="603"/>
      <c r="AU163" s="603"/>
      <c r="AV163" s="603"/>
      <c r="AW163" s="603"/>
      <c r="AX163" s="603"/>
      <c r="AY163" s="603"/>
      <c r="AZ163" s="216"/>
      <c r="BA163" s="382"/>
      <c r="BB163" s="159"/>
      <c r="BC163" s="340"/>
      <c r="BD163" s="306"/>
      <c r="BE163" s="306"/>
      <c r="BF163" s="306"/>
      <c r="BG163" s="341"/>
      <c r="BH163" s="351"/>
      <c r="BI163" s="306"/>
      <c r="BJ163" s="306"/>
      <c r="BK163" s="306"/>
      <c r="BL163" s="341"/>
      <c r="BM163" s="351"/>
      <c r="BN163" s="306"/>
      <c r="BO163" s="306"/>
      <c r="BP163" s="306"/>
      <c r="BQ163" s="341"/>
      <c r="BR163" s="351"/>
      <c r="BS163" s="306"/>
      <c r="BT163" s="306"/>
      <c r="BU163" s="306"/>
      <c r="BV163" s="306"/>
      <c r="BW163" s="306"/>
      <c r="BX163" s="306"/>
      <c r="BY163" s="307"/>
      <c r="BZ163" s="307"/>
      <c r="CA163" s="1891"/>
      <c r="CB163" s="1891"/>
      <c r="CC163" s="1891"/>
      <c r="CD163" s="1891"/>
      <c r="CE163" s="1891"/>
      <c r="CF163" s="1891"/>
      <c r="CG163" s="1891"/>
      <c r="CH163" s="1891"/>
      <c r="CI163" s="1891"/>
      <c r="CJ163" s="1891"/>
      <c r="CK163" s="1891"/>
      <c r="CL163" s="1891"/>
      <c r="CM163" s="1891"/>
      <c r="CN163" s="1891"/>
      <c r="CO163" s="1891"/>
      <c r="CP163" s="1891"/>
      <c r="CQ163" s="1891"/>
      <c r="CR163" s="1891"/>
      <c r="CS163" s="1891"/>
      <c r="CT163" s="1891"/>
      <c r="CU163" s="1891"/>
      <c r="CV163" s="1891"/>
      <c r="CW163" s="1891"/>
      <c r="CX163" s="1891"/>
      <c r="CY163" s="1891"/>
      <c r="CZ163" s="1891"/>
    </row>
    <row r="164" s="388" customFormat="true" ht="15" customHeight="true" x14ac:dyDescent="0.2">
      <c r="A164" s="1581"/>
      <c r="B164" s="1763"/>
      <c r="C164" s="1686"/>
      <c r="D164" s="1687"/>
      <c r="E164" s="1687"/>
      <c r="F164" s="1687"/>
      <c r="G164" s="1688"/>
      <c r="H164" s="1689"/>
      <c r="I164" s="1687"/>
      <c r="J164" s="1687"/>
      <c r="K164" s="1687"/>
      <c r="L164" s="1690"/>
      <c r="M164" s="1691"/>
      <c r="N164" s="1687"/>
      <c r="O164" s="1687"/>
      <c r="P164" s="1687"/>
      <c r="Q164" s="1688"/>
      <c r="R164" s="1689"/>
      <c r="S164" s="1687"/>
      <c r="T164" s="1687"/>
      <c r="U164" s="1687"/>
      <c r="V164" s="1687"/>
      <c r="W164" s="1687"/>
      <c r="X164" s="1687"/>
      <c r="Y164" s="1687"/>
      <c r="Z164" s="1979"/>
      <c r="AA164" s="603"/>
      <c r="AB164" s="603"/>
      <c r="AC164" s="603"/>
      <c r="AD164" s="603"/>
      <c r="AE164" s="603"/>
      <c r="AF164" s="603"/>
      <c r="AG164" s="603"/>
      <c r="AH164" s="603"/>
      <c r="AI164" s="603"/>
      <c r="AJ164" s="603"/>
      <c r="AK164" s="603"/>
      <c r="AL164" s="603"/>
      <c r="AM164" s="603"/>
      <c r="AN164" s="603"/>
      <c r="AO164" s="603"/>
      <c r="AP164" s="603"/>
      <c r="AQ164" s="603"/>
      <c r="AR164" s="603"/>
      <c r="AS164" s="603"/>
      <c r="AT164" s="603"/>
      <c r="AU164" s="603"/>
      <c r="AV164" s="603"/>
      <c r="AW164" s="603"/>
      <c r="AX164" s="603"/>
      <c r="AY164" s="603"/>
      <c r="AZ164" s="216"/>
      <c r="BA164" s="382"/>
      <c r="BB164" s="159"/>
      <c r="BC164" s="340"/>
      <c r="BD164" s="306"/>
      <c r="BE164" s="306"/>
      <c r="BF164" s="306"/>
      <c r="BG164" s="341"/>
      <c r="BH164" s="351"/>
      <c r="BI164" s="306"/>
      <c r="BJ164" s="306"/>
      <c r="BK164" s="306"/>
      <c r="BL164" s="341"/>
      <c r="BM164" s="351"/>
      <c r="BN164" s="306"/>
      <c r="BO164" s="306"/>
      <c r="BP164" s="306"/>
      <c r="BQ164" s="341"/>
      <c r="BR164" s="351"/>
      <c r="BS164" s="306"/>
      <c r="BT164" s="306"/>
      <c r="BU164" s="306"/>
      <c r="BV164" s="306"/>
      <c r="BW164" s="306"/>
      <c r="BX164" s="306"/>
      <c r="BY164" s="307"/>
      <c r="BZ164" s="307"/>
      <c r="CA164" s="1891"/>
      <c r="CB164" s="1891"/>
      <c r="CC164" s="1891"/>
      <c r="CD164" s="1891"/>
      <c r="CE164" s="1891"/>
      <c r="CF164" s="1891"/>
      <c r="CG164" s="1891"/>
      <c r="CH164" s="1891"/>
      <c r="CI164" s="1891"/>
      <c r="CJ164" s="1891"/>
      <c r="CK164" s="1891"/>
      <c r="CL164" s="1891"/>
      <c r="CM164" s="1891"/>
      <c r="CN164" s="1891"/>
      <c r="CO164" s="1891"/>
      <c r="CP164" s="1891"/>
      <c r="CQ164" s="1891"/>
      <c r="CR164" s="1891"/>
      <c r="CS164" s="1891"/>
      <c r="CT164" s="1891"/>
      <c r="CU164" s="1891"/>
      <c r="CV164" s="1891"/>
      <c r="CW164" s="1891"/>
      <c r="CX164" s="1891"/>
      <c r="CY164" s="1891"/>
      <c r="CZ164" s="1891"/>
    </row>
    <row r="165" s="388" customFormat="true" ht="15" customHeight="true" x14ac:dyDescent="0.2">
      <c r="A165" s="1581"/>
      <c r="B165" s="1763"/>
      <c r="C165" s="1686"/>
      <c r="D165" s="1687"/>
      <c r="E165" s="1687"/>
      <c r="F165" s="1687"/>
      <c r="G165" s="1688"/>
      <c r="H165" s="1689"/>
      <c r="I165" s="1687"/>
      <c r="J165" s="1687"/>
      <c r="K165" s="1687"/>
      <c r="L165" s="1690"/>
      <c r="M165" s="1691"/>
      <c r="N165" s="1687"/>
      <c r="O165" s="1687"/>
      <c r="P165" s="1687"/>
      <c r="Q165" s="1688"/>
      <c r="R165" s="1689"/>
      <c r="S165" s="1687"/>
      <c r="T165" s="1687"/>
      <c r="U165" s="1687"/>
      <c r="V165" s="1687"/>
      <c r="W165" s="1687"/>
      <c r="X165" s="1687"/>
      <c r="Y165" s="1687"/>
      <c r="Z165" s="1979"/>
      <c r="AA165" s="603"/>
      <c r="AB165" s="603"/>
      <c r="AC165" s="603"/>
      <c r="AD165" s="603"/>
      <c r="AE165" s="603"/>
      <c r="AF165" s="603"/>
      <c r="AG165" s="603"/>
      <c r="AH165" s="603"/>
      <c r="AI165" s="603"/>
      <c r="AJ165" s="603"/>
      <c r="AK165" s="603"/>
      <c r="AL165" s="603"/>
      <c r="AM165" s="603"/>
      <c r="AN165" s="603"/>
      <c r="AO165" s="603"/>
      <c r="AP165" s="603"/>
      <c r="AQ165" s="603"/>
      <c r="AR165" s="603"/>
      <c r="AS165" s="603"/>
      <c r="AT165" s="603"/>
      <c r="AU165" s="603"/>
      <c r="AV165" s="603"/>
      <c r="AW165" s="603"/>
      <c r="AX165" s="603"/>
      <c r="AY165" s="603"/>
      <c r="AZ165" s="216"/>
      <c r="BA165" s="382"/>
      <c r="BB165" s="159"/>
      <c r="BC165" s="340"/>
      <c r="BD165" s="306"/>
      <c r="BE165" s="306"/>
      <c r="BF165" s="306"/>
      <c r="BG165" s="341"/>
      <c r="BH165" s="351"/>
      <c r="BI165" s="306"/>
      <c r="BJ165" s="306"/>
      <c r="BK165" s="306"/>
      <c r="BL165" s="341"/>
      <c r="BM165" s="351"/>
      <c r="BN165" s="306"/>
      <c r="BO165" s="306"/>
      <c r="BP165" s="306"/>
      <c r="BQ165" s="341"/>
      <c r="BR165" s="351"/>
      <c r="BS165" s="306"/>
      <c r="BT165" s="306"/>
      <c r="BU165" s="306"/>
      <c r="BV165" s="306"/>
      <c r="BW165" s="306"/>
      <c r="BX165" s="306"/>
      <c r="BY165" s="307"/>
      <c r="BZ165" s="307"/>
      <c r="CA165" s="1891"/>
      <c r="CB165" s="1891"/>
      <c r="CC165" s="1891"/>
      <c r="CD165" s="1891"/>
      <c r="CE165" s="1891"/>
      <c r="CF165" s="1891"/>
      <c r="CG165" s="1891"/>
      <c r="CH165" s="1891"/>
      <c r="CI165" s="1891"/>
      <c r="CJ165" s="1891"/>
      <c r="CK165" s="1891"/>
      <c r="CL165" s="1891"/>
      <c r="CM165" s="1891"/>
      <c r="CN165" s="1891"/>
      <c r="CO165" s="1891"/>
      <c r="CP165" s="1891"/>
      <c r="CQ165" s="1891"/>
      <c r="CR165" s="1891"/>
      <c r="CS165" s="1891"/>
      <c r="CT165" s="1891"/>
      <c r="CU165" s="1891"/>
      <c r="CV165" s="1891"/>
      <c r="CW165" s="1891"/>
      <c r="CX165" s="1891"/>
      <c r="CY165" s="1891"/>
      <c r="CZ165" s="1891"/>
    </row>
    <row r="166" s="388" customFormat="true" ht="15" customHeight="true" x14ac:dyDescent="0.2">
      <c r="A166" s="1581"/>
      <c r="B166" s="1763"/>
      <c r="C166" s="1686"/>
      <c r="D166" s="1687"/>
      <c r="E166" s="1687"/>
      <c r="F166" s="1687"/>
      <c r="G166" s="1688"/>
      <c r="H166" s="1689"/>
      <c r="I166" s="1687"/>
      <c r="J166" s="1687"/>
      <c r="K166" s="1687"/>
      <c r="L166" s="1690"/>
      <c r="M166" s="1691"/>
      <c r="N166" s="1687"/>
      <c r="O166" s="1687"/>
      <c r="P166" s="1687"/>
      <c r="Q166" s="1688"/>
      <c r="R166" s="1689"/>
      <c r="S166" s="1687"/>
      <c r="T166" s="1687"/>
      <c r="U166" s="1687"/>
      <c r="V166" s="1687"/>
      <c r="W166" s="1687"/>
      <c r="X166" s="1687"/>
      <c r="Y166" s="1687"/>
      <c r="Z166" s="1979"/>
      <c r="AA166" s="603"/>
      <c r="AB166" s="603"/>
      <c r="AC166" s="603"/>
      <c r="AD166" s="603"/>
      <c r="AE166" s="603"/>
      <c r="AF166" s="603"/>
      <c r="AG166" s="603"/>
      <c r="AH166" s="603"/>
      <c r="AI166" s="603"/>
      <c r="AJ166" s="603"/>
      <c r="AK166" s="603"/>
      <c r="AL166" s="603"/>
      <c r="AM166" s="603"/>
      <c r="AN166" s="603"/>
      <c r="AO166" s="603"/>
      <c r="AP166" s="603"/>
      <c r="AQ166" s="603"/>
      <c r="AR166" s="603"/>
      <c r="AS166" s="603"/>
      <c r="AT166" s="603"/>
      <c r="AU166" s="603"/>
      <c r="AV166" s="603"/>
      <c r="AW166" s="603"/>
      <c r="AX166" s="603"/>
      <c r="AY166" s="603"/>
      <c r="AZ166" s="216"/>
      <c r="BA166" s="382"/>
      <c r="BB166" s="159"/>
      <c r="BC166" s="340"/>
      <c r="BD166" s="306"/>
      <c r="BE166" s="306"/>
      <c r="BF166" s="306"/>
      <c r="BG166" s="341"/>
      <c r="BH166" s="351"/>
      <c r="BI166" s="306"/>
      <c r="BJ166" s="306"/>
      <c r="BK166" s="306"/>
      <c r="BL166" s="341"/>
      <c r="BM166" s="351"/>
      <c r="BN166" s="306"/>
      <c r="BO166" s="306"/>
      <c r="BP166" s="306"/>
      <c r="BQ166" s="341"/>
      <c r="BR166" s="351"/>
      <c r="BS166" s="306"/>
      <c r="BT166" s="306"/>
      <c r="BU166" s="306"/>
      <c r="BV166" s="306"/>
      <c r="BW166" s="306"/>
      <c r="BX166" s="306"/>
      <c r="BY166" s="307"/>
      <c r="BZ166" s="307"/>
      <c r="CA166" s="1891"/>
      <c r="CB166" s="1891"/>
      <c r="CC166" s="1891"/>
      <c r="CD166" s="1891"/>
      <c r="CE166" s="1891"/>
      <c r="CF166" s="1891"/>
      <c r="CG166" s="1891"/>
      <c r="CH166" s="1891"/>
      <c r="CI166" s="1891"/>
      <c r="CJ166" s="1891"/>
      <c r="CK166" s="1891"/>
      <c r="CL166" s="1891"/>
      <c r="CM166" s="1891"/>
      <c r="CN166" s="1891"/>
      <c r="CO166" s="1891"/>
      <c r="CP166" s="1891"/>
      <c r="CQ166" s="1891"/>
      <c r="CR166" s="1891"/>
      <c r="CS166" s="1891"/>
      <c r="CT166" s="1891"/>
      <c r="CU166" s="1891"/>
      <c r="CV166" s="1891"/>
      <c r="CW166" s="1891"/>
      <c r="CX166" s="1891"/>
      <c r="CY166" s="1891"/>
      <c r="CZ166" s="1891"/>
    </row>
    <row r="167" s="388" customFormat="true" ht="15" customHeight="true" x14ac:dyDescent="0.2">
      <c r="A167" s="1581"/>
      <c r="B167" s="1763"/>
      <c r="C167" s="1686"/>
      <c r="D167" s="1687"/>
      <c r="E167" s="1687"/>
      <c r="F167" s="1687"/>
      <c r="G167" s="1688"/>
      <c r="H167" s="1689"/>
      <c r="I167" s="1687"/>
      <c r="J167" s="1687"/>
      <c r="K167" s="1687"/>
      <c r="L167" s="1690"/>
      <c r="M167" s="1691"/>
      <c r="N167" s="1687"/>
      <c r="O167" s="1687"/>
      <c r="P167" s="1687"/>
      <c r="Q167" s="1688"/>
      <c r="R167" s="1689"/>
      <c r="S167" s="1687"/>
      <c r="T167" s="1687"/>
      <c r="U167" s="1687"/>
      <c r="V167" s="1687"/>
      <c r="W167" s="1687"/>
      <c r="X167" s="1687"/>
      <c r="Y167" s="1687"/>
      <c r="Z167" s="1979"/>
      <c r="AA167" s="603"/>
      <c r="AB167" s="603"/>
      <c r="AC167" s="603"/>
      <c r="AD167" s="603"/>
      <c r="AE167" s="603"/>
      <c r="AF167" s="603"/>
      <c r="AG167" s="603"/>
      <c r="AH167" s="603"/>
      <c r="AI167" s="603"/>
      <c r="AJ167" s="603"/>
      <c r="AK167" s="603"/>
      <c r="AL167" s="603"/>
      <c r="AM167" s="603"/>
      <c r="AN167" s="603"/>
      <c r="AO167" s="603"/>
      <c r="AP167" s="603"/>
      <c r="AQ167" s="603"/>
      <c r="AR167" s="603"/>
      <c r="AS167" s="603"/>
      <c r="AT167" s="603"/>
      <c r="AU167" s="603"/>
      <c r="AV167" s="603"/>
      <c r="AW167" s="603"/>
      <c r="AX167" s="603"/>
      <c r="AY167" s="603"/>
      <c r="AZ167" s="216"/>
      <c r="BA167" s="38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1891"/>
      <c r="CB167" s="1891"/>
      <c r="CC167" s="1891"/>
      <c r="CD167" s="1891"/>
      <c r="CE167" s="1891"/>
      <c r="CF167" s="1891"/>
      <c r="CG167" s="1891"/>
      <c r="CH167" s="1891"/>
      <c r="CI167" s="1891"/>
      <c r="CJ167" s="1891"/>
      <c r="CK167" s="1891"/>
      <c r="CL167" s="1891"/>
      <c r="CM167" s="1891"/>
      <c r="CN167" s="1891"/>
      <c r="CO167" s="1891"/>
      <c r="CP167" s="1891"/>
      <c r="CQ167" s="1891"/>
      <c r="CR167" s="1891"/>
      <c r="CS167" s="1891"/>
      <c r="CT167" s="1891"/>
      <c r="CU167" s="1891"/>
      <c r="CV167" s="1891"/>
      <c r="CW167" s="1891"/>
      <c r="CX167" s="1891"/>
      <c r="CY167" s="1891"/>
      <c r="CZ167" s="1891"/>
    </row>
    <row r="168" s="388" customFormat="true" ht="15" customHeight="true" x14ac:dyDescent="0.2">
      <c r="A168" s="1582"/>
      <c r="B168" s="1764"/>
      <c r="C168" s="1692"/>
      <c r="D168" s="1693"/>
      <c r="E168" s="1693"/>
      <c r="F168" s="1693"/>
      <c r="G168" s="1694"/>
      <c r="H168" s="1695"/>
      <c r="I168" s="1693"/>
      <c r="J168" s="1693"/>
      <c r="K168" s="1693"/>
      <c r="L168" s="1696"/>
      <c r="M168" s="1697"/>
      <c r="N168" s="1693"/>
      <c r="O168" s="1693"/>
      <c r="P168" s="1693"/>
      <c r="Q168" s="1694"/>
      <c r="R168" s="1695"/>
      <c r="S168" s="1693"/>
      <c r="T168" s="1693"/>
      <c r="U168" s="1693"/>
      <c r="V168" s="1693"/>
      <c r="W168" s="1693"/>
      <c r="X168" s="1693"/>
      <c r="Y168" s="1693"/>
      <c r="Z168" s="1980"/>
      <c r="AA168" s="603"/>
      <c r="AB168" s="603"/>
      <c r="AC168" s="603"/>
      <c r="AD168" s="603"/>
      <c r="AE168" s="603"/>
      <c r="AF168" s="603"/>
      <c r="AG168" s="603"/>
      <c r="AH168" s="603"/>
      <c r="AI168" s="603"/>
      <c r="AJ168" s="603"/>
      <c r="AK168" s="603"/>
      <c r="AL168" s="603"/>
      <c r="AM168" s="603"/>
      <c r="AN168" s="603"/>
      <c r="AO168" s="603"/>
      <c r="AP168" s="603"/>
      <c r="AQ168" s="603"/>
      <c r="AR168" s="603"/>
      <c r="AS168" s="603"/>
      <c r="AT168" s="603"/>
      <c r="AU168" s="603"/>
      <c r="AV168" s="603"/>
      <c r="AW168" s="603"/>
      <c r="AX168" s="603"/>
      <c r="AY168" s="603"/>
      <c r="AZ168" s="216"/>
      <c r="BA168" s="38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1891"/>
      <c r="CB168" s="1891"/>
      <c r="CC168" s="1891"/>
      <c r="CD168" s="1891"/>
      <c r="CE168" s="1891"/>
      <c r="CF168" s="1891"/>
      <c r="CG168" s="1891"/>
      <c r="CH168" s="1891"/>
      <c r="CI168" s="1891"/>
      <c r="CJ168" s="1891"/>
      <c r="CK168" s="1891"/>
      <c r="CL168" s="1891"/>
      <c r="CM168" s="1891"/>
      <c r="CN168" s="1891"/>
      <c r="CO168" s="1891"/>
      <c r="CP168" s="1891"/>
      <c r="CQ168" s="1891"/>
      <c r="CR168" s="1891"/>
      <c r="CS168" s="1891"/>
      <c r="CT168" s="1891"/>
      <c r="CU168" s="1891"/>
      <c r="CV168" s="1891"/>
      <c r="CW168" s="1891"/>
      <c r="CX168" s="1891"/>
      <c r="CY168" s="1891"/>
      <c r="CZ168" s="1891"/>
    </row>
    <row r="169" s="388" customFormat="true" ht="15" customHeight="true" x14ac:dyDescent="0.2">
      <c r="A169" s="810"/>
      <c r="B169" s="836"/>
      <c r="C169" s="727"/>
      <c r="D169" s="728"/>
      <c r="E169" s="728"/>
      <c r="F169" s="728"/>
      <c r="G169" s="793"/>
      <c r="H169" s="777"/>
      <c r="I169" s="728"/>
      <c r="J169" s="728"/>
      <c r="K169" s="728"/>
      <c r="L169" s="745"/>
      <c r="M169" s="760"/>
      <c r="N169" s="728"/>
      <c r="O169" s="728"/>
      <c r="P169" s="728"/>
      <c r="Q169" s="793"/>
      <c r="R169" s="777"/>
      <c r="S169" s="728"/>
      <c r="T169" s="728"/>
      <c r="U169" s="728"/>
      <c r="V169" s="728"/>
      <c r="W169" s="728"/>
      <c r="X169" s="728"/>
      <c r="Y169" s="728"/>
      <c r="Z169" s="1854"/>
      <c r="AA169" s="603"/>
      <c r="AB169" s="603"/>
      <c r="AC169" s="603"/>
      <c r="AD169" s="603"/>
      <c r="AE169" s="603"/>
      <c r="AF169" s="603"/>
      <c r="AG169" s="603"/>
      <c r="AH169" s="603"/>
      <c r="AI169" s="603"/>
      <c r="AJ169" s="603"/>
      <c r="AK169" s="603"/>
      <c r="AL169" s="603"/>
      <c r="AM169" s="603"/>
      <c r="AN169" s="603"/>
      <c r="AO169" s="603"/>
      <c r="AP169" s="603"/>
      <c r="AQ169" s="603"/>
      <c r="AR169" s="603"/>
      <c r="AS169" s="603"/>
      <c r="AT169" s="603"/>
      <c r="AU169" s="603"/>
      <c r="AV169" s="603"/>
      <c r="AW169" s="603"/>
      <c r="AX169" s="603"/>
      <c r="AY169" s="603"/>
      <c r="AZ169" s="216"/>
      <c r="BA169" s="38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1891"/>
      <c r="CB169" s="1891"/>
      <c r="CC169" s="1891"/>
      <c r="CD169" s="1891"/>
      <c r="CE169" s="1891"/>
      <c r="CF169" s="1891"/>
      <c r="CG169" s="1891"/>
      <c r="CH169" s="1891"/>
      <c r="CI169" s="1891"/>
      <c r="CJ169" s="1891"/>
      <c r="CK169" s="1891"/>
      <c r="CL169" s="1891"/>
      <c r="CM169" s="1891"/>
      <c r="CN169" s="1891"/>
      <c r="CO169" s="1891"/>
      <c r="CP169" s="1891"/>
      <c r="CQ169" s="1891"/>
      <c r="CR169" s="1891"/>
      <c r="CS169" s="1891"/>
      <c r="CT169" s="1891"/>
      <c r="CU169" s="1891"/>
      <c r="CV169" s="1891"/>
      <c r="CW169" s="1891"/>
      <c r="CX169" s="1891"/>
      <c r="CY169" s="1891"/>
      <c r="CZ169" s="1891"/>
    </row>
    <row r="170" s="388" customFormat="true" ht="15" customHeight="true" x14ac:dyDescent="0.2">
      <c r="A170" s="1315"/>
      <c r="B170" s="1322"/>
      <c r="C170" s="729"/>
      <c r="D170" s="730"/>
      <c r="E170" s="730"/>
      <c r="F170" s="730"/>
      <c r="G170" s="794"/>
      <c r="H170" s="778"/>
      <c r="I170" s="730"/>
      <c r="J170" s="730"/>
      <c r="K170" s="730"/>
      <c r="L170" s="746"/>
      <c r="M170" s="761"/>
      <c r="N170" s="730"/>
      <c r="O170" s="730"/>
      <c r="P170" s="730"/>
      <c r="Q170" s="794"/>
      <c r="R170" s="778"/>
      <c r="S170" s="730"/>
      <c r="T170" s="730"/>
      <c r="U170" s="730"/>
      <c r="V170" s="730"/>
      <c r="W170" s="730"/>
      <c r="X170" s="730"/>
      <c r="Y170" s="730"/>
      <c r="Z170" s="1855"/>
      <c r="AA170" s="603"/>
      <c r="AB170" s="603"/>
      <c r="AC170" s="603"/>
      <c r="AD170" s="603"/>
      <c r="AE170" s="603"/>
      <c r="AF170" s="603"/>
      <c r="AG170" s="603"/>
      <c r="AH170" s="603"/>
      <c r="AI170" s="603"/>
      <c r="AJ170" s="603"/>
      <c r="AK170" s="603"/>
      <c r="AL170" s="603"/>
      <c r="AM170" s="603"/>
      <c r="AN170" s="603"/>
      <c r="AO170" s="603"/>
      <c r="AP170" s="603"/>
      <c r="AQ170" s="603"/>
      <c r="AR170" s="603"/>
      <c r="AS170" s="603"/>
      <c r="AT170" s="603"/>
      <c r="AU170" s="603"/>
      <c r="AV170" s="603"/>
      <c r="AW170" s="603"/>
      <c r="AX170" s="603"/>
      <c r="AY170" s="603"/>
      <c r="AZ170" s="216"/>
      <c r="BA170" s="38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1891"/>
      <c r="CB170" s="1891"/>
      <c r="CC170" s="1891"/>
      <c r="CD170" s="1891"/>
      <c r="CE170" s="1891"/>
      <c r="CF170" s="1891"/>
      <c r="CG170" s="1891"/>
      <c r="CH170" s="1891"/>
      <c r="CI170" s="1891"/>
      <c r="CJ170" s="1891"/>
      <c r="CK170" s="1891"/>
      <c r="CL170" s="1891"/>
      <c r="CM170" s="1891"/>
      <c r="CN170" s="1891"/>
      <c r="CO170" s="1891"/>
      <c r="CP170" s="1891"/>
      <c r="CQ170" s="1891"/>
      <c r="CR170" s="1891"/>
      <c r="CS170" s="1891"/>
      <c r="CT170" s="1891"/>
      <c r="CU170" s="1891"/>
      <c r="CV170" s="1891"/>
      <c r="CW170" s="1891"/>
      <c r="CX170" s="1891"/>
      <c r="CY170" s="1891"/>
      <c r="CZ170" s="1891"/>
    </row>
    <row r="171" s="388" customFormat="true" ht="15" customHeight="true" x14ac:dyDescent="0.2">
      <c r="A171" s="812"/>
      <c r="B171" s="838"/>
      <c r="C171" s="992"/>
      <c r="D171" s="993"/>
      <c r="E171" s="993"/>
      <c r="F171" s="993"/>
      <c r="G171" s="994"/>
      <c r="H171" s="995"/>
      <c r="I171" s="993"/>
      <c r="J171" s="993"/>
      <c r="K171" s="993"/>
      <c r="L171" s="996"/>
      <c r="M171" s="997"/>
      <c r="N171" s="993"/>
      <c r="O171" s="993"/>
      <c r="P171" s="993"/>
      <c r="Q171" s="994"/>
      <c r="R171" s="995"/>
      <c r="S171" s="993"/>
      <c r="T171" s="993"/>
      <c r="U171" s="993"/>
      <c r="V171" s="993"/>
      <c r="W171" s="993"/>
      <c r="X171" s="993"/>
      <c r="Y171" s="993"/>
      <c r="Z171" s="1856"/>
      <c r="AA171" s="603"/>
      <c r="AB171" s="603"/>
      <c r="AC171" s="603"/>
      <c r="AD171" s="603"/>
      <c r="AE171" s="603"/>
      <c r="AF171" s="603"/>
      <c r="AG171" s="603"/>
      <c r="AH171" s="603"/>
      <c r="AI171" s="603"/>
      <c r="AJ171" s="603"/>
      <c r="AK171" s="603"/>
      <c r="AL171" s="603"/>
      <c r="AM171" s="603"/>
      <c r="AN171" s="603"/>
      <c r="AO171" s="603"/>
      <c r="AP171" s="603"/>
      <c r="AQ171" s="603"/>
      <c r="AR171" s="603"/>
      <c r="AS171" s="603"/>
      <c r="AT171" s="603"/>
      <c r="AU171" s="603"/>
      <c r="AV171" s="603"/>
      <c r="AW171" s="603"/>
      <c r="AX171" s="603"/>
      <c r="AY171" s="603"/>
      <c r="AZ171" s="216"/>
      <c r="BA171" s="38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1891"/>
      <c r="CB171" s="1891"/>
      <c r="CC171" s="1891"/>
      <c r="CD171" s="1891"/>
      <c r="CE171" s="1891"/>
      <c r="CF171" s="1891"/>
      <c r="CG171" s="1891"/>
      <c r="CH171" s="1891"/>
      <c r="CI171" s="1891"/>
      <c r="CJ171" s="1891"/>
      <c r="CK171" s="1891"/>
      <c r="CL171" s="1891"/>
      <c r="CM171" s="1891"/>
      <c r="CN171" s="1891"/>
      <c r="CO171" s="1891"/>
      <c r="CP171" s="1891"/>
      <c r="CQ171" s="1891"/>
      <c r="CR171" s="1891"/>
      <c r="CS171" s="1891"/>
      <c r="CT171" s="1891"/>
      <c r="CU171" s="1891"/>
      <c r="CV171" s="1891"/>
      <c r="CW171" s="1891"/>
      <c r="CX171" s="1891"/>
      <c r="CY171" s="1891"/>
      <c r="CZ171" s="1891"/>
    </row>
    <row r="172" s="388" customFormat="true" ht="15" customHeight="true" x14ac:dyDescent="0.2">
      <c r="A172" s="813"/>
      <c r="B172" s="839"/>
      <c r="C172" s="998"/>
      <c r="D172" s="999"/>
      <c r="E172" s="999"/>
      <c r="F172" s="999"/>
      <c r="G172" s="1000"/>
      <c r="H172" s="1001"/>
      <c r="I172" s="999"/>
      <c r="J172" s="999"/>
      <c r="K172" s="999"/>
      <c r="L172" s="1002"/>
      <c r="M172" s="1003"/>
      <c r="N172" s="999"/>
      <c r="O172" s="999"/>
      <c r="P172" s="999"/>
      <c r="Q172" s="1000"/>
      <c r="R172" s="1001"/>
      <c r="S172" s="999"/>
      <c r="T172" s="999"/>
      <c r="U172" s="999"/>
      <c r="V172" s="999"/>
      <c r="W172" s="999"/>
      <c r="X172" s="999"/>
      <c r="Y172" s="999"/>
      <c r="Z172" s="1857"/>
      <c r="AA172" s="603"/>
      <c r="AB172" s="603"/>
      <c r="AC172" s="603"/>
      <c r="AD172" s="603"/>
      <c r="AE172" s="603"/>
      <c r="AF172" s="603"/>
      <c r="AG172" s="603"/>
      <c r="AH172" s="603"/>
      <c r="AI172" s="603"/>
      <c r="AJ172" s="603"/>
      <c r="AK172" s="603"/>
      <c r="AL172" s="603"/>
      <c r="AM172" s="603"/>
      <c r="AN172" s="603"/>
      <c r="AO172" s="603"/>
      <c r="AP172" s="603"/>
      <c r="AQ172" s="603"/>
      <c r="AR172" s="603"/>
      <c r="AS172" s="603"/>
      <c r="AT172" s="603"/>
      <c r="AU172" s="603"/>
      <c r="AV172" s="603"/>
      <c r="AW172" s="603"/>
      <c r="AX172" s="603"/>
      <c r="AY172" s="603"/>
      <c r="AZ172" s="216"/>
      <c r="BA172" s="38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1891"/>
      <c r="CB172" s="1891"/>
      <c r="CC172" s="1891"/>
      <c r="CD172" s="1891"/>
      <c r="CE172" s="1891"/>
      <c r="CF172" s="1891"/>
      <c r="CG172" s="1891"/>
      <c r="CH172" s="1891"/>
      <c r="CI172" s="1891"/>
      <c r="CJ172" s="1891"/>
      <c r="CK172" s="1891"/>
      <c r="CL172" s="1891"/>
      <c r="CM172" s="1891"/>
      <c r="CN172" s="1891"/>
      <c r="CO172" s="1891"/>
      <c r="CP172" s="1891"/>
      <c r="CQ172" s="1891"/>
      <c r="CR172" s="1891"/>
      <c r="CS172" s="1891"/>
      <c r="CT172" s="1891"/>
      <c r="CU172" s="1891"/>
      <c r="CV172" s="1891"/>
      <c r="CW172" s="1891"/>
      <c r="CX172" s="1891"/>
      <c r="CY172" s="1891"/>
      <c r="CZ172" s="1891"/>
    </row>
    <row r="173" s="388" customFormat="true" ht="15" customHeight="true" x14ac:dyDescent="0.2">
      <c r="A173" s="813"/>
      <c r="B173" s="839"/>
      <c r="C173" s="998"/>
      <c r="D173" s="999"/>
      <c r="E173" s="999"/>
      <c r="F173" s="999"/>
      <c r="G173" s="1000"/>
      <c r="H173" s="1001"/>
      <c r="I173" s="999"/>
      <c r="J173" s="999"/>
      <c r="K173" s="999"/>
      <c r="L173" s="1002"/>
      <c r="M173" s="1003"/>
      <c r="N173" s="999"/>
      <c r="O173" s="999"/>
      <c r="P173" s="999"/>
      <c r="Q173" s="1000"/>
      <c r="R173" s="1001"/>
      <c r="S173" s="999"/>
      <c r="T173" s="999"/>
      <c r="U173" s="999"/>
      <c r="V173" s="999"/>
      <c r="W173" s="999"/>
      <c r="X173" s="999"/>
      <c r="Y173" s="999"/>
      <c r="Z173" s="1857"/>
      <c r="AA173" s="603"/>
      <c r="AB173" s="603"/>
      <c r="AC173" s="603"/>
      <c r="AD173" s="603"/>
      <c r="AE173" s="603"/>
      <c r="AF173" s="603"/>
      <c r="AG173" s="603"/>
      <c r="AH173" s="603"/>
      <c r="AI173" s="603"/>
      <c r="AJ173" s="603"/>
      <c r="AK173" s="603"/>
      <c r="AL173" s="603"/>
      <c r="AM173" s="603"/>
      <c r="AN173" s="603"/>
      <c r="AO173" s="603"/>
      <c r="AP173" s="603"/>
      <c r="AQ173" s="603"/>
      <c r="AR173" s="603"/>
      <c r="AS173" s="603"/>
      <c r="AT173" s="603"/>
      <c r="AU173" s="603"/>
      <c r="AV173" s="603"/>
      <c r="AW173" s="603"/>
      <c r="AX173" s="603"/>
      <c r="AY173" s="603"/>
      <c r="AZ173" s="216"/>
      <c r="BA173" s="38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1891"/>
      <c r="CB173" s="1891"/>
      <c r="CC173" s="1891"/>
      <c r="CD173" s="1891"/>
      <c r="CE173" s="1891"/>
      <c r="CF173" s="1891"/>
      <c r="CG173" s="1891"/>
      <c r="CH173" s="1891"/>
      <c r="CI173" s="1891"/>
      <c r="CJ173" s="1891"/>
      <c r="CK173" s="1891"/>
      <c r="CL173" s="1891"/>
      <c r="CM173" s="1891"/>
      <c r="CN173" s="1891"/>
      <c r="CO173" s="1891"/>
      <c r="CP173" s="1891"/>
      <c r="CQ173" s="1891"/>
      <c r="CR173" s="1891"/>
      <c r="CS173" s="1891"/>
      <c r="CT173" s="1891"/>
      <c r="CU173" s="1891"/>
      <c r="CV173" s="1891"/>
      <c r="CW173" s="1891"/>
      <c r="CX173" s="1891"/>
      <c r="CY173" s="1891"/>
      <c r="CZ173" s="1891"/>
    </row>
    <row r="174" s="388" customFormat="true" ht="15" customHeight="true" x14ac:dyDescent="0.2">
      <c r="A174" s="813"/>
      <c r="B174" s="839"/>
      <c r="C174" s="998"/>
      <c r="D174" s="999"/>
      <c r="E174" s="999"/>
      <c r="F174" s="999"/>
      <c r="G174" s="1000"/>
      <c r="H174" s="1001"/>
      <c r="I174" s="999"/>
      <c r="J174" s="999"/>
      <c r="K174" s="999"/>
      <c r="L174" s="1002"/>
      <c r="M174" s="1003"/>
      <c r="N174" s="999"/>
      <c r="O174" s="999"/>
      <c r="P174" s="999"/>
      <c r="Q174" s="1000"/>
      <c r="R174" s="1001"/>
      <c r="S174" s="999"/>
      <c r="T174" s="999"/>
      <c r="U174" s="999"/>
      <c r="V174" s="999"/>
      <c r="W174" s="999"/>
      <c r="X174" s="999"/>
      <c r="Y174" s="999"/>
      <c r="Z174" s="1857"/>
      <c r="AA174" s="603"/>
      <c r="AB174" s="603"/>
      <c r="AC174" s="603"/>
      <c r="AD174" s="603"/>
      <c r="AE174" s="603"/>
      <c r="AF174" s="603"/>
      <c r="AG174" s="603"/>
      <c r="AH174" s="603"/>
      <c r="AI174" s="603"/>
      <c r="AJ174" s="603"/>
      <c r="AK174" s="603"/>
      <c r="AL174" s="603"/>
      <c r="AM174" s="603"/>
      <c r="AN174" s="603"/>
      <c r="AO174" s="603"/>
      <c r="AP174" s="603"/>
      <c r="AQ174" s="603"/>
      <c r="AR174" s="603"/>
      <c r="AS174" s="603"/>
      <c r="AT174" s="603"/>
      <c r="AU174" s="603"/>
      <c r="AV174" s="603"/>
      <c r="AW174" s="603"/>
      <c r="AX174" s="603"/>
      <c r="AY174" s="603"/>
      <c r="AZ174" s="216"/>
      <c r="BA174" s="38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1891"/>
      <c r="CB174" s="1891"/>
      <c r="CC174" s="1891"/>
      <c r="CD174" s="1891"/>
      <c r="CE174" s="1891"/>
      <c r="CF174" s="1891"/>
      <c r="CG174" s="1891"/>
      <c r="CH174" s="1891"/>
      <c r="CI174" s="1891"/>
      <c r="CJ174" s="1891"/>
      <c r="CK174" s="1891"/>
      <c r="CL174" s="1891"/>
      <c r="CM174" s="1891"/>
      <c r="CN174" s="1891"/>
      <c r="CO174" s="1891"/>
      <c r="CP174" s="1891"/>
      <c r="CQ174" s="1891"/>
      <c r="CR174" s="1891"/>
      <c r="CS174" s="1891"/>
      <c r="CT174" s="1891"/>
      <c r="CU174" s="1891"/>
      <c r="CV174" s="1891"/>
      <c r="CW174" s="1891"/>
      <c r="CX174" s="1891"/>
      <c r="CY174" s="1891"/>
      <c r="CZ174" s="1891"/>
    </row>
    <row r="175" s="388" customFormat="true" ht="15" customHeight="true" x14ac:dyDescent="0.2">
      <c r="A175" s="813"/>
      <c r="B175" s="839"/>
      <c r="C175" s="998"/>
      <c r="D175" s="999"/>
      <c r="E175" s="999"/>
      <c r="F175" s="999"/>
      <c r="G175" s="1000"/>
      <c r="H175" s="1001"/>
      <c r="I175" s="999"/>
      <c r="J175" s="999"/>
      <c r="K175" s="999"/>
      <c r="L175" s="1002"/>
      <c r="M175" s="1003"/>
      <c r="N175" s="999"/>
      <c r="O175" s="999"/>
      <c r="P175" s="999"/>
      <c r="Q175" s="1000"/>
      <c r="R175" s="1001"/>
      <c r="S175" s="999"/>
      <c r="T175" s="999"/>
      <c r="U175" s="999"/>
      <c r="V175" s="999"/>
      <c r="W175" s="999"/>
      <c r="X175" s="999"/>
      <c r="Y175" s="999"/>
      <c r="Z175" s="1857"/>
      <c r="AA175" s="603"/>
      <c r="AB175" s="603"/>
      <c r="AC175" s="603"/>
      <c r="AD175" s="603"/>
      <c r="AE175" s="603"/>
      <c r="AF175" s="603"/>
      <c r="AG175" s="603"/>
      <c r="AH175" s="603"/>
      <c r="AI175" s="603"/>
      <c r="AJ175" s="603"/>
      <c r="AK175" s="603"/>
      <c r="AL175" s="603"/>
      <c r="AM175" s="603"/>
      <c r="AN175" s="603"/>
      <c r="AO175" s="603"/>
      <c r="AP175" s="603"/>
      <c r="AQ175" s="603"/>
      <c r="AR175" s="603"/>
      <c r="AS175" s="603"/>
      <c r="AT175" s="603"/>
      <c r="AU175" s="603"/>
      <c r="AV175" s="603"/>
      <c r="AW175" s="603"/>
      <c r="AX175" s="603"/>
      <c r="AY175" s="603"/>
      <c r="AZ175" s="216"/>
      <c r="BA175" s="38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1891"/>
      <c r="CB175" s="1891"/>
      <c r="CC175" s="1891"/>
      <c r="CD175" s="1891"/>
      <c r="CE175" s="1891"/>
      <c r="CF175" s="1891"/>
      <c r="CG175" s="1891"/>
      <c r="CH175" s="1891"/>
      <c r="CI175" s="1891"/>
      <c r="CJ175" s="1891"/>
      <c r="CK175" s="1891"/>
      <c r="CL175" s="1891"/>
      <c r="CM175" s="1891"/>
      <c r="CN175" s="1891"/>
      <c r="CO175" s="1891"/>
      <c r="CP175" s="1891"/>
      <c r="CQ175" s="1891"/>
      <c r="CR175" s="1891"/>
      <c r="CS175" s="1891"/>
      <c r="CT175" s="1891"/>
      <c r="CU175" s="1891"/>
      <c r="CV175" s="1891"/>
      <c r="CW175" s="1891"/>
      <c r="CX175" s="1891"/>
      <c r="CY175" s="1891"/>
      <c r="CZ175" s="1891"/>
    </row>
    <row r="176" s="388" customFormat="true" ht="15" customHeight="true" x14ac:dyDescent="0.2">
      <c r="A176" s="813"/>
      <c r="B176" s="839"/>
      <c r="C176" s="998"/>
      <c r="D176" s="999"/>
      <c r="E176" s="999"/>
      <c r="F176" s="999"/>
      <c r="G176" s="1000"/>
      <c r="H176" s="1001"/>
      <c r="I176" s="999"/>
      <c r="J176" s="999"/>
      <c r="K176" s="999"/>
      <c r="L176" s="1002"/>
      <c r="M176" s="1003"/>
      <c r="N176" s="999"/>
      <c r="O176" s="999"/>
      <c r="P176" s="999"/>
      <c r="Q176" s="1000"/>
      <c r="R176" s="1001"/>
      <c r="S176" s="999"/>
      <c r="T176" s="999"/>
      <c r="U176" s="999"/>
      <c r="V176" s="999"/>
      <c r="W176" s="999"/>
      <c r="X176" s="999"/>
      <c r="Y176" s="999"/>
      <c r="Z176" s="1857"/>
      <c r="AA176" s="603"/>
      <c r="AB176" s="603"/>
      <c r="AC176" s="603"/>
      <c r="AD176" s="603"/>
      <c r="AE176" s="603"/>
      <c r="AF176" s="603"/>
      <c r="AG176" s="603"/>
      <c r="AH176" s="603"/>
      <c r="AI176" s="603"/>
      <c r="AJ176" s="603"/>
      <c r="AK176" s="603"/>
      <c r="AL176" s="603"/>
      <c r="AM176" s="603"/>
      <c r="AN176" s="603"/>
      <c r="AO176" s="603"/>
      <c r="AP176" s="603"/>
      <c r="AQ176" s="603"/>
      <c r="AR176" s="603"/>
      <c r="AS176" s="603"/>
      <c r="AT176" s="603"/>
      <c r="AU176" s="603"/>
      <c r="AV176" s="603"/>
      <c r="AW176" s="603"/>
      <c r="AX176" s="603"/>
      <c r="AY176" s="603"/>
      <c r="AZ176" s="216"/>
      <c r="BA176" s="38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1891"/>
      <c r="CB176" s="1891"/>
      <c r="CC176" s="1891"/>
      <c r="CD176" s="1891"/>
      <c r="CE176" s="1891"/>
      <c r="CF176" s="1891"/>
      <c r="CG176" s="1891"/>
      <c r="CH176" s="1891"/>
      <c r="CI176" s="1891"/>
      <c r="CJ176" s="1891"/>
      <c r="CK176" s="1891"/>
      <c r="CL176" s="1891"/>
      <c r="CM176" s="1891"/>
      <c r="CN176" s="1891"/>
      <c r="CO176" s="1891"/>
      <c r="CP176" s="1891"/>
      <c r="CQ176" s="1891"/>
      <c r="CR176" s="1891"/>
      <c r="CS176" s="1891"/>
      <c r="CT176" s="1891"/>
      <c r="CU176" s="1891"/>
      <c r="CV176" s="1891"/>
      <c r="CW176" s="1891"/>
      <c r="CX176" s="1891"/>
      <c r="CY176" s="1891"/>
      <c r="CZ176" s="1891"/>
    </row>
    <row r="177" s="388" customFormat="true" ht="15" customHeight="true" x14ac:dyDescent="0.2">
      <c r="A177" s="813"/>
      <c r="B177" s="839"/>
      <c r="C177" s="998"/>
      <c r="D177" s="999"/>
      <c r="E177" s="999"/>
      <c r="F177" s="999"/>
      <c r="G177" s="1000"/>
      <c r="H177" s="1001"/>
      <c r="I177" s="999"/>
      <c r="J177" s="999"/>
      <c r="K177" s="999"/>
      <c r="L177" s="1002"/>
      <c r="M177" s="1003"/>
      <c r="N177" s="999"/>
      <c r="O177" s="999"/>
      <c r="P177" s="999"/>
      <c r="Q177" s="1000"/>
      <c r="R177" s="1001"/>
      <c r="S177" s="999"/>
      <c r="T177" s="999"/>
      <c r="U177" s="999"/>
      <c r="V177" s="999"/>
      <c r="W177" s="999"/>
      <c r="X177" s="999"/>
      <c r="Y177" s="999"/>
      <c r="Z177" s="1857"/>
      <c r="AA177" s="603"/>
      <c r="AB177" s="603"/>
      <c r="AC177" s="603"/>
      <c r="AD177" s="603"/>
      <c r="AE177" s="603"/>
      <c r="AF177" s="603"/>
      <c r="AG177" s="603"/>
      <c r="AH177" s="603"/>
      <c r="AI177" s="603"/>
      <c r="AJ177" s="603"/>
      <c r="AK177" s="603"/>
      <c r="AL177" s="603"/>
      <c r="AM177" s="603"/>
      <c r="AN177" s="603"/>
      <c r="AO177" s="603"/>
      <c r="AP177" s="603"/>
      <c r="AQ177" s="603"/>
      <c r="AR177" s="603"/>
      <c r="AS177" s="603"/>
      <c r="AT177" s="603"/>
      <c r="AU177" s="603"/>
      <c r="AV177" s="603"/>
      <c r="AW177" s="603"/>
      <c r="AX177" s="603"/>
      <c r="AY177" s="603"/>
      <c r="AZ177" s="216"/>
      <c r="BA177" s="38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1891"/>
      <c r="CB177" s="1891"/>
      <c r="CC177" s="1891"/>
      <c r="CD177" s="1891"/>
      <c r="CE177" s="1891"/>
      <c r="CF177" s="1891"/>
      <c r="CG177" s="1891"/>
      <c r="CH177" s="1891"/>
      <c r="CI177" s="1891"/>
      <c r="CJ177" s="1891"/>
      <c r="CK177" s="1891"/>
      <c r="CL177" s="1891"/>
      <c r="CM177" s="1891"/>
      <c r="CN177" s="1891"/>
      <c r="CO177" s="1891"/>
      <c r="CP177" s="1891"/>
      <c r="CQ177" s="1891"/>
      <c r="CR177" s="1891"/>
      <c r="CS177" s="1891"/>
      <c r="CT177" s="1891"/>
      <c r="CU177" s="1891"/>
      <c r="CV177" s="1891"/>
      <c r="CW177" s="1891"/>
      <c r="CX177" s="1891"/>
      <c r="CY177" s="1891"/>
      <c r="CZ177" s="1891"/>
    </row>
    <row r="178" s="388" customFormat="true" ht="15" customHeight="true" x14ac:dyDescent="0.2">
      <c r="A178" s="813"/>
      <c r="B178" s="839"/>
      <c r="C178" s="998"/>
      <c r="D178" s="999"/>
      <c r="E178" s="999"/>
      <c r="F178" s="999"/>
      <c r="G178" s="1000"/>
      <c r="H178" s="1001"/>
      <c r="I178" s="999"/>
      <c r="J178" s="999"/>
      <c r="K178" s="999"/>
      <c r="L178" s="1002"/>
      <c r="M178" s="1003"/>
      <c r="N178" s="999"/>
      <c r="O178" s="999"/>
      <c r="P178" s="999"/>
      <c r="Q178" s="1000"/>
      <c r="R178" s="1001"/>
      <c r="S178" s="999"/>
      <c r="T178" s="999"/>
      <c r="U178" s="999"/>
      <c r="V178" s="999"/>
      <c r="W178" s="999"/>
      <c r="X178" s="999"/>
      <c r="Y178" s="999"/>
      <c r="Z178" s="1857"/>
      <c r="AA178" s="603"/>
      <c r="AB178" s="603"/>
      <c r="AC178" s="603"/>
      <c r="AD178" s="603"/>
      <c r="AE178" s="603"/>
      <c r="AF178" s="603"/>
      <c r="AG178" s="603"/>
      <c r="AH178" s="603"/>
      <c r="AI178" s="603"/>
      <c r="AJ178" s="603"/>
      <c r="AK178" s="603"/>
      <c r="AL178" s="603"/>
      <c r="AM178" s="603"/>
      <c r="AN178" s="603"/>
      <c r="AO178" s="603"/>
      <c r="AP178" s="603"/>
      <c r="AQ178" s="603"/>
      <c r="AR178" s="603"/>
      <c r="AS178" s="603"/>
      <c r="AT178" s="603"/>
      <c r="AU178" s="603"/>
      <c r="AV178" s="603"/>
      <c r="AW178" s="603"/>
      <c r="AX178" s="603"/>
      <c r="AY178" s="603"/>
      <c r="AZ178" s="216"/>
      <c r="BA178" s="38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1891"/>
      <c r="CB178" s="1891"/>
      <c r="CC178" s="1891"/>
      <c r="CD178" s="1891"/>
      <c r="CE178" s="1891"/>
      <c r="CF178" s="1891"/>
      <c r="CG178" s="1891"/>
      <c r="CH178" s="1891"/>
      <c r="CI178" s="1891"/>
      <c r="CJ178" s="1891"/>
      <c r="CK178" s="1891"/>
      <c r="CL178" s="1891"/>
      <c r="CM178" s="1891"/>
      <c r="CN178" s="1891"/>
      <c r="CO178" s="1891"/>
      <c r="CP178" s="1891"/>
      <c r="CQ178" s="1891"/>
      <c r="CR178" s="1891"/>
      <c r="CS178" s="1891"/>
      <c r="CT178" s="1891"/>
      <c r="CU178" s="1891"/>
      <c r="CV178" s="1891"/>
      <c r="CW178" s="1891"/>
      <c r="CX178" s="1891"/>
      <c r="CY178" s="1891"/>
      <c r="CZ178" s="1891"/>
    </row>
    <row r="179" s="388" customFormat="true" ht="15" customHeight="true" x14ac:dyDescent="0.2">
      <c r="A179" s="813"/>
      <c r="B179" s="839"/>
      <c r="C179" s="998"/>
      <c r="D179" s="999"/>
      <c r="E179" s="999"/>
      <c r="F179" s="999"/>
      <c r="G179" s="1000"/>
      <c r="H179" s="1001"/>
      <c r="I179" s="999"/>
      <c r="J179" s="999"/>
      <c r="K179" s="999"/>
      <c r="L179" s="1002"/>
      <c r="M179" s="1003"/>
      <c r="N179" s="999"/>
      <c r="O179" s="999"/>
      <c r="P179" s="999"/>
      <c r="Q179" s="1000"/>
      <c r="R179" s="1001"/>
      <c r="S179" s="999"/>
      <c r="T179" s="999"/>
      <c r="U179" s="999"/>
      <c r="V179" s="999"/>
      <c r="W179" s="999"/>
      <c r="X179" s="999"/>
      <c r="Y179" s="999"/>
      <c r="Z179" s="1857"/>
      <c r="AA179" s="603"/>
      <c r="AB179" s="603"/>
      <c r="AC179" s="603"/>
      <c r="AD179" s="603"/>
      <c r="AE179" s="603"/>
      <c r="AF179" s="603"/>
      <c r="AG179" s="603"/>
      <c r="AH179" s="603"/>
      <c r="AI179" s="603"/>
      <c r="AJ179" s="603"/>
      <c r="AK179" s="603"/>
      <c r="AL179" s="603"/>
      <c r="AM179" s="603"/>
      <c r="AN179" s="603"/>
      <c r="AO179" s="603"/>
      <c r="AP179" s="603"/>
      <c r="AQ179" s="603"/>
      <c r="AR179" s="603"/>
      <c r="AS179" s="603"/>
      <c r="AT179" s="603"/>
      <c r="AU179" s="603"/>
      <c r="AV179" s="603"/>
      <c r="AW179" s="603"/>
      <c r="AX179" s="603"/>
      <c r="AY179" s="603"/>
      <c r="AZ179" s="216"/>
      <c r="BA179" s="38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1891"/>
      <c r="CB179" s="1891"/>
      <c r="CC179" s="1891"/>
      <c r="CD179" s="1891"/>
      <c r="CE179" s="1891"/>
      <c r="CF179" s="1891"/>
      <c r="CG179" s="1891"/>
      <c r="CH179" s="1891"/>
      <c r="CI179" s="1891"/>
      <c r="CJ179" s="1891"/>
      <c r="CK179" s="1891"/>
      <c r="CL179" s="1891"/>
      <c r="CM179" s="1891"/>
      <c r="CN179" s="1891"/>
      <c r="CO179" s="1891"/>
      <c r="CP179" s="1891"/>
      <c r="CQ179" s="1891"/>
      <c r="CR179" s="1891"/>
      <c r="CS179" s="1891"/>
      <c r="CT179" s="1891"/>
      <c r="CU179" s="1891"/>
      <c r="CV179" s="1891"/>
      <c r="CW179" s="1891"/>
      <c r="CX179" s="1891"/>
      <c r="CY179" s="1891"/>
      <c r="CZ179" s="1891"/>
    </row>
    <row r="180" s="388" customFormat="true" ht="15" customHeight="true" x14ac:dyDescent="0.2">
      <c r="A180" s="813"/>
      <c r="B180" s="839"/>
      <c r="C180" s="998"/>
      <c r="D180" s="999"/>
      <c r="E180" s="999"/>
      <c r="F180" s="999"/>
      <c r="G180" s="1000"/>
      <c r="H180" s="1001"/>
      <c r="I180" s="999"/>
      <c r="J180" s="999"/>
      <c r="K180" s="999"/>
      <c r="L180" s="1002"/>
      <c r="M180" s="1003"/>
      <c r="N180" s="999"/>
      <c r="O180" s="999"/>
      <c r="P180" s="999"/>
      <c r="Q180" s="1000"/>
      <c r="R180" s="1001"/>
      <c r="S180" s="999"/>
      <c r="T180" s="999"/>
      <c r="U180" s="999"/>
      <c r="V180" s="999"/>
      <c r="W180" s="999"/>
      <c r="X180" s="999"/>
      <c r="Y180" s="999"/>
      <c r="Z180" s="1857"/>
      <c r="AA180" s="603"/>
      <c r="AB180" s="603"/>
      <c r="AC180" s="603"/>
      <c r="AD180" s="603"/>
      <c r="AE180" s="603"/>
      <c r="AF180" s="603"/>
      <c r="AG180" s="603"/>
      <c r="AH180" s="603"/>
      <c r="AI180" s="603"/>
      <c r="AJ180" s="603"/>
      <c r="AK180" s="603"/>
      <c r="AL180" s="603"/>
      <c r="AM180" s="603"/>
      <c r="AN180" s="603"/>
      <c r="AO180" s="603"/>
      <c r="AP180" s="603"/>
      <c r="AQ180" s="603"/>
      <c r="AR180" s="603"/>
      <c r="AS180" s="603"/>
      <c r="AT180" s="603"/>
      <c r="AU180" s="603"/>
      <c r="AV180" s="603"/>
      <c r="AW180" s="603"/>
      <c r="AX180" s="603"/>
      <c r="AY180" s="603"/>
      <c r="AZ180" s="216"/>
      <c r="BA180" s="38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1891"/>
      <c r="CB180" s="1891"/>
      <c r="CC180" s="1891"/>
      <c r="CD180" s="1891"/>
      <c r="CE180" s="1891"/>
      <c r="CF180" s="1891"/>
      <c r="CG180" s="1891"/>
      <c r="CH180" s="1891"/>
      <c r="CI180" s="1891"/>
      <c r="CJ180" s="1891"/>
      <c r="CK180" s="1891"/>
      <c r="CL180" s="1891"/>
      <c r="CM180" s="1891"/>
      <c r="CN180" s="1891"/>
      <c r="CO180" s="1891"/>
      <c r="CP180" s="1891"/>
      <c r="CQ180" s="1891"/>
      <c r="CR180" s="1891"/>
      <c r="CS180" s="1891"/>
      <c r="CT180" s="1891"/>
      <c r="CU180" s="1891"/>
      <c r="CV180" s="1891"/>
      <c r="CW180" s="1891"/>
      <c r="CX180" s="1891"/>
      <c r="CY180" s="1891"/>
      <c r="CZ180" s="1891"/>
    </row>
    <row r="181" s="388" customFormat="true" ht="15" customHeight="true" x14ac:dyDescent="0.2">
      <c r="A181" s="813"/>
      <c r="B181" s="839"/>
      <c r="C181" s="998"/>
      <c r="D181" s="999"/>
      <c r="E181" s="999"/>
      <c r="F181" s="999"/>
      <c r="G181" s="1000"/>
      <c r="H181" s="1001"/>
      <c r="I181" s="999"/>
      <c r="J181" s="999"/>
      <c r="K181" s="999"/>
      <c r="L181" s="1002"/>
      <c r="M181" s="1003"/>
      <c r="N181" s="999"/>
      <c r="O181" s="999"/>
      <c r="P181" s="999"/>
      <c r="Q181" s="1000"/>
      <c r="R181" s="1001"/>
      <c r="S181" s="999"/>
      <c r="T181" s="999"/>
      <c r="U181" s="999"/>
      <c r="V181" s="999"/>
      <c r="W181" s="999"/>
      <c r="X181" s="999"/>
      <c r="Y181" s="999"/>
      <c r="Z181" s="1857"/>
      <c r="AA181" s="603"/>
      <c r="AB181" s="603"/>
      <c r="AC181" s="603"/>
      <c r="AD181" s="603"/>
      <c r="AE181" s="603"/>
      <c r="AF181" s="603"/>
      <c r="AG181" s="603"/>
      <c r="AH181" s="603"/>
      <c r="AI181" s="603"/>
      <c r="AJ181" s="603"/>
      <c r="AK181" s="603"/>
      <c r="AL181" s="603"/>
      <c r="AM181" s="603"/>
      <c r="AN181" s="603"/>
      <c r="AO181" s="603"/>
      <c r="AP181" s="603"/>
      <c r="AQ181" s="603"/>
      <c r="AR181" s="603"/>
      <c r="AS181" s="603"/>
      <c r="AT181" s="603"/>
      <c r="AU181" s="603"/>
      <c r="AV181" s="603"/>
      <c r="AW181" s="603"/>
      <c r="AX181" s="603"/>
      <c r="AY181" s="603"/>
      <c r="AZ181" s="216"/>
      <c r="BA181" s="38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1891"/>
      <c r="CB181" s="1891"/>
      <c r="CC181" s="1891"/>
      <c r="CD181" s="1891"/>
      <c r="CE181" s="1891"/>
      <c r="CF181" s="1891"/>
      <c r="CG181" s="1891"/>
      <c r="CH181" s="1891"/>
      <c r="CI181" s="1891"/>
      <c r="CJ181" s="1891"/>
      <c r="CK181" s="1891"/>
      <c r="CL181" s="1891"/>
      <c r="CM181" s="1891"/>
      <c r="CN181" s="1891"/>
      <c r="CO181" s="1891"/>
      <c r="CP181" s="1891"/>
      <c r="CQ181" s="1891"/>
      <c r="CR181" s="1891"/>
      <c r="CS181" s="1891"/>
      <c r="CT181" s="1891"/>
      <c r="CU181" s="1891"/>
      <c r="CV181" s="1891"/>
      <c r="CW181" s="1891"/>
      <c r="CX181" s="1891"/>
      <c r="CY181" s="1891"/>
      <c r="CZ181" s="1891"/>
    </row>
    <row r="182" s="388" customFormat="true" ht="15" customHeight="true" x14ac:dyDescent="0.2">
      <c r="A182" s="813"/>
      <c r="B182" s="839"/>
      <c r="C182" s="998"/>
      <c r="D182" s="999"/>
      <c r="E182" s="999"/>
      <c r="F182" s="999"/>
      <c r="G182" s="1000"/>
      <c r="H182" s="1001"/>
      <c r="I182" s="999"/>
      <c r="J182" s="999"/>
      <c r="K182" s="999"/>
      <c r="L182" s="1002"/>
      <c r="M182" s="1003"/>
      <c r="N182" s="999"/>
      <c r="O182" s="999"/>
      <c r="P182" s="999"/>
      <c r="Q182" s="1000"/>
      <c r="R182" s="1001"/>
      <c r="S182" s="999"/>
      <c r="T182" s="999"/>
      <c r="U182" s="999"/>
      <c r="V182" s="999"/>
      <c r="W182" s="999"/>
      <c r="X182" s="999"/>
      <c r="Y182" s="999"/>
      <c r="Z182" s="1857"/>
      <c r="AA182" s="603"/>
      <c r="AB182" s="603"/>
      <c r="AC182" s="603"/>
      <c r="AD182" s="603"/>
      <c r="AE182" s="603"/>
      <c r="AF182" s="603"/>
      <c r="AG182" s="603"/>
      <c r="AH182" s="603"/>
      <c r="AI182" s="603"/>
      <c r="AJ182" s="603"/>
      <c r="AK182" s="603"/>
      <c r="AL182" s="603"/>
      <c r="AM182" s="603"/>
      <c r="AN182" s="603"/>
      <c r="AO182" s="603"/>
      <c r="AP182" s="603"/>
      <c r="AQ182" s="603"/>
      <c r="AR182" s="603"/>
      <c r="AS182" s="603"/>
      <c r="AT182" s="603"/>
      <c r="AU182" s="603"/>
      <c r="AV182" s="603"/>
      <c r="AW182" s="603"/>
      <c r="AX182" s="603"/>
      <c r="AY182" s="603"/>
      <c r="AZ182" s="216"/>
      <c r="BA182" s="38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1891"/>
      <c r="CB182" s="1891"/>
      <c r="CC182" s="1891"/>
      <c r="CD182" s="1891"/>
      <c r="CE182" s="1891"/>
      <c r="CF182" s="1891"/>
      <c r="CG182" s="1891"/>
      <c r="CH182" s="1891"/>
      <c r="CI182" s="1891"/>
      <c r="CJ182" s="1891"/>
      <c r="CK182" s="1891"/>
      <c r="CL182" s="1891"/>
      <c r="CM182" s="1891"/>
      <c r="CN182" s="1891"/>
      <c r="CO182" s="1891"/>
      <c r="CP182" s="1891"/>
      <c r="CQ182" s="1891"/>
      <c r="CR182" s="1891"/>
      <c r="CS182" s="1891"/>
      <c r="CT182" s="1891"/>
      <c r="CU182" s="1891"/>
      <c r="CV182" s="1891"/>
      <c r="CW182" s="1891"/>
      <c r="CX182" s="1891"/>
      <c r="CY182" s="1891"/>
      <c r="CZ182" s="1891"/>
    </row>
    <row r="183" s="388" customFormat="true" ht="15" customHeight="true" x14ac:dyDescent="0.2">
      <c r="A183" s="813"/>
      <c r="B183" s="839"/>
      <c r="C183" s="998"/>
      <c r="D183" s="999"/>
      <c r="E183" s="999"/>
      <c r="F183" s="999"/>
      <c r="G183" s="1000"/>
      <c r="H183" s="1001"/>
      <c r="I183" s="999"/>
      <c r="J183" s="999"/>
      <c r="K183" s="999"/>
      <c r="L183" s="1002"/>
      <c r="M183" s="1003"/>
      <c r="N183" s="999"/>
      <c r="O183" s="999"/>
      <c r="P183" s="999"/>
      <c r="Q183" s="1000"/>
      <c r="R183" s="1001"/>
      <c r="S183" s="999"/>
      <c r="T183" s="999"/>
      <c r="U183" s="999"/>
      <c r="V183" s="999"/>
      <c r="W183" s="999"/>
      <c r="X183" s="999"/>
      <c r="Y183" s="999"/>
      <c r="Z183" s="1857"/>
      <c r="AA183" s="603"/>
      <c r="AB183" s="603"/>
      <c r="AC183" s="603"/>
      <c r="AD183" s="603"/>
      <c r="AE183" s="603"/>
      <c r="AF183" s="603"/>
      <c r="AG183" s="603"/>
      <c r="AH183" s="603"/>
      <c r="AI183" s="603"/>
      <c r="AJ183" s="603"/>
      <c r="AK183" s="603"/>
      <c r="AL183" s="603"/>
      <c r="AM183" s="603"/>
      <c r="AN183" s="603"/>
      <c r="AO183" s="603"/>
      <c r="AP183" s="603"/>
      <c r="AQ183" s="603"/>
      <c r="AR183" s="603"/>
      <c r="AS183" s="603"/>
      <c r="AT183" s="603"/>
      <c r="AU183" s="603"/>
      <c r="AV183" s="603"/>
      <c r="AW183" s="603"/>
      <c r="AX183" s="603"/>
      <c r="AY183" s="603"/>
      <c r="AZ183" s="216"/>
      <c r="BA183" s="38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1891"/>
      <c r="CB183" s="1891"/>
      <c r="CC183" s="1891"/>
      <c r="CD183" s="1891"/>
      <c r="CE183" s="1891"/>
      <c r="CF183" s="1891"/>
      <c r="CG183" s="1891"/>
      <c r="CH183" s="1891"/>
      <c r="CI183" s="1891"/>
      <c r="CJ183" s="1891"/>
      <c r="CK183" s="1891"/>
      <c r="CL183" s="1891"/>
      <c r="CM183" s="1891"/>
      <c r="CN183" s="1891"/>
      <c r="CO183" s="1891"/>
      <c r="CP183" s="1891"/>
      <c r="CQ183" s="1891"/>
      <c r="CR183" s="1891"/>
      <c r="CS183" s="1891"/>
      <c r="CT183" s="1891"/>
      <c r="CU183" s="1891"/>
      <c r="CV183" s="1891"/>
      <c r="CW183" s="1891"/>
      <c r="CX183" s="1891"/>
      <c r="CY183" s="1891"/>
      <c r="CZ183" s="1891"/>
    </row>
    <row r="184" s="388" customFormat="true" ht="15" customHeight="true" x14ac:dyDescent="0.2">
      <c r="A184" s="813"/>
      <c r="B184" s="839"/>
      <c r="C184" s="998"/>
      <c r="D184" s="999"/>
      <c r="E184" s="999"/>
      <c r="F184" s="999"/>
      <c r="G184" s="1000"/>
      <c r="H184" s="1001"/>
      <c r="I184" s="999"/>
      <c r="J184" s="999"/>
      <c r="K184" s="999"/>
      <c r="L184" s="1002"/>
      <c r="M184" s="1003"/>
      <c r="N184" s="999"/>
      <c r="O184" s="999"/>
      <c r="P184" s="999"/>
      <c r="Q184" s="1000"/>
      <c r="R184" s="1001"/>
      <c r="S184" s="999"/>
      <c r="T184" s="999"/>
      <c r="U184" s="999"/>
      <c r="V184" s="999"/>
      <c r="W184" s="999"/>
      <c r="X184" s="999"/>
      <c r="Y184" s="999"/>
      <c r="Z184" s="1857"/>
      <c r="AA184" s="603"/>
      <c r="AB184" s="603"/>
      <c r="AC184" s="603"/>
      <c r="AD184" s="603"/>
      <c r="AE184" s="603"/>
      <c r="AF184" s="603"/>
      <c r="AG184" s="603"/>
      <c r="AH184" s="603"/>
      <c r="AI184" s="603"/>
      <c r="AJ184" s="603"/>
      <c r="AK184" s="603"/>
      <c r="AL184" s="603"/>
      <c r="AM184" s="603"/>
      <c r="AN184" s="603"/>
      <c r="AO184" s="603"/>
      <c r="AP184" s="603"/>
      <c r="AQ184" s="603"/>
      <c r="AR184" s="603"/>
      <c r="AS184" s="603"/>
      <c r="AT184" s="603"/>
      <c r="AU184" s="603"/>
      <c r="AV184" s="603"/>
      <c r="AW184" s="603"/>
      <c r="AX184" s="603"/>
      <c r="AY184" s="603"/>
      <c r="AZ184" s="216"/>
      <c r="BA184" s="38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1891"/>
      <c r="CB184" s="1891"/>
      <c r="CC184" s="1891"/>
      <c r="CD184" s="1891"/>
      <c r="CE184" s="1891"/>
      <c r="CF184" s="1891"/>
      <c r="CG184" s="1891"/>
      <c r="CH184" s="1891"/>
      <c r="CI184" s="1891"/>
      <c r="CJ184" s="1891"/>
      <c r="CK184" s="1891"/>
      <c r="CL184" s="1891"/>
      <c r="CM184" s="1891"/>
      <c r="CN184" s="1891"/>
      <c r="CO184" s="1891"/>
      <c r="CP184" s="1891"/>
      <c r="CQ184" s="1891"/>
      <c r="CR184" s="1891"/>
      <c r="CS184" s="1891"/>
      <c r="CT184" s="1891"/>
      <c r="CU184" s="1891"/>
      <c r="CV184" s="1891"/>
      <c r="CW184" s="1891"/>
      <c r="CX184" s="1891"/>
      <c r="CY184" s="1891"/>
      <c r="CZ184" s="1891"/>
    </row>
    <row r="185" s="388" customFormat="true" ht="15" customHeight="true" x14ac:dyDescent="0.2">
      <c r="A185" s="813"/>
      <c r="B185" s="839"/>
      <c r="C185" s="998"/>
      <c r="D185" s="999"/>
      <c r="E185" s="999"/>
      <c r="F185" s="999"/>
      <c r="G185" s="1000"/>
      <c r="H185" s="1001"/>
      <c r="I185" s="999"/>
      <c r="J185" s="999"/>
      <c r="K185" s="999"/>
      <c r="L185" s="1002"/>
      <c r="M185" s="1003"/>
      <c r="N185" s="999"/>
      <c r="O185" s="999"/>
      <c r="P185" s="999"/>
      <c r="Q185" s="1000"/>
      <c r="R185" s="1001"/>
      <c r="S185" s="999"/>
      <c r="T185" s="999"/>
      <c r="U185" s="999"/>
      <c r="V185" s="999"/>
      <c r="W185" s="999"/>
      <c r="X185" s="999"/>
      <c r="Y185" s="999"/>
      <c r="Z185" s="1857"/>
      <c r="AA185" s="603"/>
      <c r="AB185" s="603"/>
      <c r="AC185" s="603"/>
      <c r="AD185" s="603"/>
      <c r="AE185" s="603"/>
      <c r="AF185" s="603"/>
      <c r="AG185" s="603"/>
      <c r="AH185" s="603"/>
      <c r="AI185" s="603"/>
      <c r="AJ185" s="603"/>
      <c r="AK185" s="603"/>
      <c r="AL185" s="603"/>
      <c r="AM185" s="603"/>
      <c r="AN185" s="603"/>
      <c r="AO185" s="603"/>
      <c r="AP185" s="603"/>
      <c r="AQ185" s="603"/>
      <c r="AR185" s="603"/>
      <c r="AS185" s="603"/>
      <c r="AT185" s="603"/>
      <c r="AU185" s="603"/>
      <c r="AV185" s="603"/>
      <c r="AW185" s="603"/>
      <c r="AX185" s="603"/>
      <c r="AY185" s="603"/>
      <c r="AZ185" s="216"/>
      <c r="BA185" s="38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1891"/>
      <c r="CB185" s="1891"/>
      <c r="CC185" s="1891"/>
      <c r="CD185" s="1891"/>
      <c r="CE185" s="1891"/>
      <c r="CF185" s="1891"/>
      <c r="CG185" s="1891"/>
      <c r="CH185" s="1891"/>
      <c r="CI185" s="1891"/>
      <c r="CJ185" s="1891"/>
      <c r="CK185" s="1891"/>
      <c r="CL185" s="1891"/>
      <c r="CM185" s="1891"/>
      <c r="CN185" s="1891"/>
      <c r="CO185" s="1891"/>
      <c r="CP185" s="1891"/>
      <c r="CQ185" s="1891"/>
      <c r="CR185" s="1891"/>
      <c r="CS185" s="1891"/>
      <c r="CT185" s="1891"/>
      <c r="CU185" s="1891"/>
      <c r="CV185" s="1891"/>
      <c r="CW185" s="1891"/>
      <c r="CX185" s="1891"/>
      <c r="CY185" s="1891"/>
      <c r="CZ185" s="1891"/>
    </row>
    <row r="186" s="388" customFormat="true" ht="15" customHeight="true" x14ac:dyDescent="0.2">
      <c r="A186" s="813"/>
      <c r="B186" s="839"/>
      <c r="C186" s="998"/>
      <c r="D186" s="999"/>
      <c r="E186" s="999"/>
      <c r="F186" s="999"/>
      <c r="G186" s="1000"/>
      <c r="H186" s="1001"/>
      <c r="I186" s="999"/>
      <c r="J186" s="999"/>
      <c r="K186" s="999"/>
      <c r="L186" s="1002"/>
      <c r="M186" s="1003"/>
      <c r="N186" s="999"/>
      <c r="O186" s="999"/>
      <c r="P186" s="999"/>
      <c r="Q186" s="1000"/>
      <c r="R186" s="1001"/>
      <c r="S186" s="999"/>
      <c r="T186" s="999"/>
      <c r="U186" s="999"/>
      <c r="V186" s="999"/>
      <c r="W186" s="999"/>
      <c r="X186" s="999"/>
      <c r="Y186" s="999"/>
      <c r="Z186" s="1857"/>
      <c r="AA186" s="603"/>
      <c r="AB186" s="603"/>
      <c r="AC186" s="603"/>
      <c r="AD186" s="603"/>
      <c r="AE186" s="603"/>
      <c r="AF186" s="603"/>
      <c r="AG186" s="603"/>
      <c r="AH186" s="603"/>
      <c r="AI186" s="603"/>
      <c r="AJ186" s="603"/>
      <c r="AK186" s="603"/>
      <c r="AL186" s="603"/>
      <c r="AM186" s="603"/>
      <c r="AN186" s="603"/>
      <c r="AO186" s="603"/>
      <c r="AP186" s="603"/>
      <c r="AQ186" s="603"/>
      <c r="AR186" s="603"/>
      <c r="AS186" s="603"/>
      <c r="AT186" s="603"/>
      <c r="AU186" s="603"/>
      <c r="AV186" s="603"/>
      <c r="AW186" s="603"/>
      <c r="AX186" s="603"/>
      <c r="AY186" s="603"/>
      <c r="AZ186" s="216"/>
      <c r="BA186" s="38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1891"/>
      <c r="CB186" s="1891"/>
      <c r="CC186" s="1891"/>
      <c r="CD186" s="1891"/>
      <c r="CE186" s="1891"/>
      <c r="CF186" s="1891"/>
      <c r="CG186" s="1891"/>
      <c r="CH186" s="1891"/>
      <c r="CI186" s="1891"/>
      <c r="CJ186" s="1891"/>
      <c r="CK186" s="1891"/>
      <c r="CL186" s="1891"/>
      <c r="CM186" s="1891"/>
      <c r="CN186" s="1891"/>
      <c r="CO186" s="1891"/>
      <c r="CP186" s="1891"/>
      <c r="CQ186" s="1891"/>
      <c r="CR186" s="1891"/>
      <c r="CS186" s="1891"/>
      <c r="CT186" s="1891"/>
      <c r="CU186" s="1891"/>
      <c r="CV186" s="1891"/>
      <c r="CW186" s="1891"/>
      <c r="CX186" s="1891"/>
      <c r="CY186" s="1891"/>
      <c r="CZ186" s="1891"/>
    </row>
    <row r="187" s="388" customFormat="true" ht="15" customHeight="true" x14ac:dyDescent="0.2">
      <c r="A187" s="813"/>
      <c r="B187" s="839"/>
      <c r="C187" s="998"/>
      <c r="D187" s="999"/>
      <c r="E187" s="999"/>
      <c r="F187" s="999"/>
      <c r="G187" s="1000"/>
      <c r="H187" s="1001"/>
      <c r="I187" s="999"/>
      <c r="J187" s="999"/>
      <c r="K187" s="999"/>
      <c r="L187" s="1002"/>
      <c r="M187" s="1003"/>
      <c r="N187" s="999"/>
      <c r="O187" s="999"/>
      <c r="P187" s="999"/>
      <c r="Q187" s="1000"/>
      <c r="R187" s="1001"/>
      <c r="S187" s="999"/>
      <c r="T187" s="999"/>
      <c r="U187" s="999"/>
      <c r="V187" s="999"/>
      <c r="W187" s="999"/>
      <c r="X187" s="999"/>
      <c r="Y187" s="999"/>
      <c r="Z187" s="1857"/>
      <c r="AA187" s="603"/>
      <c r="AB187" s="603"/>
      <c r="AC187" s="603"/>
      <c r="AD187" s="603"/>
      <c r="AE187" s="603"/>
      <c r="AF187" s="603"/>
      <c r="AG187" s="603"/>
      <c r="AH187" s="603"/>
      <c r="AI187" s="603"/>
      <c r="AJ187" s="603"/>
      <c r="AK187" s="603"/>
      <c r="AL187" s="603"/>
      <c r="AM187" s="603"/>
      <c r="AN187" s="603"/>
      <c r="AO187" s="603"/>
      <c r="AP187" s="603"/>
      <c r="AQ187" s="603"/>
      <c r="AR187" s="603"/>
      <c r="AS187" s="603"/>
      <c r="AT187" s="603"/>
      <c r="AU187" s="603"/>
      <c r="AV187" s="603"/>
      <c r="AW187" s="603"/>
      <c r="AX187" s="603"/>
      <c r="AY187" s="603"/>
      <c r="AZ187" s="216"/>
      <c r="BA187" s="38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1891"/>
      <c r="CB187" s="1891"/>
      <c r="CC187" s="1891"/>
      <c r="CD187" s="1891"/>
      <c r="CE187" s="1891"/>
      <c r="CF187" s="1891"/>
      <c r="CG187" s="1891"/>
      <c r="CH187" s="1891"/>
      <c r="CI187" s="1891"/>
      <c r="CJ187" s="1891"/>
      <c r="CK187" s="1891"/>
      <c r="CL187" s="1891"/>
      <c r="CM187" s="1891"/>
      <c r="CN187" s="1891"/>
      <c r="CO187" s="1891"/>
      <c r="CP187" s="1891"/>
      <c r="CQ187" s="1891"/>
      <c r="CR187" s="1891"/>
      <c r="CS187" s="1891"/>
      <c r="CT187" s="1891"/>
      <c r="CU187" s="1891"/>
      <c r="CV187" s="1891"/>
      <c r="CW187" s="1891"/>
      <c r="CX187" s="1891"/>
      <c r="CY187" s="1891"/>
      <c r="CZ187" s="1891"/>
    </row>
    <row r="188" s="388" customFormat="true" ht="15" customHeight="true" x14ac:dyDescent="0.2">
      <c r="A188" s="813"/>
      <c r="B188" s="839"/>
      <c r="C188" s="998"/>
      <c r="D188" s="999"/>
      <c r="E188" s="999"/>
      <c r="F188" s="999"/>
      <c r="G188" s="1000"/>
      <c r="H188" s="1001"/>
      <c r="I188" s="999"/>
      <c r="J188" s="999"/>
      <c r="K188" s="999"/>
      <c r="L188" s="1002"/>
      <c r="M188" s="1003"/>
      <c r="N188" s="999"/>
      <c r="O188" s="999"/>
      <c r="P188" s="999"/>
      <c r="Q188" s="1000"/>
      <c r="R188" s="1001"/>
      <c r="S188" s="999"/>
      <c r="T188" s="999"/>
      <c r="U188" s="999"/>
      <c r="V188" s="999"/>
      <c r="W188" s="999"/>
      <c r="X188" s="999"/>
      <c r="Y188" s="999"/>
      <c r="Z188" s="1857"/>
      <c r="AA188" s="603"/>
      <c r="AB188" s="603"/>
      <c r="AC188" s="603"/>
      <c r="AD188" s="603"/>
      <c r="AE188" s="603"/>
      <c r="AF188" s="603"/>
      <c r="AG188" s="603"/>
      <c r="AH188" s="603"/>
      <c r="AI188" s="603"/>
      <c r="AJ188" s="603"/>
      <c r="AK188" s="603"/>
      <c r="AL188" s="603"/>
      <c r="AM188" s="603"/>
      <c r="AN188" s="603"/>
      <c r="AO188" s="603"/>
      <c r="AP188" s="603"/>
      <c r="AQ188" s="603"/>
      <c r="AR188" s="603"/>
      <c r="AS188" s="603"/>
      <c r="AT188" s="603"/>
      <c r="AU188" s="603"/>
      <c r="AV188" s="603"/>
      <c r="AW188" s="603"/>
      <c r="AX188" s="603"/>
      <c r="AY188" s="603"/>
      <c r="AZ188" s="216"/>
      <c r="BA188" s="38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1891"/>
      <c r="CB188" s="1891"/>
      <c r="CC188" s="1891"/>
      <c r="CD188" s="1891"/>
      <c r="CE188" s="1891"/>
      <c r="CF188" s="1891"/>
      <c r="CG188" s="1891"/>
      <c r="CH188" s="1891"/>
      <c r="CI188" s="1891"/>
      <c r="CJ188" s="1891"/>
      <c r="CK188" s="1891"/>
      <c r="CL188" s="1891"/>
      <c r="CM188" s="1891"/>
      <c r="CN188" s="1891"/>
      <c r="CO188" s="1891"/>
      <c r="CP188" s="1891"/>
      <c r="CQ188" s="1891"/>
      <c r="CR188" s="1891"/>
      <c r="CS188" s="1891"/>
      <c r="CT188" s="1891"/>
      <c r="CU188" s="1891"/>
      <c r="CV188" s="1891"/>
      <c r="CW188" s="1891"/>
      <c r="CX188" s="1891"/>
      <c r="CY188" s="1891"/>
      <c r="CZ188" s="1891"/>
    </row>
    <row r="189" s="388" customFormat="true" ht="15" customHeight="true" x14ac:dyDescent="0.2">
      <c r="A189" s="813"/>
      <c r="B189" s="839"/>
      <c r="C189" s="998"/>
      <c r="D189" s="999"/>
      <c r="E189" s="999"/>
      <c r="F189" s="999"/>
      <c r="G189" s="1000"/>
      <c r="H189" s="1001"/>
      <c r="I189" s="999"/>
      <c r="J189" s="999"/>
      <c r="K189" s="999"/>
      <c r="L189" s="1002"/>
      <c r="M189" s="1003"/>
      <c r="N189" s="999"/>
      <c r="O189" s="999"/>
      <c r="P189" s="999"/>
      <c r="Q189" s="1000"/>
      <c r="R189" s="1001"/>
      <c r="S189" s="999"/>
      <c r="T189" s="999"/>
      <c r="U189" s="999"/>
      <c r="V189" s="999"/>
      <c r="W189" s="999"/>
      <c r="X189" s="999"/>
      <c r="Y189" s="999"/>
      <c r="Z189" s="1857"/>
      <c r="AA189" s="603"/>
      <c r="AB189" s="603"/>
      <c r="AC189" s="603"/>
      <c r="AD189" s="603"/>
      <c r="AE189" s="603"/>
      <c r="AF189" s="603"/>
      <c r="AG189" s="603"/>
      <c r="AH189" s="603"/>
      <c r="AI189" s="603"/>
      <c r="AJ189" s="603"/>
      <c r="AK189" s="603"/>
      <c r="AL189" s="603"/>
      <c r="AM189" s="603"/>
      <c r="AN189" s="603"/>
      <c r="AO189" s="603"/>
      <c r="AP189" s="603"/>
      <c r="AQ189" s="603"/>
      <c r="AR189" s="603"/>
      <c r="AS189" s="603"/>
      <c r="AT189" s="603"/>
      <c r="AU189" s="603"/>
      <c r="AV189" s="603"/>
      <c r="AW189" s="603"/>
      <c r="AX189" s="603"/>
      <c r="AY189" s="603"/>
      <c r="AZ189" s="216"/>
      <c r="BA189" s="38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1891"/>
      <c r="CB189" s="1891"/>
      <c r="CC189" s="1891"/>
      <c r="CD189" s="1891"/>
      <c r="CE189" s="1891"/>
      <c r="CF189" s="1891"/>
      <c r="CG189" s="1891"/>
      <c r="CH189" s="1891"/>
      <c r="CI189" s="1891"/>
      <c r="CJ189" s="1891"/>
      <c r="CK189" s="1891"/>
      <c r="CL189" s="1891"/>
      <c r="CM189" s="1891"/>
      <c r="CN189" s="1891"/>
      <c r="CO189" s="1891"/>
      <c r="CP189" s="1891"/>
      <c r="CQ189" s="1891"/>
      <c r="CR189" s="1891"/>
      <c r="CS189" s="1891"/>
      <c r="CT189" s="1891"/>
      <c r="CU189" s="1891"/>
      <c r="CV189" s="1891"/>
      <c r="CW189" s="1891"/>
      <c r="CX189" s="1891"/>
      <c r="CY189" s="1891"/>
      <c r="CZ189" s="1891"/>
    </row>
    <row r="190" s="388" customFormat="true" ht="15" customHeight="true" x14ac:dyDescent="0.2">
      <c r="A190" s="813"/>
      <c r="B190" s="839"/>
      <c r="C190" s="998"/>
      <c r="D190" s="999"/>
      <c r="E190" s="999"/>
      <c r="F190" s="999"/>
      <c r="G190" s="1000"/>
      <c r="H190" s="1001"/>
      <c r="I190" s="999"/>
      <c r="J190" s="999"/>
      <c r="K190" s="999"/>
      <c r="L190" s="1002"/>
      <c r="M190" s="1003"/>
      <c r="N190" s="999"/>
      <c r="O190" s="999"/>
      <c r="P190" s="999"/>
      <c r="Q190" s="1000"/>
      <c r="R190" s="1001"/>
      <c r="S190" s="999"/>
      <c r="T190" s="999"/>
      <c r="U190" s="999"/>
      <c r="V190" s="999"/>
      <c r="W190" s="999"/>
      <c r="X190" s="999"/>
      <c r="Y190" s="999"/>
      <c r="Z190" s="1857"/>
      <c r="AA190" s="603"/>
      <c r="AB190" s="603"/>
      <c r="AC190" s="603"/>
      <c r="AD190" s="603"/>
      <c r="AE190" s="603"/>
      <c r="AF190" s="603"/>
      <c r="AG190" s="603"/>
      <c r="AH190" s="603"/>
      <c r="AI190" s="603"/>
      <c r="AJ190" s="603"/>
      <c r="AK190" s="603"/>
      <c r="AL190" s="603"/>
      <c r="AM190" s="603"/>
      <c r="AN190" s="603"/>
      <c r="AO190" s="603"/>
      <c r="AP190" s="603"/>
      <c r="AQ190" s="603"/>
      <c r="AR190" s="603"/>
      <c r="AS190" s="603"/>
      <c r="AT190" s="603"/>
      <c r="AU190" s="603"/>
      <c r="AV190" s="603"/>
      <c r="AW190" s="603"/>
      <c r="AX190" s="603"/>
      <c r="AY190" s="603"/>
      <c r="AZ190" s="216"/>
      <c r="BA190" s="38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1891"/>
      <c r="CB190" s="1891"/>
      <c r="CC190" s="1891"/>
      <c r="CD190" s="1891"/>
      <c r="CE190" s="1891"/>
      <c r="CF190" s="1891"/>
      <c r="CG190" s="1891"/>
      <c r="CH190" s="1891"/>
      <c r="CI190" s="1891"/>
      <c r="CJ190" s="1891"/>
      <c r="CK190" s="1891"/>
      <c r="CL190" s="1891"/>
      <c r="CM190" s="1891"/>
      <c r="CN190" s="1891"/>
      <c r="CO190" s="1891"/>
      <c r="CP190" s="1891"/>
      <c r="CQ190" s="1891"/>
      <c r="CR190" s="1891"/>
      <c r="CS190" s="1891"/>
      <c r="CT190" s="1891"/>
      <c r="CU190" s="1891"/>
      <c r="CV190" s="1891"/>
      <c r="CW190" s="1891"/>
      <c r="CX190" s="1891"/>
      <c r="CY190" s="1891"/>
      <c r="CZ190" s="1891"/>
    </row>
    <row r="191" s="388" customFormat="true" ht="15" customHeight="true" x14ac:dyDescent="0.2">
      <c r="A191" s="813"/>
      <c r="B191" s="839"/>
      <c r="C191" s="998"/>
      <c r="D191" s="999"/>
      <c r="E191" s="999"/>
      <c r="F191" s="999"/>
      <c r="G191" s="1000"/>
      <c r="H191" s="1001"/>
      <c r="I191" s="999"/>
      <c r="J191" s="999"/>
      <c r="K191" s="999"/>
      <c r="L191" s="1002"/>
      <c r="M191" s="1003"/>
      <c r="N191" s="999"/>
      <c r="O191" s="999"/>
      <c r="P191" s="999"/>
      <c r="Q191" s="1000"/>
      <c r="R191" s="1001"/>
      <c r="S191" s="999"/>
      <c r="T191" s="999"/>
      <c r="U191" s="999"/>
      <c r="V191" s="999"/>
      <c r="W191" s="999"/>
      <c r="X191" s="999"/>
      <c r="Y191" s="999"/>
      <c r="Z191" s="1857"/>
      <c r="AA191" s="603"/>
      <c r="AB191" s="603"/>
      <c r="AC191" s="603"/>
      <c r="AD191" s="603"/>
      <c r="AE191" s="603"/>
      <c r="AF191" s="603"/>
      <c r="AG191" s="603"/>
      <c r="AH191" s="603"/>
      <c r="AI191" s="603"/>
      <c r="AJ191" s="603"/>
      <c r="AK191" s="603"/>
      <c r="AL191" s="603"/>
      <c r="AM191" s="603"/>
      <c r="AN191" s="603"/>
      <c r="AO191" s="603"/>
      <c r="AP191" s="603"/>
      <c r="AQ191" s="603"/>
      <c r="AR191" s="603"/>
      <c r="AS191" s="603"/>
      <c r="AT191" s="603"/>
      <c r="AU191" s="603"/>
      <c r="AV191" s="603"/>
      <c r="AW191" s="603"/>
      <c r="AX191" s="603"/>
      <c r="AY191" s="603"/>
      <c r="AZ191" s="216"/>
      <c r="BA191" s="38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1891"/>
      <c r="CB191" s="1891"/>
      <c r="CC191" s="1891"/>
      <c r="CD191" s="1891"/>
      <c r="CE191" s="1891"/>
      <c r="CF191" s="1891"/>
      <c r="CG191" s="1891"/>
      <c r="CH191" s="1891"/>
      <c r="CI191" s="1891"/>
      <c r="CJ191" s="1891"/>
      <c r="CK191" s="1891"/>
      <c r="CL191" s="1891"/>
      <c r="CM191" s="1891"/>
      <c r="CN191" s="1891"/>
      <c r="CO191" s="1891"/>
      <c r="CP191" s="1891"/>
      <c r="CQ191" s="1891"/>
      <c r="CR191" s="1891"/>
      <c r="CS191" s="1891"/>
      <c r="CT191" s="1891"/>
      <c r="CU191" s="1891"/>
      <c r="CV191" s="1891"/>
      <c r="CW191" s="1891"/>
      <c r="CX191" s="1891"/>
      <c r="CY191" s="1891"/>
      <c r="CZ191" s="1891"/>
    </row>
    <row r="192" s="388" customFormat="true" ht="15" customHeight="true" x14ac:dyDescent="0.2">
      <c r="A192" s="814"/>
      <c r="B192" s="840"/>
      <c r="C192" s="1004"/>
      <c r="D192" s="1005"/>
      <c r="E192" s="1005"/>
      <c r="F192" s="1005"/>
      <c r="G192" s="1006"/>
      <c r="H192" s="1007"/>
      <c r="I192" s="1005"/>
      <c r="J192" s="1005"/>
      <c r="K192" s="1005"/>
      <c r="L192" s="1008"/>
      <c r="M192" s="1009"/>
      <c r="N192" s="1005"/>
      <c r="O192" s="1005"/>
      <c r="P192" s="1005"/>
      <c r="Q192" s="1006"/>
      <c r="R192" s="1007"/>
      <c r="S192" s="1005"/>
      <c r="T192" s="1005"/>
      <c r="U192" s="1005"/>
      <c r="V192" s="1005"/>
      <c r="W192" s="1005"/>
      <c r="X192" s="1005"/>
      <c r="Y192" s="1005"/>
      <c r="Z192" s="1858"/>
      <c r="AA192" s="603"/>
      <c r="AB192" s="603"/>
      <c r="AC192" s="603"/>
      <c r="AD192" s="603"/>
      <c r="AE192" s="603"/>
      <c r="AF192" s="603"/>
      <c r="AG192" s="603"/>
      <c r="AH192" s="603"/>
      <c r="AI192" s="603"/>
      <c r="AJ192" s="603"/>
      <c r="AK192" s="603"/>
      <c r="AL192" s="603"/>
      <c r="AM192" s="603"/>
      <c r="AN192" s="603"/>
      <c r="AO192" s="603"/>
      <c r="AP192" s="603"/>
      <c r="AQ192" s="603"/>
      <c r="AR192" s="603"/>
      <c r="AS192" s="603"/>
      <c r="AT192" s="603"/>
      <c r="AU192" s="603"/>
      <c r="AV192" s="603"/>
      <c r="AW192" s="603"/>
      <c r="AX192" s="603"/>
      <c r="AY192" s="603"/>
      <c r="AZ192" s="216"/>
      <c r="BA192" s="38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1891"/>
      <c r="CB192" s="1891"/>
      <c r="CC192" s="1891"/>
      <c r="CD192" s="1891"/>
      <c r="CE192" s="1891"/>
      <c r="CF192" s="1891"/>
      <c r="CG192" s="1891"/>
      <c r="CH192" s="1891"/>
      <c r="CI192" s="1891"/>
      <c r="CJ192" s="1891"/>
      <c r="CK192" s="1891"/>
      <c r="CL192" s="1891"/>
      <c r="CM192" s="1891"/>
      <c r="CN192" s="1891"/>
      <c r="CO192" s="1891"/>
      <c r="CP192" s="1891"/>
      <c r="CQ192" s="1891"/>
      <c r="CR192" s="1891"/>
      <c r="CS192" s="1891"/>
      <c r="CT192" s="1891"/>
      <c r="CU192" s="1891"/>
      <c r="CV192" s="1891"/>
      <c r="CW192" s="1891"/>
      <c r="CX192" s="1891"/>
      <c r="CY192" s="1891"/>
      <c r="CZ192" s="1891"/>
    </row>
    <row r="193" s="388" customFormat="true" ht="15" customHeight="true" x14ac:dyDescent="0.2">
      <c r="A193" s="710"/>
      <c r="B193" s="841"/>
      <c r="C193" s="913"/>
      <c r="D193" s="875"/>
      <c r="E193" s="875"/>
      <c r="F193" s="875"/>
      <c r="G193" s="876"/>
      <c r="H193" s="914"/>
      <c r="I193" s="875"/>
      <c r="J193" s="875"/>
      <c r="K193" s="875"/>
      <c r="L193" s="915"/>
      <c r="M193" s="913"/>
      <c r="N193" s="875"/>
      <c r="O193" s="875"/>
      <c r="P193" s="875"/>
      <c r="Q193" s="876"/>
      <c r="R193" s="914"/>
      <c r="S193" s="875"/>
      <c r="T193" s="875"/>
      <c r="U193" s="875"/>
      <c r="V193" s="875"/>
      <c r="W193" s="875"/>
      <c r="X193" s="875"/>
      <c r="Y193" s="875"/>
      <c r="Z193" s="915"/>
      <c r="AA193" s="603"/>
      <c r="AB193" s="603"/>
      <c r="AC193" s="603"/>
      <c r="AD193" s="603"/>
      <c r="AE193" s="603"/>
      <c r="AF193" s="603"/>
      <c r="AG193" s="603"/>
      <c r="AH193" s="603"/>
      <c r="AI193" s="603"/>
      <c r="AJ193" s="603"/>
      <c r="AK193" s="603"/>
      <c r="AL193" s="603"/>
      <c r="AM193" s="603"/>
      <c r="AN193" s="603"/>
      <c r="AO193" s="603"/>
      <c r="AP193" s="603"/>
      <c r="AQ193" s="603"/>
      <c r="AR193" s="603"/>
      <c r="AS193" s="603"/>
      <c r="AT193" s="603"/>
      <c r="AU193" s="603"/>
      <c r="AV193" s="603"/>
      <c r="AW193" s="603"/>
      <c r="AX193" s="603"/>
      <c r="AY193" s="603"/>
      <c r="AZ193" s="216"/>
      <c r="BA193" s="38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1891"/>
      <c r="CB193" s="1891"/>
      <c r="CC193" s="1891"/>
      <c r="CD193" s="1891"/>
      <c r="CE193" s="1891"/>
      <c r="CF193" s="1891"/>
      <c r="CG193" s="1891"/>
      <c r="CH193" s="1891"/>
      <c r="CI193" s="1891"/>
      <c r="CJ193" s="1891"/>
      <c r="CK193" s="1891"/>
      <c r="CL193" s="1891"/>
      <c r="CM193" s="1891"/>
      <c r="CN193" s="1891"/>
      <c r="CO193" s="1891"/>
      <c r="CP193" s="1891"/>
      <c r="CQ193" s="1891"/>
      <c r="CR193" s="1891"/>
      <c r="CS193" s="1891"/>
      <c r="CT193" s="1891"/>
      <c r="CU193" s="1891"/>
      <c r="CV193" s="1891"/>
      <c r="CW193" s="1891"/>
      <c r="CX193" s="1891"/>
      <c r="CY193" s="1891"/>
      <c r="CZ193" s="1891"/>
    </row>
    <row r="194" s="131" customFormat="true" ht="15" customHeight="true" x14ac:dyDescent="0.2">
      <c r="A194" s="711"/>
      <c r="B194" s="842"/>
      <c r="C194" s="913"/>
      <c r="D194" s="875"/>
      <c r="E194" s="875"/>
      <c r="F194" s="875"/>
      <c r="G194" s="876"/>
      <c r="H194" s="914"/>
      <c r="I194" s="875"/>
      <c r="J194" s="875"/>
      <c r="K194" s="875"/>
      <c r="L194" s="915"/>
      <c r="M194" s="913"/>
      <c r="N194" s="875"/>
      <c r="O194" s="875"/>
      <c r="P194" s="875"/>
      <c r="Q194" s="876"/>
      <c r="R194" s="914"/>
      <c r="S194" s="875"/>
      <c r="T194" s="875"/>
      <c r="U194" s="875"/>
      <c r="V194" s="875"/>
      <c r="W194" s="875"/>
      <c r="X194" s="875"/>
      <c r="Y194" s="875"/>
      <c r="Z194" s="915"/>
      <c r="AA194" s="603"/>
      <c r="AB194" s="603"/>
      <c r="AC194" s="603"/>
      <c r="AD194" s="603"/>
      <c r="AE194" s="603"/>
      <c r="AF194" s="603"/>
      <c r="AG194" s="603"/>
      <c r="AH194" s="603"/>
      <c r="AI194" s="603"/>
      <c r="AJ194" s="603"/>
      <c r="AK194" s="603"/>
      <c r="AL194" s="603"/>
      <c r="AM194" s="603"/>
      <c r="AN194" s="603"/>
      <c r="AO194" s="603"/>
      <c r="AP194" s="603"/>
      <c r="AQ194" s="603"/>
      <c r="AR194" s="603"/>
      <c r="AS194" s="603"/>
      <c r="AT194" s="603"/>
      <c r="AU194" s="603"/>
      <c r="AV194" s="603"/>
      <c r="AW194" s="603"/>
      <c r="AX194" s="603"/>
      <c r="AY194" s="603"/>
      <c r="AZ194" s="216"/>
      <c r="BA194" s="38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1891"/>
      <c r="CB194" s="1891"/>
      <c r="CC194" s="1891"/>
      <c r="CD194" s="1891"/>
      <c r="CE194" s="1891"/>
      <c r="CF194" s="1891"/>
      <c r="CG194" s="1891"/>
      <c r="CH194" s="1891"/>
      <c r="CI194" s="1891"/>
      <c r="CJ194" s="1891"/>
      <c r="CK194" s="1891"/>
      <c r="CL194" s="1891"/>
      <c r="CM194" s="1891"/>
      <c r="CN194" s="1891"/>
      <c r="CO194" s="1891"/>
      <c r="CP194" s="1891"/>
      <c r="CQ194" s="1891"/>
      <c r="CR194" s="1891"/>
      <c r="CS194" s="1891"/>
      <c r="CT194" s="1891"/>
      <c r="CU194" s="1891"/>
      <c r="CV194" s="1891"/>
      <c r="CW194" s="1891"/>
      <c r="CX194" s="1891"/>
      <c r="CY194" s="1891"/>
      <c r="CZ194" s="1891"/>
    </row>
    <row r="195" s="131" customFormat="true" ht="15" customHeight="true" x14ac:dyDescent="0.2">
      <c r="A195" s="711"/>
      <c r="B195" s="842"/>
      <c r="C195" s="913"/>
      <c r="D195" s="875"/>
      <c r="E195" s="875"/>
      <c r="F195" s="875"/>
      <c r="G195" s="876"/>
      <c r="H195" s="914"/>
      <c r="I195" s="875"/>
      <c r="J195" s="875"/>
      <c r="K195" s="875"/>
      <c r="L195" s="915"/>
      <c r="M195" s="913"/>
      <c r="N195" s="875"/>
      <c r="O195" s="875"/>
      <c r="P195" s="875"/>
      <c r="Q195" s="876"/>
      <c r="R195" s="914"/>
      <c r="S195" s="875"/>
      <c r="T195" s="875"/>
      <c r="U195" s="875"/>
      <c r="V195" s="875"/>
      <c r="W195" s="875"/>
      <c r="X195" s="875"/>
      <c r="Y195" s="875"/>
      <c r="Z195" s="915"/>
      <c r="AA195" s="603"/>
      <c r="AB195" s="603"/>
      <c r="AC195" s="603"/>
      <c r="AD195" s="603"/>
      <c r="AE195" s="603"/>
      <c r="AF195" s="603"/>
      <c r="AG195" s="603"/>
      <c r="AH195" s="603"/>
      <c r="AI195" s="603"/>
      <c r="AJ195" s="603"/>
      <c r="AK195" s="603"/>
      <c r="AL195" s="603"/>
      <c r="AM195" s="603"/>
      <c r="AN195" s="603"/>
      <c r="AO195" s="603"/>
      <c r="AP195" s="603"/>
      <c r="AQ195" s="603"/>
      <c r="AR195" s="603"/>
      <c r="AS195" s="603"/>
      <c r="AT195" s="603"/>
      <c r="AU195" s="603"/>
      <c r="AV195" s="603"/>
      <c r="AW195" s="603"/>
      <c r="AX195" s="603"/>
      <c r="AY195" s="603"/>
      <c r="AZ195" s="216"/>
      <c r="BA195" s="38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1891"/>
      <c r="CB195" s="1891"/>
      <c r="CC195" s="1891"/>
      <c r="CD195" s="1891"/>
      <c r="CE195" s="1891"/>
      <c r="CF195" s="1891"/>
      <c r="CG195" s="1891"/>
      <c r="CH195" s="1891"/>
      <c r="CI195" s="1891"/>
      <c r="CJ195" s="1891"/>
      <c r="CK195" s="1891"/>
      <c r="CL195" s="1891"/>
      <c r="CM195" s="1891"/>
      <c r="CN195" s="1891"/>
      <c r="CO195" s="1891"/>
      <c r="CP195" s="1891"/>
      <c r="CQ195" s="1891"/>
      <c r="CR195" s="1891"/>
      <c r="CS195" s="1891"/>
      <c r="CT195" s="1891"/>
      <c r="CU195" s="1891"/>
      <c r="CV195" s="1891"/>
      <c r="CW195" s="1891"/>
      <c r="CX195" s="1891"/>
      <c r="CY195" s="1891"/>
      <c r="CZ195" s="1891"/>
    </row>
    <row r="196" s="131" customFormat="true" ht="15" customHeight="true" x14ac:dyDescent="0.2">
      <c r="A196" s="711"/>
      <c r="B196" s="842"/>
      <c r="C196" s="913"/>
      <c r="D196" s="875"/>
      <c r="E196" s="875"/>
      <c r="F196" s="875"/>
      <c r="G196" s="876"/>
      <c r="H196" s="914"/>
      <c r="I196" s="875"/>
      <c r="J196" s="875"/>
      <c r="K196" s="875"/>
      <c r="L196" s="915"/>
      <c r="M196" s="913"/>
      <c r="N196" s="875"/>
      <c r="O196" s="875"/>
      <c r="P196" s="875"/>
      <c r="Q196" s="876"/>
      <c r="R196" s="914"/>
      <c r="S196" s="875"/>
      <c r="T196" s="875"/>
      <c r="U196" s="875"/>
      <c r="V196" s="875"/>
      <c r="W196" s="875"/>
      <c r="X196" s="875"/>
      <c r="Y196" s="875"/>
      <c r="Z196" s="915"/>
      <c r="AA196" s="603"/>
      <c r="AB196" s="603"/>
      <c r="AC196" s="603"/>
      <c r="AD196" s="603"/>
      <c r="AE196" s="603"/>
      <c r="AF196" s="603"/>
      <c r="AG196" s="603"/>
      <c r="AH196" s="603"/>
      <c r="AI196" s="603"/>
      <c r="AJ196" s="603"/>
      <c r="AK196" s="603"/>
      <c r="AL196" s="603"/>
      <c r="AM196" s="603"/>
      <c r="AN196" s="603"/>
      <c r="AO196" s="603"/>
      <c r="AP196" s="603"/>
      <c r="AQ196" s="603"/>
      <c r="AR196" s="603"/>
      <c r="AS196" s="603"/>
      <c r="AT196" s="603"/>
      <c r="AU196" s="603"/>
      <c r="AV196" s="603"/>
      <c r="AW196" s="603"/>
      <c r="AX196" s="603"/>
      <c r="AY196" s="603"/>
      <c r="AZ196" s="216"/>
      <c r="BA196" s="38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1891"/>
      <c r="CB196" s="1891"/>
      <c r="CC196" s="1891"/>
      <c r="CD196" s="1891"/>
      <c r="CE196" s="1891"/>
      <c r="CF196" s="1891"/>
      <c r="CG196" s="1891"/>
      <c r="CH196" s="1891"/>
      <c r="CI196" s="1891"/>
      <c r="CJ196" s="1891"/>
      <c r="CK196" s="1891"/>
      <c r="CL196" s="1891"/>
      <c r="CM196" s="1891"/>
      <c r="CN196" s="1891"/>
      <c r="CO196" s="1891"/>
      <c r="CP196" s="1891"/>
      <c r="CQ196" s="1891"/>
      <c r="CR196" s="1891"/>
      <c r="CS196" s="1891"/>
      <c r="CT196" s="1891"/>
      <c r="CU196" s="1891"/>
      <c r="CV196" s="1891"/>
      <c r="CW196" s="1891"/>
      <c r="CX196" s="1891"/>
      <c r="CY196" s="1891"/>
      <c r="CZ196" s="1891"/>
    </row>
    <row r="197" s="131" customFormat="true" ht="15" customHeight="true" x14ac:dyDescent="0.2">
      <c r="A197" s="711"/>
      <c r="B197" s="842"/>
      <c r="C197" s="913"/>
      <c r="D197" s="875"/>
      <c r="E197" s="875"/>
      <c r="F197" s="875"/>
      <c r="G197" s="876"/>
      <c r="H197" s="914"/>
      <c r="I197" s="875"/>
      <c r="J197" s="875"/>
      <c r="K197" s="875"/>
      <c r="L197" s="915"/>
      <c r="M197" s="913"/>
      <c r="N197" s="875"/>
      <c r="O197" s="875"/>
      <c r="P197" s="875"/>
      <c r="Q197" s="876"/>
      <c r="R197" s="914"/>
      <c r="S197" s="875"/>
      <c r="T197" s="875"/>
      <c r="U197" s="875"/>
      <c r="V197" s="875"/>
      <c r="W197" s="875"/>
      <c r="X197" s="875"/>
      <c r="Y197" s="875"/>
      <c r="Z197" s="915"/>
      <c r="AA197" s="603"/>
      <c r="AB197" s="603"/>
      <c r="AC197" s="603"/>
      <c r="AD197" s="603"/>
      <c r="AE197" s="603"/>
      <c r="AF197" s="603"/>
      <c r="AG197" s="603"/>
      <c r="AH197" s="603"/>
      <c r="AI197" s="603"/>
      <c r="AJ197" s="603"/>
      <c r="AK197" s="603"/>
      <c r="AL197" s="603"/>
      <c r="AM197" s="603"/>
      <c r="AN197" s="603"/>
      <c r="AO197" s="603"/>
      <c r="AP197" s="603"/>
      <c r="AQ197" s="603"/>
      <c r="AR197" s="603"/>
      <c r="AS197" s="603"/>
      <c r="AT197" s="603"/>
      <c r="AU197" s="603"/>
      <c r="AV197" s="603"/>
      <c r="AW197" s="603"/>
      <c r="AX197" s="603"/>
      <c r="AY197" s="603"/>
      <c r="AZ197" s="216"/>
      <c r="BA197" s="38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1891"/>
      <c r="CB197" s="1891"/>
      <c r="CC197" s="1891"/>
      <c r="CD197" s="1891"/>
      <c r="CE197" s="1891"/>
      <c r="CF197" s="1891"/>
      <c r="CG197" s="1891"/>
      <c r="CH197" s="1891"/>
      <c r="CI197" s="1891"/>
      <c r="CJ197" s="1891"/>
      <c r="CK197" s="1891"/>
      <c r="CL197" s="1891"/>
      <c r="CM197" s="1891"/>
      <c r="CN197" s="1891"/>
      <c r="CO197" s="1891"/>
      <c r="CP197" s="1891"/>
      <c r="CQ197" s="1891"/>
      <c r="CR197" s="1891"/>
      <c r="CS197" s="1891"/>
      <c r="CT197" s="1891"/>
      <c r="CU197" s="1891"/>
      <c r="CV197" s="1891"/>
      <c r="CW197" s="1891"/>
      <c r="CX197" s="1891"/>
      <c r="CY197" s="1891"/>
      <c r="CZ197" s="1891"/>
    </row>
    <row r="198" s="131" customFormat="true" ht="15" customHeight="true" x14ac:dyDescent="0.2">
      <c r="A198" s="711"/>
      <c r="B198" s="842"/>
      <c r="C198" s="913"/>
      <c r="D198" s="875"/>
      <c r="E198" s="875"/>
      <c r="F198" s="875"/>
      <c r="G198" s="876"/>
      <c r="H198" s="914"/>
      <c r="I198" s="875"/>
      <c r="J198" s="875"/>
      <c r="K198" s="875"/>
      <c r="L198" s="915"/>
      <c r="M198" s="913"/>
      <c r="N198" s="875"/>
      <c r="O198" s="875"/>
      <c r="P198" s="875"/>
      <c r="Q198" s="876"/>
      <c r="R198" s="914"/>
      <c r="S198" s="875"/>
      <c r="T198" s="875"/>
      <c r="U198" s="875"/>
      <c r="V198" s="875"/>
      <c r="W198" s="875"/>
      <c r="X198" s="875"/>
      <c r="Y198" s="875"/>
      <c r="Z198" s="915"/>
      <c r="AA198" s="603"/>
      <c r="AB198" s="603"/>
      <c r="AC198" s="603"/>
      <c r="AD198" s="603"/>
      <c r="AE198" s="603"/>
      <c r="AF198" s="603"/>
      <c r="AG198" s="603"/>
      <c r="AH198" s="603"/>
      <c r="AI198" s="603"/>
      <c r="AJ198" s="603"/>
      <c r="AK198" s="603"/>
      <c r="AL198" s="603"/>
      <c r="AM198" s="603"/>
      <c r="AN198" s="603"/>
      <c r="AO198" s="603"/>
      <c r="AP198" s="603"/>
      <c r="AQ198" s="603"/>
      <c r="AR198" s="603"/>
      <c r="AS198" s="603"/>
      <c r="AT198" s="603"/>
      <c r="AU198" s="603"/>
      <c r="AV198" s="603"/>
      <c r="AW198" s="603"/>
      <c r="AX198" s="603"/>
      <c r="AY198" s="603"/>
      <c r="AZ198" s="216"/>
      <c r="BA198" s="38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1891"/>
      <c r="CB198" s="1891"/>
      <c r="CC198" s="1891"/>
      <c r="CD198" s="1891"/>
      <c r="CE198" s="1891"/>
      <c r="CF198" s="1891"/>
      <c r="CG198" s="1891"/>
      <c r="CH198" s="1891"/>
      <c r="CI198" s="1891"/>
      <c r="CJ198" s="1891"/>
      <c r="CK198" s="1891"/>
      <c r="CL198" s="1891"/>
      <c r="CM198" s="1891"/>
      <c r="CN198" s="1891"/>
      <c r="CO198" s="1891"/>
      <c r="CP198" s="1891"/>
      <c r="CQ198" s="1891"/>
      <c r="CR198" s="1891"/>
      <c r="CS198" s="1891"/>
      <c r="CT198" s="1891"/>
      <c r="CU198" s="1891"/>
      <c r="CV198" s="1891"/>
      <c r="CW198" s="1891"/>
      <c r="CX198" s="1891"/>
      <c r="CY198" s="1891"/>
      <c r="CZ198" s="1891"/>
    </row>
    <row r="199" s="131" customFormat="true" ht="15" customHeight="true" x14ac:dyDescent="0.2">
      <c r="A199" s="711"/>
      <c r="B199" s="842"/>
      <c r="C199" s="913"/>
      <c r="D199" s="875"/>
      <c r="E199" s="875"/>
      <c r="F199" s="875"/>
      <c r="G199" s="876"/>
      <c r="H199" s="914"/>
      <c r="I199" s="875"/>
      <c r="J199" s="875"/>
      <c r="K199" s="875"/>
      <c r="L199" s="915"/>
      <c r="M199" s="913"/>
      <c r="N199" s="875"/>
      <c r="O199" s="875"/>
      <c r="P199" s="875"/>
      <c r="Q199" s="876"/>
      <c r="R199" s="914"/>
      <c r="S199" s="875"/>
      <c r="T199" s="875"/>
      <c r="U199" s="875"/>
      <c r="V199" s="875"/>
      <c r="W199" s="875"/>
      <c r="X199" s="875"/>
      <c r="Y199" s="875"/>
      <c r="Z199" s="915"/>
      <c r="AA199" s="603"/>
      <c r="AB199" s="603"/>
      <c r="AC199" s="603"/>
      <c r="AD199" s="603"/>
      <c r="AE199" s="603"/>
      <c r="AF199" s="603"/>
      <c r="AG199" s="603"/>
      <c r="AH199" s="603"/>
      <c r="AI199" s="603"/>
      <c r="AJ199" s="603"/>
      <c r="AK199" s="603"/>
      <c r="AL199" s="603"/>
      <c r="AM199" s="603"/>
      <c r="AN199" s="603"/>
      <c r="AO199" s="603"/>
      <c r="AP199" s="603"/>
      <c r="AQ199" s="603"/>
      <c r="AR199" s="603"/>
      <c r="AS199" s="603"/>
      <c r="AT199" s="603"/>
      <c r="AU199" s="603"/>
      <c r="AV199" s="603"/>
      <c r="AW199" s="603"/>
      <c r="AX199" s="603"/>
      <c r="AY199" s="603"/>
      <c r="AZ199" s="216"/>
      <c r="BA199" s="38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1891"/>
      <c r="CB199" s="1891"/>
      <c r="CC199" s="1891"/>
      <c r="CD199" s="1891"/>
      <c r="CE199" s="1891"/>
      <c r="CF199" s="1891"/>
      <c r="CG199" s="1891"/>
      <c r="CH199" s="1891"/>
      <c r="CI199" s="1891"/>
      <c r="CJ199" s="1891"/>
      <c r="CK199" s="1891"/>
      <c r="CL199" s="1891"/>
      <c r="CM199" s="1891"/>
      <c r="CN199" s="1891"/>
      <c r="CO199" s="1891"/>
      <c r="CP199" s="1891"/>
      <c r="CQ199" s="1891"/>
      <c r="CR199" s="1891"/>
      <c r="CS199" s="1891"/>
      <c r="CT199" s="1891"/>
      <c r="CU199" s="1891"/>
      <c r="CV199" s="1891"/>
      <c r="CW199" s="1891"/>
      <c r="CX199" s="1891"/>
      <c r="CY199" s="1891"/>
      <c r="CZ199" s="1891"/>
    </row>
    <row r="200" s="131" customFormat="true" ht="15" customHeight="true" x14ac:dyDescent="0.2">
      <c r="A200" s="711"/>
      <c r="B200" s="842"/>
      <c r="C200" s="913"/>
      <c r="D200" s="875"/>
      <c r="E200" s="875"/>
      <c r="F200" s="875"/>
      <c r="G200" s="876"/>
      <c r="H200" s="914"/>
      <c r="I200" s="875"/>
      <c r="J200" s="875"/>
      <c r="K200" s="875"/>
      <c r="L200" s="915"/>
      <c r="M200" s="913"/>
      <c r="N200" s="875"/>
      <c r="O200" s="875"/>
      <c r="P200" s="875"/>
      <c r="Q200" s="876"/>
      <c r="R200" s="914"/>
      <c r="S200" s="875"/>
      <c r="T200" s="875"/>
      <c r="U200" s="875"/>
      <c r="V200" s="875"/>
      <c r="W200" s="875"/>
      <c r="X200" s="875"/>
      <c r="Y200" s="875"/>
      <c r="Z200" s="915"/>
      <c r="AA200" s="603"/>
      <c r="AB200" s="603"/>
      <c r="AC200" s="603"/>
      <c r="AD200" s="603"/>
      <c r="AE200" s="603"/>
      <c r="AF200" s="603"/>
      <c r="AG200" s="603"/>
      <c r="AH200" s="603"/>
      <c r="AI200" s="603"/>
      <c r="AJ200" s="603"/>
      <c r="AK200" s="603"/>
      <c r="AL200" s="603"/>
      <c r="AM200" s="603"/>
      <c r="AN200" s="603"/>
      <c r="AO200" s="603"/>
      <c r="AP200" s="603"/>
      <c r="AQ200" s="603"/>
      <c r="AR200" s="603"/>
      <c r="AS200" s="603"/>
      <c r="AT200" s="603"/>
      <c r="AU200" s="603"/>
      <c r="AV200" s="603"/>
      <c r="AW200" s="603"/>
      <c r="AX200" s="603"/>
      <c r="AY200" s="603"/>
      <c r="AZ200" s="216"/>
      <c r="BA200" s="38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1891"/>
      <c r="CB200" s="1891"/>
      <c r="CC200" s="1891"/>
      <c r="CD200" s="1891"/>
      <c r="CE200" s="1891"/>
      <c r="CF200" s="1891"/>
      <c r="CG200" s="1891"/>
      <c r="CH200" s="1891"/>
      <c r="CI200" s="1891"/>
      <c r="CJ200" s="1891"/>
      <c r="CK200" s="1891"/>
      <c r="CL200" s="1891"/>
      <c r="CM200" s="1891"/>
      <c r="CN200" s="1891"/>
      <c r="CO200" s="1891"/>
      <c r="CP200" s="1891"/>
      <c r="CQ200" s="1891"/>
      <c r="CR200" s="1891"/>
      <c r="CS200" s="1891"/>
      <c r="CT200" s="1891"/>
      <c r="CU200" s="1891"/>
      <c r="CV200" s="1891"/>
      <c r="CW200" s="1891"/>
      <c r="CX200" s="1891"/>
      <c r="CY200" s="1891"/>
      <c r="CZ200" s="1891"/>
    </row>
    <row r="201" s="131" customFormat="true" ht="15" customHeight="true" x14ac:dyDescent="0.2">
      <c r="A201" s="711"/>
      <c r="B201" s="842"/>
      <c r="C201" s="913"/>
      <c r="D201" s="875"/>
      <c r="E201" s="875"/>
      <c r="F201" s="875"/>
      <c r="G201" s="876"/>
      <c r="H201" s="914"/>
      <c r="I201" s="875"/>
      <c r="J201" s="875"/>
      <c r="K201" s="875"/>
      <c r="L201" s="915"/>
      <c r="M201" s="913"/>
      <c r="N201" s="875"/>
      <c r="O201" s="875"/>
      <c r="P201" s="875"/>
      <c r="Q201" s="876"/>
      <c r="R201" s="914"/>
      <c r="S201" s="875"/>
      <c r="T201" s="875"/>
      <c r="U201" s="875"/>
      <c r="V201" s="875"/>
      <c r="W201" s="875"/>
      <c r="X201" s="875"/>
      <c r="Y201" s="875"/>
      <c r="Z201" s="915"/>
      <c r="AA201" s="603"/>
      <c r="AB201" s="603"/>
      <c r="AC201" s="603"/>
      <c r="AD201" s="603"/>
      <c r="AE201" s="603"/>
      <c r="AF201" s="603"/>
      <c r="AG201" s="603"/>
      <c r="AH201" s="603"/>
      <c r="AI201" s="603"/>
      <c r="AJ201" s="603"/>
      <c r="AK201" s="603"/>
      <c r="AL201" s="603"/>
      <c r="AM201" s="603"/>
      <c r="AN201" s="603"/>
      <c r="AO201" s="603"/>
      <c r="AP201" s="603"/>
      <c r="AQ201" s="603"/>
      <c r="AR201" s="603"/>
      <c r="AS201" s="603"/>
      <c r="AT201" s="603"/>
      <c r="AU201" s="603"/>
      <c r="AV201" s="603"/>
      <c r="AW201" s="603"/>
      <c r="AX201" s="603"/>
      <c r="AY201" s="603"/>
      <c r="AZ201" s="216"/>
      <c r="BA201" s="38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1891"/>
      <c r="CB201" s="1891"/>
      <c r="CC201" s="1891"/>
      <c r="CD201" s="1891"/>
      <c r="CE201" s="1891"/>
      <c r="CF201" s="1891"/>
      <c r="CG201" s="1891"/>
      <c r="CH201" s="1891"/>
      <c r="CI201" s="1891"/>
      <c r="CJ201" s="1891"/>
      <c r="CK201" s="1891"/>
      <c r="CL201" s="1891"/>
      <c r="CM201" s="1891"/>
      <c r="CN201" s="1891"/>
      <c r="CO201" s="1891"/>
      <c r="CP201" s="1891"/>
      <c r="CQ201" s="1891"/>
      <c r="CR201" s="1891"/>
      <c r="CS201" s="1891"/>
      <c r="CT201" s="1891"/>
      <c r="CU201" s="1891"/>
      <c r="CV201" s="1891"/>
      <c r="CW201" s="1891"/>
      <c r="CX201" s="1891"/>
      <c r="CY201" s="1891"/>
      <c r="CZ201" s="1891"/>
    </row>
    <row r="202" s="646" customFormat="true" ht="15" customHeight="true" x14ac:dyDescent="0.2">
      <c r="A202" s="2402"/>
      <c r="B202" s="1765"/>
      <c r="C202" s="1649"/>
      <c r="D202" s="1698"/>
      <c r="E202" s="1698"/>
      <c r="F202" s="1698"/>
      <c r="G202" s="1699"/>
      <c r="H202" s="1700"/>
      <c r="I202" s="1698"/>
      <c r="J202" s="1698"/>
      <c r="K202" s="1698"/>
      <c r="L202" s="1701"/>
      <c r="M202" s="1702"/>
      <c r="N202" s="1698"/>
      <c r="O202" s="1698"/>
      <c r="P202" s="1698"/>
      <c r="Q202" s="1699"/>
      <c r="R202" s="1700"/>
      <c r="S202" s="1698"/>
      <c r="T202" s="1698"/>
      <c r="U202" s="1698"/>
      <c r="V202" s="1698"/>
      <c r="W202" s="1698"/>
      <c r="X202" s="1698"/>
      <c r="Y202" s="1698"/>
      <c r="Z202" s="1981"/>
      <c r="AA202" s="603"/>
      <c r="AB202" s="603"/>
      <c r="AC202" s="603"/>
      <c r="AD202" s="603"/>
      <c r="AE202" s="603"/>
      <c r="AF202" s="603"/>
      <c r="AG202" s="603"/>
      <c r="AH202" s="603"/>
      <c r="AI202" s="603"/>
      <c r="AJ202" s="603"/>
      <c r="AK202" s="603"/>
      <c r="AL202" s="603"/>
      <c r="AM202" s="603"/>
      <c r="AN202" s="603"/>
      <c r="AO202" s="603"/>
      <c r="AP202" s="603"/>
      <c r="AQ202" s="603"/>
      <c r="AR202" s="603"/>
      <c r="AS202" s="603"/>
      <c r="AT202" s="603"/>
      <c r="AU202" s="603"/>
      <c r="AV202" s="603"/>
      <c r="AW202" s="603"/>
      <c r="AX202" s="603"/>
      <c r="AY202" s="603"/>
      <c r="AZ202" s="216"/>
      <c r="BA202" s="38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1891"/>
      <c r="CB202" s="1891"/>
      <c r="CC202" s="1891"/>
      <c r="CD202" s="1891"/>
      <c r="CE202" s="1891"/>
      <c r="CF202" s="1891"/>
      <c r="CG202" s="1891"/>
      <c r="CH202" s="1891"/>
      <c r="CI202" s="1891"/>
      <c r="CJ202" s="1891"/>
      <c r="CK202" s="1891"/>
      <c r="CL202" s="1891"/>
      <c r="CM202" s="1891"/>
      <c r="CN202" s="1891"/>
      <c r="CO202" s="1891"/>
      <c r="CP202" s="1891"/>
      <c r="CQ202" s="1891"/>
      <c r="CR202" s="1891"/>
      <c r="CS202" s="1891"/>
      <c r="CT202" s="1891"/>
      <c r="CU202" s="1891"/>
      <c r="CV202" s="1891"/>
      <c r="CW202" s="1891"/>
      <c r="CX202" s="1891"/>
      <c r="CY202" s="1891"/>
      <c r="CZ202" s="1891"/>
    </row>
    <row r="203" s="646" customFormat="true" ht="15" customHeight="true" x14ac:dyDescent="0.2">
      <c r="A203" s="2403"/>
      <c r="B203" s="1766"/>
      <c r="C203" s="1703"/>
      <c r="D203" s="1704"/>
      <c r="E203" s="1704"/>
      <c r="F203" s="1704"/>
      <c r="G203" s="1705"/>
      <c r="H203" s="1706"/>
      <c r="I203" s="1704"/>
      <c r="J203" s="1704"/>
      <c r="K203" s="1704"/>
      <c r="L203" s="1707"/>
      <c r="M203" s="1708"/>
      <c r="N203" s="1704"/>
      <c r="O203" s="1704"/>
      <c r="P203" s="1704"/>
      <c r="Q203" s="1705"/>
      <c r="R203" s="1706"/>
      <c r="S203" s="1704"/>
      <c r="T203" s="1704"/>
      <c r="U203" s="1704"/>
      <c r="V203" s="1704"/>
      <c r="W203" s="1704"/>
      <c r="X203" s="1704"/>
      <c r="Y203" s="1704"/>
      <c r="Z203" s="1982"/>
      <c r="AA203" s="603"/>
      <c r="AB203" s="603"/>
      <c r="AC203" s="603"/>
      <c r="AD203" s="603"/>
      <c r="AE203" s="603"/>
      <c r="AF203" s="603"/>
      <c r="AG203" s="603"/>
      <c r="AH203" s="603"/>
      <c r="AI203" s="603"/>
      <c r="AJ203" s="603"/>
      <c r="AK203" s="603"/>
      <c r="AL203" s="603"/>
      <c r="AM203" s="603"/>
      <c r="AN203" s="603"/>
      <c r="AO203" s="603"/>
      <c r="AP203" s="603"/>
      <c r="AQ203" s="603"/>
      <c r="AR203" s="603"/>
      <c r="AS203" s="603"/>
      <c r="AT203" s="603"/>
      <c r="AU203" s="603"/>
      <c r="AV203" s="603"/>
      <c r="AW203" s="603"/>
      <c r="AX203" s="603"/>
      <c r="AY203" s="603"/>
      <c r="AZ203" s="216"/>
      <c r="BA203" s="38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1891"/>
      <c r="CB203" s="1891"/>
      <c r="CC203" s="1891"/>
      <c r="CD203" s="1891"/>
      <c r="CE203" s="1891"/>
      <c r="CF203" s="1891"/>
      <c r="CG203" s="1891"/>
      <c r="CH203" s="1891"/>
      <c r="CI203" s="1891"/>
      <c r="CJ203" s="1891"/>
      <c r="CK203" s="1891"/>
      <c r="CL203" s="1891"/>
      <c r="CM203" s="1891"/>
      <c r="CN203" s="1891"/>
      <c r="CO203" s="1891"/>
      <c r="CP203" s="1891"/>
      <c r="CQ203" s="1891"/>
      <c r="CR203" s="1891"/>
      <c r="CS203" s="1891"/>
      <c r="CT203" s="1891"/>
      <c r="CU203" s="1891"/>
      <c r="CV203" s="1891"/>
      <c r="CW203" s="1891"/>
      <c r="CX203" s="1891"/>
      <c r="CY203" s="1891"/>
      <c r="CZ203" s="1891"/>
    </row>
    <row r="204" s="646" customFormat="true" ht="15" customHeight="true" x14ac:dyDescent="0.2">
      <c r="A204" s="815"/>
      <c r="B204" s="843"/>
      <c r="C204" s="987"/>
      <c r="D204" s="988"/>
      <c r="E204" s="988"/>
      <c r="F204" s="988"/>
      <c r="G204" s="989"/>
      <c r="H204" s="990"/>
      <c r="I204" s="988"/>
      <c r="J204" s="988"/>
      <c r="K204" s="988"/>
      <c r="L204" s="991"/>
      <c r="M204" s="987"/>
      <c r="N204" s="988"/>
      <c r="O204" s="988"/>
      <c r="P204" s="988"/>
      <c r="Q204" s="989"/>
      <c r="R204" s="990"/>
      <c r="S204" s="988"/>
      <c r="T204" s="988"/>
      <c r="U204" s="988"/>
      <c r="V204" s="875"/>
      <c r="W204" s="875"/>
      <c r="X204" s="875"/>
      <c r="Y204" s="875"/>
      <c r="Z204" s="915"/>
      <c r="AA204" s="603"/>
      <c r="AB204" s="603"/>
      <c r="AC204" s="603"/>
      <c r="AD204" s="603"/>
      <c r="AE204" s="603"/>
      <c r="AF204" s="603"/>
      <c r="AG204" s="603"/>
      <c r="AH204" s="603"/>
      <c r="AI204" s="603"/>
      <c r="AJ204" s="603"/>
      <c r="AK204" s="603"/>
      <c r="AL204" s="603"/>
      <c r="AM204" s="603"/>
      <c r="AN204" s="603"/>
      <c r="AO204" s="603"/>
      <c r="AP204" s="603"/>
      <c r="AQ204" s="603"/>
      <c r="AR204" s="603"/>
      <c r="AS204" s="603"/>
      <c r="AT204" s="603"/>
      <c r="AU204" s="603"/>
      <c r="AV204" s="603"/>
      <c r="AW204" s="603"/>
      <c r="AX204" s="603"/>
      <c r="AY204" s="603"/>
      <c r="AZ204" s="216"/>
      <c r="BA204" s="38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1891"/>
      <c r="CB204" s="1891"/>
      <c r="CC204" s="1891"/>
      <c r="CD204" s="1891"/>
      <c r="CE204" s="1891"/>
      <c r="CF204" s="1891"/>
      <c r="CG204" s="1891"/>
      <c r="CH204" s="1891"/>
      <c r="CI204" s="1891"/>
      <c r="CJ204" s="1891"/>
      <c r="CK204" s="1891"/>
      <c r="CL204" s="1891"/>
      <c r="CM204" s="1891"/>
      <c r="CN204" s="1891"/>
      <c r="CO204" s="1891"/>
      <c r="CP204" s="1891"/>
      <c r="CQ204" s="1891"/>
      <c r="CR204" s="1891"/>
      <c r="CS204" s="1891"/>
      <c r="CT204" s="1891"/>
      <c r="CU204" s="1891"/>
      <c r="CV204" s="1891"/>
      <c r="CW204" s="1891"/>
      <c r="CX204" s="1891"/>
      <c r="CY204" s="1891"/>
      <c r="CZ204" s="1891"/>
    </row>
    <row r="205" s="131" customFormat="true" ht="15" customHeight="true" x14ac:dyDescent="0.2">
      <c r="A205" s="712"/>
      <c r="B205" s="844"/>
      <c r="C205" s="1015"/>
      <c r="D205" s="926"/>
      <c r="E205" s="926"/>
      <c r="F205" s="926"/>
      <c r="G205" s="927"/>
      <c r="H205" s="1016"/>
      <c r="I205" s="926"/>
      <c r="J205" s="926"/>
      <c r="K205" s="926"/>
      <c r="L205" s="1017"/>
      <c r="M205" s="1015"/>
      <c r="N205" s="926"/>
      <c r="O205" s="926"/>
      <c r="P205" s="926"/>
      <c r="Q205" s="927"/>
      <c r="R205" s="1016"/>
      <c r="S205" s="926"/>
      <c r="T205" s="926"/>
      <c r="U205" s="926"/>
      <c r="V205" s="926"/>
      <c r="W205" s="926"/>
      <c r="X205" s="926"/>
      <c r="Y205" s="926"/>
      <c r="Z205" s="1017"/>
      <c r="AA205" s="603"/>
      <c r="AB205" s="603"/>
      <c r="AC205" s="603"/>
      <c r="AD205" s="603"/>
      <c r="AE205" s="603"/>
      <c r="AF205" s="603"/>
      <c r="AG205" s="603"/>
      <c r="AH205" s="603"/>
      <c r="AI205" s="603"/>
      <c r="AJ205" s="603"/>
      <c r="AK205" s="603"/>
      <c r="AL205" s="603"/>
      <c r="AM205" s="603"/>
      <c r="AN205" s="603"/>
      <c r="AO205" s="603"/>
      <c r="AP205" s="603"/>
      <c r="AQ205" s="603"/>
      <c r="AR205" s="603"/>
      <c r="AS205" s="603"/>
      <c r="AT205" s="603"/>
      <c r="AU205" s="603"/>
      <c r="AV205" s="603"/>
      <c r="AW205" s="603"/>
      <c r="AX205" s="603"/>
      <c r="AY205" s="603"/>
      <c r="AZ205" s="216"/>
      <c r="BA205" s="38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1891"/>
      <c r="CB205" s="1891"/>
      <c r="CC205" s="1891"/>
      <c r="CD205" s="1891"/>
      <c r="CE205" s="1891"/>
      <c r="CF205" s="1891"/>
      <c r="CG205" s="1891"/>
      <c r="CH205" s="1891"/>
      <c r="CI205" s="1891"/>
      <c r="CJ205" s="1891"/>
      <c r="CK205" s="1891"/>
      <c r="CL205" s="1891"/>
      <c r="CM205" s="1891"/>
      <c r="CN205" s="1891"/>
      <c r="CO205" s="1891"/>
      <c r="CP205" s="1891"/>
      <c r="CQ205" s="1891"/>
      <c r="CR205" s="1891"/>
      <c r="CS205" s="1891"/>
      <c r="CT205" s="1891"/>
      <c r="CU205" s="1891"/>
      <c r="CV205" s="1891"/>
      <c r="CW205" s="1891"/>
      <c r="CX205" s="1891"/>
      <c r="CY205" s="1891"/>
      <c r="CZ205" s="1891"/>
    </row>
    <row r="206" s="131" customFormat="true" ht="250.15" customHeight="true" x14ac:dyDescent="0.2">
      <c r="B206" s="133"/>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119" t="str">
        <f>A1026</f>
        <v>Bolivia (Plurinational State of)</v>
      </c>
      <c r="B208" s="2120"/>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83" t="s">
        <v>111</v>
      </c>
      <c r="B210" s="14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84" t="s">
        <v>97</v>
      </c>
      <c r="B212" s="222"/>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EDS16</v>
      </c>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637"/>
      <c r="B216" s="635"/>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637"/>
      <c r="B217" s="636"/>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637"/>
      <c r="B218" s="635"/>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638"/>
      <c r="B219" s="639"/>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88" customFormat="true" ht="15" customHeight="true" x14ac:dyDescent="0.2">
      <c r="A220" s="114" t="s">
        <v>86</v>
      </c>
      <c r="B220" s="206"/>
      <c r="C220" s="2121" t="s">
        <v>114</v>
      </c>
      <c r="D220" s="2122"/>
      <c r="E220" s="2122"/>
      <c r="F220" s="2122"/>
      <c r="G220" s="2123"/>
      <c r="H220" s="2395" t="s">
        <v>38</v>
      </c>
      <c r="I220" s="2396"/>
      <c r="J220" s="2396"/>
      <c r="K220" s="2396"/>
      <c r="L220" s="2397"/>
      <c r="M220" s="2398" t="s">
        <v>37</v>
      </c>
      <c r="N220" s="2399"/>
      <c r="O220" s="2399"/>
      <c r="P220" s="2399"/>
      <c r="Q220" s="2400"/>
      <c r="R220" s="1951" t="s">
        <v>137</v>
      </c>
      <c r="S220" s="1962"/>
      <c r="T220" s="1962"/>
      <c r="U220" s="1962"/>
      <c r="V220" s="1962"/>
      <c r="W220" s="1962"/>
      <c r="X220" s="1962"/>
      <c r="Y220" s="1962"/>
      <c r="Z220" s="1963"/>
      <c r="AA220" s="603"/>
      <c r="AB220" s="603"/>
      <c r="AC220" s="603"/>
      <c r="AD220" s="603"/>
      <c r="AE220" s="603"/>
      <c r="AF220" s="603"/>
      <c r="AG220" s="603"/>
      <c r="AH220" s="603"/>
      <c r="AI220" s="603"/>
      <c r="AJ220" s="603"/>
      <c r="AK220" s="603"/>
      <c r="AL220" s="603"/>
      <c r="AM220" s="603"/>
      <c r="AN220" s="603"/>
      <c r="AO220" s="603"/>
      <c r="AP220" s="603"/>
      <c r="AQ220" s="603"/>
      <c r="AR220" s="603"/>
      <c r="AS220" s="603"/>
      <c r="AT220" s="603"/>
      <c r="AU220" s="603"/>
      <c r="AV220" s="603"/>
      <c r="AW220" s="603"/>
      <c r="AX220" s="603"/>
      <c r="AY220" s="603"/>
      <c r="AZ220" s="216"/>
      <c r="BA220" s="217" t="s">
        <v>128</v>
      </c>
      <c r="BB220" s="114" t="s">
        <v>86</v>
      </c>
      <c r="BC220" s="2233" t="s">
        <v>114</v>
      </c>
      <c r="BD220" s="2234"/>
      <c r="BE220" s="2234"/>
      <c r="BF220" s="2234"/>
      <c r="BG220" s="2235"/>
      <c r="BH220" s="2236" t="s">
        <v>38</v>
      </c>
      <c r="BI220" s="2234"/>
      <c r="BJ220" s="2234"/>
      <c r="BK220" s="2234"/>
      <c r="BL220" s="2235"/>
      <c r="BM220" s="2236" t="s">
        <v>37</v>
      </c>
      <c r="BN220" s="2234"/>
      <c r="BO220" s="2234"/>
      <c r="BP220" s="2234"/>
      <c r="BQ220" s="2237"/>
      <c r="BR220" s="1811" t="s">
        <v>137</v>
      </c>
      <c r="BS220" s="1812"/>
      <c r="BT220" s="1812"/>
      <c r="BU220" s="1812"/>
      <c r="BV220" s="1812"/>
      <c r="BW220" s="1812"/>
      <c r="BX220" s="1812"/>
      <c r="BY220" s="1813"/>
      <c r="BZ220" s="312"/>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88" customFormat="true" ht="12.75" x14ac:dyDescent="0.2">
      <c r="A221" s="190" t="s">
        <v>87</v>
      </c>
      <c r="B221" s="246"/>
      <c r="C221" s="284" t="s">
        <v>0</v>
      </c>
      <c r="D221" s="285" t="s">
        <v>1</v>
      </c>
      <c r="E221" s="285" t="s">
        <v>2</v>
      </c>
      <c r="F221" s="285" t="s">
        <v>3</v>
      </c>
      <c r="G221" s="286" t="s">
        <v>4</v>
      </c>
      <c r="H221" s="1565" t="s">
        <v>0</v>
      </c>
      <c r="I221" s="1533" t="s">
        <v>1</v>
      </c>
      <c r="J221" s="1533" t="s">
        <v>2</v>
      </c>
      <c r="K221" s="1533" t="s">
        <v>3</v>
      </c>
      <c r="L221" s="1534" t="s">
        <v>4</v>
      </c>
      <c r="M221" s="1555" t="s">
        <v>0</v>
      </c>
      <c r="N221" s="1533" t="s">
        <v>1</v>
      </c>
      <c r="O221" s="1533" t="s">
        <v>2</v>
      </c>
      <c r="P221" s="1533" t="s">
        <v>3</v>
      </c>
      <c r="Q221" s="1577" t="s">
        <v>4</v>
      </c>
      <c r="R221" s="1565" t="s">
        <v>149</v>
      </c>
      <c r="S221" s="1533" t="s">
        <v>150</v>
      </c>
      <c r="T221" s="1533" t="s">
        <v>151</v>
      </c>
      <c r="U221" s="1533" t="s">
        <v>152</v>
      </c>
      <c r="V221" s="1533" t="s">
        <v>153</v>
      </c>
      <c r="W221" s="1533" t="s">
        <v>154</v>
      </c>
      <c r="X221" s="1533" t="s">
        <v>294</v>
      </c>
      <c r="Y221" s="1533" t="s">
        <v>156</v>
      </c>
      <c r="Z221" s="1535" t="s">
        <v>157</v>
      </c>
      <c r="AA221" s="603"/>
      <c r="AB221" s="603"/>
      <c r="AC221" s="603"/>
      <c r="AD221" s="603"/>
      <c r="AE221" s="603"/>
      <c r="AF221" s="603"/>
      <c r="AG221" s="603"/>
      <c r="AH221" s="603"/>
      <c r="AI221" s="603"/>
      <c r="AJ221" s="603"/>
      <c r="AK221" s="603"/>
      <c r="AL221" s="603"/>
      <c r="AM221" s="603"/>
      <c r="AN221" s="603"/>
      <c r="AO221" s="603"/>
      <c r="AP221" s="603"/>
      <c r="AQ221" s="603"/>
      <c r="AR221" s="603"/>
      <c r="AS221" s="603"/>
      <c r="AT221" s="603"/>
      <c r="AU221" s="603"/>
      <c r="AV221" s="603"/>
      <c r="AW221" s="603"/>
      <c r="AX221" s="603"/>
      <c r="AY221" s="603"/>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149</v>
      </c>
      <c r="BS221" s="176" t="s">
        <v>150</v>
      </c>
      <c r="BT221" s="176" t="s">
        <v>151</v>
      </c>
      <c r="BU221" s="176" t="s">
        <v>152</v>
      </c>
      <c r="BV221" s="176" t="s">
        <v>153</v>
      </c>
      <c r="BW221" s="176" t="s">
        <v>154</v>
      </c>
      <c r="BX221" s="176" t="s">
        <v>294</v>
      </c>
      <c r="BY221" s="177" t="s">
        <v>156</v>
      </c>
      <c r="BZ221" s="177" t="s">
        <v>157</v>
      </c>
      <c r="CA221" s="1892"/>
      <c r="CB221" s="1892"/>
      <c r="CC221" s="1892"/>
      <c r="CD221" s="1892"/>
      <c r="CE221" s="1892"/>
      <c r="CF221" s="1892"/>
      <c r="CG221" s="1892"/>
      <c r="CH221" s="1892"/>
      <c r="CI221" s="1892"/>
      <c r="CJ221" s="1892"/>
      <c r="CK221" s="1892"/>
      <c r="CL221" s="1892"/>
      <c r="CM221" s="1892"/>
      <c r="CN221" s="1892"/>
      <c r="CO221" s="1892"/>
      <c r="CP221" s="1892"/>
      <c r="CQ221" s="1892"/>
      <c r="CR221" s="1892"/>
      <c r="CS221" s="1892"/>
      <c r="CT221" s="1892"/>
      <c r="CU221" s="1892"/>
      <c r="CV221" s="1892"/>
      <c r="CW221" s="1892"/>
      <c r="CX221" s="1892"/>
      <c r="CY221" s="1892"/>
      <c r="CZ221" s="1892"/>
    </row>
    <row r="222" s="388" customFormat="true" ht="15" customHeight="true" x14ac:dyDescent="0.2">
      <c r="A222" s="2390" t="s">
        <v>36</v>
      </c>
      <c r="B222" s="1767" t="s">
        <v>15</v>
      </c>
      <c r="C222" s="1709">
        <v>7.0880334177959012</v>
      </c>
      <c r="D222" s="1710">
        <v>12.304933099582902</v>
      </c>
      <c r="E222" s="1710">
        <v>20.909378786597856</v>
      </c>
      <c r="F222" s="1710">
        <v>27.059491745473611</v>
      </c>
      <c r="G222" s="1711">
        <v>40.731959380494224</v>
      </c>
      <c r="H222" s="1712">
        <v>13.549521290393182</v>
      </c>
      <c r="I222" s="1710">
        <v>20.421729210438148</v>
      </c>
      <c r="J222" s="1710">
        <v>23.046714713112245</v>
      </c>
      <c r="K222" s="1710">
        <v>34.741409940526133</v>
      </c>
      <c r="L222" s="1713">
        <v>42.450796518492702</v>
      </c>
      <c r="M222" s="1714">
        <v>3.4124229350870872</v>
      </c>
      <c r="N222" s="1710">
        <v>6.6188533061011583</v>
      </c>
      <c r="O222" s="1710">
        <v>8.7891057961116594</v>
      </c>
      <c r="P222" s="1710">
        <v>11.060885707385475</v>
      </c>
      <c r="Q222" s="1711">
        <v>20.687553665418381</v>
      </c>
      <c r="R222" s="1712">
        <v>34.11931318104719</v>
      </c>
      <c r="S222" s="1710">
        <v>23.834996617549397</v>
      </c>
      <c r="T222" s="1710">
        <v>13.119344911329039</v>
      </c>
      <c r="U222" s="1710">
        <v>22.560253657050737</v>
      </c>
      <c r="V222" s="1710">
        <v>13.383502958486741</v>
      </c>
      <c r="W222" s="1710">
        <v>38.710584357381819</v>
      </c>
      <c r="X222" s="1710">
        <v>22.900899659441095</v>
      </c>
      <c r="Y222" s="1710">
        <v>23.787637332015336</v>
      </c>
      <c r="Z222" s="1983">
        <v>23.006126465350253</v>
      </c>
      <c r="AA222" s="603"/>
      <c r="AB222" s="603"/>
      <c r="AC222" s="603"/>
      <c r="AD222" s="603"/>
      <c r="AE222" s="603"/>
      <c r="AF222" s="603"/>
      <c r="AG222" s="603"/>
      <c r="AH222" s="603"/>
      <c r="AI222" s="603"/>
      <c r="AJ222" s="603"/>
      <c r="AK222" s="603"/>
      <c r="AL222" s="603"/>
      <c r="AM222" s="603"/>
      <c r="AN222" s="603"/>
      <c r="AO222" s="603"/>
      <c r="AP222" s="603"/>
      <c r="AQ222" s="603"/>
      <c r="AR222" s="603"/>
      <c r="AS222" s="603"/>
      <c r="AT222" s="603"/>
      <c r="AU222" s="603"/>
      <c r="AV222" s="603"/>
      <c r="AW222" s="603"/>
      <c r="AX222" s="603"/>
      <c r="AY222" s="603"/>
      <c r="AZ222" s="216"/>
      <c r="BA222" s="2245" t="s">
        <v>36</v>
      </c>
      <c r="BB222" s="160" t="s">
        <v>15</v>
      </c>
      <c r="BC222" s="367">
        <v>723.32987536731559</v>
      </c>
      <c r="BD222" s="369">
        <v>1256.2181684790887</v>
      </c>
      <c r="BE222" s="369">
        <v>2132.502347894163</v>
      </c>
      <c r="BF222" s="369">
        <v>2762.6595441942104</v>
      </c>
      <c r="BG222" s="371">
        <v>4154.2507551751914</v>
      </c>
      <c r="BH222" s="373">
        <v>950.09806420563632</v>
      </c>
      <c r="BI222" s="369">
        <v>1434.9454760844394</v>
      </c>
      <c r="BJ222" s="369">
        <v>1615.7886460589302</v>
      </c>
      <c r="BK222" s="369">
        <v>2436.3844191176877</v>
      </c>
      <c r="BL222" s="371">
        <v>2979.8607597994683</v>
      </c>
      <c r="BM222" s="373">
        <v>108.79443442979675</v>
      </c>
      <c r="BN222" s="369">
        <v>211.23744072548561</v>
      </c>
      <c r="BO222" s="369">
        <v>279.93798202650959</v>
      </c>
      <c r="BP222" s="369">
        <v>352.56307872885327</v>
      </c>
      <c r="BQ222" s="371">
        <v>659.350389933158</v>
      </c>
      <c r="BR222" s="373">
        <v>722.50904323331361</v>
      </c>
      <c r="BS222" s="369">
        <v>681.84070055044151</v>
      </c>
      <c r="BT222" s="369">
        <v>1167.3232112012386</v>
      </c>
      <c r="BU222" s="369">
        <v>2977.057164760256</v>
      </c>
      <c r="BV222" s="369">
        <v>326.74039588754596</v>
      </c>
      <c r="BW222" s="369">
        <v>241.14462095737537</v>
      </c>
      <c r="BX222" s="369">
        <v>929.26639310126893</v>
      </c>
      <c r="BY222" s="375">
        <v>3402.2955432953204</v>
      </c>
      <c r="BZ222" s="375">
        <v>580.78361812320225</v>
      </c>
      <c r="CA222" s="1893"/>
      <c r="CB222" s="1893"/>
      <c r="CC222" s="1893"/>
      <c r="CD222" s="1893"/>
      <c r="CE222" s="1893"/>
      <c r="CF222" s="1893"/>
      <c r="CG222" s="1893"/>
      <c r="CH222" s="1893"/>
      <c r="CI222" s="1893"/>
      <c r="CJ222" s="1893"/>
      <c r="CK222" s="1893"/>
      <c r="CL222" s="1893"/>
      <c r="CM222" s="1893"/>
      <c r="CN222" s="1893"/>
      <c r="CO222" s="1893"/>
      <c r="CP222" s="1893"/>
      <c r="CQ222" s="1893"/>
      <c r="CR222" s="1893"/>
      <c r="CS222" s="1893"/>
      <c r="CT222" s="1893"/>
      <c r="CU222" s="1893"/>
      <c r="CV222" s="1893"/>
      <c r="CW222" s="1893"/>
      <c r="CX222" s="1893"/>
      <c r="CY222" s="1893"/>
      <c r="CZ222" s="1894"/>
    </row>
    <row r="223" s="388" customFormat="true" ht="15" customHeight="true" x14ac:dyDescent="0.2">
      <c r="A223" s="2391"/>
      <c r="B223" s="1768" t="s">
        <v>16</v>
      </c>
      <c r="C223" s="1715">
        <v>42.923823084847925</v>
      </c>
      <c r="D223" s="1716">
        <v>34.371579364359306</v>
      </c>
      <c r="E223" s="1716">
        <v>28.174306677118139</v>
      </c>
      <c r="F223" s="1716">
        <v>19.015203636897827</v>
      </c>
      <c r="G223" s="1717">
        <v>7.6092055179928231</v>
      </c>
      <c r="H223" s="1718">
        <v>34.164534881224128</v>
      </c>
      <c r="I223" s="1716">
        <v>26.378468103137664</v>
      </c>
      <c r="J223" s="1716">
        <v>22.153797914649893</v>
      </c>
      <c r="K223" s="1716">
        <v>12.93980164366077</v>
      </c>
      <c r="L223" s="1719">
        <v>5.8493403276150779</v>
      </c>
      <c r="M223" s="1720">
        <v>42.232053564953446</v>
      </c>
      <c r="N223" s="1716">
        <v>46.252717091520779</v>
      </c>
      <c r="O223" s="1716">
        <v>42.601294260109434</v>
      </c>
      <c r="P223" s="1716">
        <v>37.931072986483123</v>
      </c>
      <c r="Q223" s="1717">
        <v>30.477606698792236</v>
      </c>
      <c r="R223" s="1718">
        <v>29.347131454167009</v>
      </c>
      <c r="S223" s="1716">
        <v>45.244449078806412</v>
      </c>
      <c r="T223" s="1716">
        <v>23.539700428480291</v>
      </c>
      <c r="U223" s="1716">
        <v>19.712135301591179</v>
      </c>
      <c r="V223" s="1716">
        <v>27.505053820724367</v>
      </c>
      <c r="W223" s="1716">
        <v>13.685625863349779</v>
      </c>
      <c r="X223" s="1716">
        <v>38.145680496320047</v>
      </c>
      <c r="Y223" s="1716">
        <v>28.512586566981685</v>
      </c>
      <c r="Z223" s="1984">
        <v>19.253975354239849</v>
      </c>
      <c r="AA223" s="603"/>
      <c r="AB223" s="603"/>
      <c r="AC223" s="603"/>
      <c r="AD223" s="603"/>
      <c r="AE223" s="603"/>
      <c r="AF223" s="603"/>
      <c r="AG223" s="603"/>
      <c r="AH223" s="603"/>
      <c r="AI223" s="603"/>
      <c r="AJ223" s="603"/>
      <c r="AK223" s="603"/>
      <c r="AL223" s="603"/>
      <c r="AM223" s="603"/>
      <c r="AN223" s="603"/>
      <c r="AO223" s="603"/>
      <c r="AP223" s="603"/>
      <c r="AQ223" s="603"/>
      <c r="AR223" s="603"/>
      <c r="AS223" s="603"/>
      <c r="AT223" s="603"/>
      <c r="AU223" s="603"/>
      <c r="AV223" s="603"/>
      <c r="AW223" s="603"/>
      <c r="AX223" s="603"/>
      <c r="AY223" s="603"/>
      <c r="AZ223" s="216"/>
      <c r="BA223" s="2246"/>
      <c r="BB223" s="161" t="s">
        <v>16</v>
      </c>
      <c r="BC223" s="368">
        <v>4380.3523166664872</v>
      </c>
      <c r="BD223" s="370">
        <v>3509.0156222216838</v>
      </c>
      <c r="BE223" s="370">
        <v>2873.4366406789104</v>
      </c>
      <c r="BF223" s="370">
        <v>1941.3717857823267</v>
      </c>
      <c r="BG223" s="372">
        <v>776.06253787394814</v>
      </c>
      <c r="BH223" s="374">
        <v>2395.631385010729</v>
      </c>
      <c r="BI223" s="370">
        <v>1853.4994309535734</v>
      </c>
      <c r="BJ223" s="370">
        <v>1553.1868894619299</v>
      </c>
      <c r="BK223" s="370">
        <v>907.45686962787408</v>
      </c>
      <c r="BL223" s="372">
        <v>410.59817818446982</v>
      </c>
      <c r="BM223" s="374">
        <v>1346.4369657012444</v>
      </c>
      <c r="BN223" s="370">
        <v>1476.1326672713319</v>
      </c>
      <c r="BO223" s="370">
        <v>1356.8752753173769</v>
      </c>
      <c r="BP223" s="370">
        <v>1209.0438528511297</v>
      </c>
      <c r="BQ223" s="372">
        <v>971.37738884370322</v>
      </c>
      <c r="BR223" s="374">
        <v>621.45353735815468</v>
      </c>
      <c r="BS223" s="370">
        <v>1294.2945766225973</v>
      </c>
      <c r="BT223" s="370">
        <v>2094.4977726105926</v>
      </c>
      <c r="BU223" s="370">
        <v>2601.2186974673077</v>
      </c>
      <c r="BV223" s="370">
        <v>671.49924815407905</v>
      </c>
      <c r="BW223" s="370">
        <v>85.253558326938801</v>
      </c>
      <c r="BX223" s="370">
        <v>1547.8649072459129</v>
      </c>
      <c r="BY223" s="376">
        <v>4078.0950562964158</v>
      </c>
      <c r="BZ223" s="376">
        <v>486.06154914136869</v>
      </c>
      <c r="CA223" s="1895"/>
      <c r="CB223" s="1895"/>
      <c r="CC223" s="1895"/>
      <c r="CD223" s="1895"/>
      <c r="CE223" s="1895"/>
      <c r="CF223" s="1895"/>
      <c r="CG223" s="1895"/>
      <c r="CH223" s="1895"/>
      <c r="CI223" s="1895"/>
      <c r="CJ223" s="1895"/>
      <c r="CK223" s="1895"/>
      <c r="CL223" s="1895"/>
      <c r="CM223" s="1895"/>
      <c r="CN223" s="1895"/>
      <c r="CO223" s="1895"/>
      <c r="CP223" s="1895"/>
      <c r="CQ223" s="1895"/>
      <c r="CR223" s="1895"/>
      <c r="CS223" s="1895"/>
      <c r="CT223" s="1895"/>
      <c r="CU223" s="1895"/>
      <c r="CV223" s="1895"/>
      <c r="CW223" s="1895"/>
      <c r="CX223" s="1895"/>
      <c r="CY223" s="1895"/>
      <c r="CZ223" s="1896"/>
    </row>
    <row r="224" s="388" customFormat="true" ht="15" customHeight="true" x14ac:dyDescent="0.2">
      <c r="A224" s="2392"/>
      <c r="B224" s="1769" t="s">
        <v>20</v>
      </c>
      <c r="C224" s="1715">
        <v>49.988143497356297</v>
      </c>
      <c r="D224" s="1716">
        <v>53.323487536058281</v>
      </c>
      <c r="E224" s="1716">
        <v>50.916314536283899</v>
      </c>
      <c r="F224" s="1716">
        <v>53.925304617628612</v>
      </c>
      <c r="G224" s="1717">
        <v>51.658835101512892</v>
      </c>
      <c r="H224" s="1718">
        <v>52.285943828382628</v>
      </c>
      <c r="I224" s="1716">
        <v>53.1998026864241</v>
      </c>
      <c r="J224" s="1716">
        <v>54.799487372237834</v>
      </c>
      <c r="K224" s="1716">
        <v>52.31878841581301</v>
      </c>
      <c r="L224" s="1719">
        <v>51.699863153891791</v>
      </c>
      <c r="M224" s="1720">
        <v>54.355523499959567</v>
      </c>
      <c r="N224" s="1716">
        <v>47.128429602377622</v>
      </c>
      <c r="O224" s="1716">
        <v>48.60959994377879</v>
      </c>
      <c r="P224" s="1716">
        <v>51.008041306131382</v>
      </c>
      <c r="Q224" s="1717">
        <v>48.834839635789386</v>
      </c>
      <c r="R224" s="1718">
        <v>36.53355536478572</v>
      </c>
      <c r="S224" s="1716">
        <v>30.920554303644167</v>
      </c>
      <c r="T224" s="1716">
        <v>63.340954660190597</v>
      </c>
      <c r="U224" s="1716">
        <v>57.72761104135855</v>
      </c>
      <c r="V224" s="1716">
        <v>59.111443220789162</v>
      </c>
      <c r="W224" s="1716">
        <v>47.603789779268425</v>
      </c>
      <c r="X224" s="1716">
        <v>38.953419844238937</v>
      </c>
      <c r="Y224" s="1716">
        <v>47.699776101003124</v>
      </c>
      <c r="Z224" s="1984">
        <v>57.739898180409469</v>
      </c>
      <c r="AA224" s="603"/>
      <c r="AB224" s="603"/>
      <c r="AC224" s="603"/>
      <c r="AD224" s="603"/>
      <c r="AE224" s="603"/>
      <c r="AF224" s="603"/>
      <c r="AG224" s="603"/>
      <c r="AH224" s="603"/>
      <c r="AI224" s="603"/>
      <c r="AJ224" s="603"/>
      <c r="AK224" s="603"/>
      <c r="AL224" s="603"/>
      <c r="AM224" s="603"/>
      <c r="AN224" s="603"/>
      <c r="AO224" s="603"/>
      <c r="AP224" s="603"/>
      <c r="AQ224" s="603"/>
      <c r="AR224" s="603"/>
      <c r="AS224" s="603"/>
      <c r="AT224" s="603"/>
      <c r="AU224" s="603"/>
      <c r="AV224" s="603"/>
      <c r="AW224" s="603"/>
      <c r="AX224" s="603"/>
      <c r="AY224" s="603"/>
      <c r="AZ224" s="216"/>
      <c r="BA224" s="2246"/>
      <c r="BB224" s="161" t="s">
        <v>20</v>
      </c>
      <c r="BC224" s="368">
        <v>5101.2622930084754</v>
      </c>
      <c r="BD224" s="370">
        <v>5443.8275533359265</v>
      </c>
      <c r="BE224" s="370">
        <v>5192.8448665504284</v>
      </c>
      <c r="BF224" s="370">
        <v>5505.5452954097718</v>
      </c>
      <c r="BG224" s="372">
        <v>5268.6823319061923</v>
      </c>
      <c r="BH224" s="374">
        <v>3666.3121118332474</v>
      </c>
      <c r="BI224" s="370">
        <v>3738.1171499644634</v>
      </c>
      <c r="BJ224" s="370">
        <v>3841.9527732312749</v>
      </c>
      <c r="BK224" s="370">
        <v>3669.0704591902177</v>
      </c>
      <c r="BL224" s="372">
        <v>3629.1048963515341</v>
      </c>
      <c r="BM224" s="374">
        <v>1732.9558937461277</v>
      </c>
      <c r="BN224" s="370">
        <v>1504.0806004026151</v>
      </c>
      <c r="BO224" s="370">
        <v>1548.243203693994</v>
      </c>
      <c r="BP224" s="370">
        <v>1625.8690812445861</v>
      </c>
      <c r="BQ224" s="372">
        <v>1556.4561705527194</v>
      </c>
      <c r="BR224" s="374">
        <v>773.63292726493512</v>
      </c>
      <c r="BS224" s="370">
        <v>884.53515417248457</v>
      </c>
      <c r="BT224" s="370">
        <v>5635.9038575650502</v>
      </c>
      <c r="BU224" s="370">
        <v>7617.7511417944088</v>
      </c>
      <c r="BV224" s="370">
        <v>1443.1271408803627</v>
      </c>
      <c r="BW224" s="370">
        <v>296.54416312801612</v>
      </c>
      <c r="BX224" s="370">
        <v>1580.6411318296102</v>
      </c>
      <c r="BY224" s="376">
        <v>6822.3982642532637</v>
      </c>
      <c r="BZ224" s="376">
        <v>1457.6285593226646</v>
      </c>
      <c r="CA224" s="1895"/>
      <c r="CB224" s="1895"/>
      <c r="CC224" s="1895"/>
      <c r="CD224" s="1895"/>
      <c r="CE224" s="1895"/>
      <c r="CF224" s="1895"/>
      <c r="CG224" s="1895"/>
      <c r="CH224" s="1895"/>
      <c r="CI224" s="1895"/>
      <c r="CJ224" s="1895"/>
      <c r="CK224" s="1895"/>
      <c r="CL224" s="1895"/>
      <c r="CM224" s="1895"/>
      <c r="CN224" s="1895"/>
      <c r="CO224" s="1895"/>
      <c r="CP224" s="1895"/>
      <c r="CQ224" s="1895"/>
      <c r="CR224" s="1895"/>
      <c r="CS224" s="1895"/>
      <c r="CT224" s="1895"/>
      <c r="CU224" s="1895"/>
      <c r="CV224" s="1895"/>
      <c r="CW224" s="1895"/>
      <c r="CX224" s="1895"/>
      <c r="CY224" s="1895"/>
      <c r="CZ224" s="1896"/>
    </row>
    <row r="225" s="388" customFormat="true" ht="15" customHeight="true" x14ac:dyDescent="0.2">
      <c r="A225" s="2393" t="s">
        <v>314</v>
      </c>
      <c r="B225" s="1770" t="s">
        <v>315</v>
      </c>
      <c r="C225" s="1715">
        <v>50.011856502643724</v>
      </c>
      <c r="D225" s="1716">
        <v>46.676512463942224</v>
      </c>
      <c r="E225" s="1716">
        <v>49.083685463715987</v>
      </c>
      <c r="F225" s="1716">
        <v>46.074695382371431</v>
      </c>
      <c r="G225" s="1717">
        <v>48.341164898487051</v>
      </c>
      <c r="H225" s="1718">
        <v>47.714056171617308</v>
      </c>
      <c r="I225" s="1716">
        <v>46.800197313575779</v>
      </c>
      <c r="J225" s="1716">
        <v>45.200512627762137</v>
      </c>
      <c r="K225" s="1716">
        <v>47.681211584186897</v>
      </c>
      <c r="L225" s="1719">
        <v>48.300136846107804</v>
      </c>
      <c r="M225" s="1720">
        <v>45.644476500040554</v>
      </c>
      <c r="N225" s="1716">
        <v>52.871570397621937</v>
      </c>
      <c r="O225" s="1716">
        <v>51.390400056221083</v>
      </c>
      <c r="P225" s="1716">
        <v>48.99195869386854</v>
      </c>
      <c r="Q225" s="1717">
        <v>51.16516036421055</v>
      </c>
      <c r="R225" s="1718">
        <v>63.466444635214117</v>
      </c>
      <c r="S225" s="1716">
        <v>69.079445696355805</v>
      </c>
      <c r="T225" s="1716">
        <v>36.659045339809396</v>
      </c>
      <c r="U225" s="1716">
        <v>42.272388958641791</v>
      </c>
      <c r="V225" s="1716">
        <v>40.888556779211164</v>
      </c>
      <c r="W225" s="1716">
        <v>52.396210220731597</v>
      </c>
      <c r="X225" s="1716">
        <v>61.046580155761156</v>
      </c>
      <c r="Y225" s="1716">
        <v>52.300223898996968</v>
      </c>
      <c r="Z225" s="1984">
        <v>42.260101819590076</v>
      </c>
      <c r="AA225" s="603"/>
      <c r="AB225" s="603"/>
      <c r="AC225" s="603"/>
      <c r="AD225" s="603"/>
      <c r="AE225" s="603"/>
      <c r="AF225" s="603"/>
      <c r="AG225" s="603"/>
      <c r="AH225" s="603"/>
      <c r="AI225" s="603"/>
      <c r="AJ225" s="603"/>
      <c r="AK225" s="603"/>
      <c r="AL225" s="603"/>
      <c r="AM225" s="603"/>
      <c r="AN225" s="603"/>
      <c r="AO225" s="603"/>
      <c r="AP225" s="603"/>
      <c r="AQ225" s="603"/>
      <c r="AR225" s="603"/>
      <c r="AS225" s="603"/>
      <c r="AT225" s="603"/>
      <c r="AU225" s="603"/>
      <c r="AV225" s="603"/>
      <c r="AW225" s="603"/>
      <c r="AX225" s="603"/>
      <c r="AY225" s="603"/>
      <c r="AZ225" s="216"/>
      <c r="BA225" s="2246" t="s">
        <v>70</v>
      </c>
      <c r="BB225" s="161" t="s">
        <v>71</v>
      </c>
      <c r="BC225" s="1159" t="s">
        <v>35</v>
      </c>
      <c r="BD225" s="1179" t="s">
        <v>35</v>
      </c>
      <c r="BE225" s="1179" t="s">
        <v>35</v>
      </c>
      <c r="BF225" s="1179" t="s">
        <v>35</v>
      </c>
      <c r="BG225" s="1200" t="s">
        <v>35</v>
      </c>
      <c r="BH225" s="1221" t="s">
        <v>35</v>
      </c>
      <c r="BI225" s="1179" t="s">
        <v>35</v>
      </c>
      <c r="BJ225" s="1179" t="s">
        <v>35</v>
      </c>
      <c r="BK225" s="1179" t="s">
        <v>35</v>
      </c>
      <c r="BL225" s="1200" t="s">
        <v>35</v>
      </c>
      <c r="BM225" s="1221" t="s">
        <v>35</v>
      </c>
      <c r="BN225" s="1179" t="s">
        <v>35</v>
      </c>
      <c r="BO225" s="1179" t="s">
        <v>35</v>
      </c>
      <c r="BP225" s="1179" t="s">
        <v>35</v>
      </c>
      <c r="BQ225" s="1200" t="s">
        <v>35</v>
      </c>
      <c r="BR225" s="1221" t="s">
        <v>35</v>
      </c>
      <c r="BS225" s="1179" t="s">
        <v>35</v>
      </c>
      <c r="BT225" s="1179" t="s">
        <v>35</v>
      </c>
      <c r="BU225" s="1179" t="s">
        <v>35</v>
      </c>
      <c r="BV225" s="1179" t="s">
        <v>35</v>
      </c>
      <c r="BW225" s="1179" t="s">
        <v>35</v>
      </c>
      <c r="BX225" s="1179" t="s">
        <v>35</v>
      </c>
      <c r="BY225" s="1240" t="s">
        <v>35</v>
      </c>
      <c r="BZ225" s="1240" t="s">
        <v>35</v>
      </c>
      <c r="CA225" s="1896"/>
      <c r="CB225" s="1896"/>
      <c r="CC225" s="1896"/>
      <c r="CD225" s="1896"/>
      <c r="CE225" s="1896"/>
      <c r="CF225" s="1896"/>
      <c r="CG225" s="1896"/>
      <c r="CH225" s="1896"/>
      <c r="CI225" s="1896"/>
      <c r="CJ225" s="1896"/>
      <c r="CK225" s="1896"/>
      <c r="CL225" s="1896"/>
      <c r="CM225" s="1896"/>
      <c r="CN225" s="1896"/>
      <c r="CO225" s="1896"/>
      <c r="CP225" s="1896"/>
      <c r="CQ225" s="1896"/>
      <c r="CR225" s="1896"/>
      <c r="CS225" s="1896"/>
      <c r="CT225" s="1896"/>
      <c r="CU225" s="1896"/>
      <c r="CV225" s="1896"/>
      <c r="CW225" s="1896"/>
      <c r="CX225" s="1896"/>
      <c r="CY225" s="1896"/>
      <c r="CZ225" s="1896"/>
    </row>
    <row r="226" s="388" customFormat="true" ht="15" customHeight="true" x14ac:dyDescent="0.2">
      <c r="A226" s="2394"/>
      <c r="B226" s="1771" t="s">
        <v>316</v>
      </c>
      <c r="C226" s="1721">
        <v>49.988143497356297</v>
      </c>
      <c r="D226" s="1722">
        <v>53.323487536058281</v>
      </c>
      <c r="E226" s="1722">
        <v>50.916314536283899</v>
      </c>
      <c r="F226" s="1722">
        <v>53.925304617628612</v>
      </c>
      <c r="G226" s="1723">
        <v>51.658835101512892</v>
      </c>
      <c r="H226" s="1724">
        <v>52.285943828382628</v>
      </c>
      <c r="I226" s="1722">
        <v>53.1998026864241</v>
      </c>
      <c r="J226" s="1722">
        <v>54.799487372237834</v>
      </c>
      <c r="K226" s="1722">
        <v>52.31878841581301</v>
      </c>
      <c r="L226" s="1725">
        <v>51.699863153891791</v>
      </c>
      <c r="M226" s="1726">
        <v>54.355523499959567</v>
      </c>
      <c r="N226" s="1722">
        <v>47.128429602377622</v>
      </c>
      <c r="O226" s="1722">
        <v>48.60959994377879</v>
      </c>
      <c r="P226" s="1722">
        <v>51.008041306131382</v>
      </c>
      <c r="Q226" s="1723">
        <v>48.834839635789386</v>
      </c>
      <c r="R226" s="1724">
        <v>36.53355536478572</v>
      </c>
      <c r="S226" s="1722">
        <v>30.920554303644167</v>
      </c>
      <c r="T226" s="1722">
        <v>63.340954660190597</v>
      </c>
      <c r="U226" s="1722">
        <v>57.72761104135855</v>
      </c>
      <c r="V226" s="1722">
        <v>59.111443220789162</v>
      </c>
      <c r="W226" s="1722">
        <v>47.603789779268425</v>
      </c>
      <c r="X226" s="1722">
        <v>38.953419844238937</v>
      </c>
      <c r="Y226" s="1722">
        <v>47.699776101003124</v>
      </c>
      <c r="Z226" s="1985">
        <v>57.739898180409469</v>
      </c>
      <c r="AA226" s="603"/>
      <c r="AB226" s="603"/>
      <c r="AC226" s="603"/>
      <c r="AD226" s="603"/>
      <c r="AE226" s="603"/>
      <c r="AF226" s="603"/>
      <c r="AG226" s="603"/>
      <c r="AH226" s="603"/>
      <c r="AI226" s="603"/>
      <c r="AJ226" s="603"/>
      <c r="AK226" s="603"/>
      <c r="AL226" s="603"/>
      <c r="AM226" s="603"/>
      <c r="AN226" s="603"/>
      <c r="AO226" s="603"/>
      <c r="AP226" s="603"/>
      <c r="AQ226" s="603"/>
      <c r="AR226" s="603"/>
      <c r="AS226" s="603"/>
      <c r="AT226" s="603"/>
      <c r="AU226" s="603"/>
      <c r="AV226" s="603"/>
      <c r="AW226" s="603"/>
      <c r="AX226" s="603"/>
      <c r="AY226" s="603"/>
      <c r="AZ226" s="216"/>
      <c r="BA226" s="2246"/>
      <c r="BB226" s="161" t="s">
        <v>72</v>
      </c>
      <c r="BC226" s="1159" t="s">
        <v>35</v>
      </c>
      <c r="BD226" s="1179" t="s">
        <v>35</v>
      </c>
      <c r="BE226" s="1179" t="s">
        <v>35</v>
      </c>
      <c r="BF226" s="1179" t="s">
        <v>35</v>
      </c>
      <c r="BG226" s="1200" t="s">
        <v>35</v>
      </c>
      <c r="BH226" s="1221" t="s">
        <v>35</v>
      </c>
      <c r="BI226" s="1179" t="s">
        <v>35</v>
      </c>
      <c r="BJ226" s="1179" t="s">
        <v>35</v>
      </c>
      <c r="BK226" s="1179" t="s">
        <v>35</v>
      </c>
      <c r="BL226" s="1200" t="s">
        <v>35</v>
      </c>
      <c r="BM226" s="1221" t="s">
        <v>35</v>
      </c>
      <c r="BN226" s="1179" t="s">
        <v>35</v>
      </c>
      <c r="BO226" s="1179" t="s">
        <v>35</v>
      </c>
      <c r="BP226" s="1179" t="s">
        <v>35</v>
      </c>
      <c r="BQ226" s="1200" t="s">
        <v>35</v>
      </c>
      <c r="BR226" s="1221" t="s">
        <v>35</v>
      </c>
      <c r="BS226" s="1179" t="s">
        <v>35</v>
      </c>
      <c r="BT226" s="1179" t="s">
        <v>35</v>
      </c>
      <c r="BU226" s="1179" t="s">
        <v>35</v>
      </c>
      <c r="BV226" s="1179" t="s">
        <v>35</v>
      </c>
      <c r="BW226" s="1179" t="s">
        <v>35</v>
      </c>
      <c r="BX226" s="1179" t="s">
        <v>35</v>
      </c>
      <c r="BY226" s="1240" t="s">
        <v>35</v>
      </c>
      <c r="BZ226" s="1240" t="s">
        <v>35</v>
      </c>
      <c r="CA226" s="1896"/>
      <c r="CB226" s="1896"/>
      <c r="CC226" s="1896"/>
      <c r="CD226" s="1896"/>
      <c r="CE226" s="1896"/>
      <c r="CF226" s="1896"/>
      <c r="CG226" s="1896"/>
      <c r="CH226" s="1896"/>
      <c r="CI226" s="1896"/>
      <c r="CJ226" s="1896"/>
      <c r="CK226" s="1896"/>
      <c r="CL226" s="1896"/>
      <c r="CM226" s="1896"/>
      <c r="CN226" s="1896"/>
      <c r="CO226" s="1896"/>
      <c r="CP226" s="1896"/>
      <c r="CQ226" s="1896"/>
      <c r="CR226" s="1896"/>
      <c r="CS226" s="1896"/>
      <c r="CT226" s="1896"/>
      <c r="CU226" s="1896"/>
      <c r="CV226" s="1896"/>
      <c r="CW226" s="1896"/>
      <c r="CX226" s="1896"/>
      <c r="CY226" s="1896"/>
      <c r="CZ226" s="1896"/>
    </row>
    <row r="227" s="388" customFormat="true" ht="15" customHeight="true" x14ac:dyDescent="0.2">
      <c r="A227" s="824"/>
      <c r="B227" s="849"/>
      <c r="C227" s="1028"/>
      <c r="D227" s="1029"/>
      <c r="E227" s="1029"/>
      <c r="F227" s="1029"/>
      <c r="G227" s="1030"/>
      <c r="H227" s="1031"/>
      <c r="I227" s="1029"/>
      <c r="J227" s="1029"/>
      <c r="K227" s="1029"/>
      <c r="L227" s="1032"/>
      <c r="M227" s="1033"/>
      <c r="N227" s="1029"/>
      <c r="O227" s="1029"/>
      <c r="P227" s="1029"/>
      <c r="Q227" s="1030"/>
      <c r="R227" s="1031"/>
      <c r="S227" s="1029"/>
      <c r="T227" s="1029"/>
      <c r="U227" s="1029"/>
      <c r="V227" s="1029"/>
      <c r="W227" s="1029"/>
      <c r="X227" s="1029"/>
      <c r="Y227" s="1029"/>
      <c r="Z227" s="1859"/>
      <c r="AA227" s="603"/>
      <c r="AB227" s="603"/>
      <c r="AC227" s="603"/>
      <c r="AD227" s="603"/>
      <c r="AE227" s="603"/>
      <c r="AF227" s="603"/>
      <c r="AG227" s="603"/>
      <c r="AH227" s="603"/>
      <c r="AI227" s="603"/>
      <c r="AJ227" s="603"/>
      <c r="AK227" s="603"/>
      <c r="AL227" s="603"/>
      <c r="AM227" s="603"/>
      <c r="AN227" s="603"/>
      <c r="AO227" s="603"/>
      <c r="AP227" s="603"/>
      <c r="AQ227" s="603"/>
      <c r="AR227" s="603"/>
      <c r="AS227" s="603"/>
      <c r="AT227" s="603"/>
      <c r="AU227" s="603"/>
      <c r="AV227" s="603"/>
      <c r="AW227" s="603"/>
      <c r="AX227" s="603"/>
      <c r="AY227" s="603"/>
      <c r="AZ227" s="216"/>
      <c r="BA227" s="2246" t="s">
        <v>94</v>
      </c>
      <c r="BB227" s="161" t="s">
        <v>61</v>
      </c>
      <c r="BC227" s="1159" t="s">
        <v>35</v>
      </c>
      <c r="BD227" s="1179" t="s">
        <v>35</v>
      </c>
      <c r="BE227" s="1179" t="s">
        <v>35</v>
      </c>
      <c r="BF227" s="1179" t="s">
        <v>35</v>
      </c>
      <c r="BG227" s="1200" t="s">
        <v>35</v>
      </c>
      <c r="BH227" s="1221" t="s">
        <v>35</v>
      </c>
      <c r="BI227" s="1179" t="s">
        <v>35</v>
      </c>
      <c r="BJ227" s="1179" t="s">
        <v>35</v>
      </c>
      <c r="BK227" s="1179" t="s">
        <v>35</v>
      </c>
      <c r="BL227" s="1200" t="s">
        <v>35</v>
      </c>
      <c r="BM227" s="1221" t="s">
        <v>35</v>
      </c>
      <c r="BN227" s="1179" t="s">
        <v>35</v>
      </c>
      <c r="BO227" s="1179" t="s">
        <v>35</v>
      </c>
      <c r="BP227" s="1179" t="s">
        <v>35</v>
      </c>
      <c r="BQ227" s="1200" t="s">
        <v>35</v>
      </c>
      <c r="BR227" s="1221" t="s">
        <v>35</v>
      </c>
      <c r="BS227" s="1179" t="s">
        <v>35</v>
      </c>
      <c r="BT227" s="1179" t="s">
        <v>35</v>
      </c>
      <c r="BU227" s="1179" t="s">
        <v>35</v>
      </c>
      <c r="BV227" s="1179" t="s">
        <v>35</v>
      </c>
      <c r="BW227" s="1179" t="s">
        <v>35</v>
      </c>
      <c r="BX227" s="1179" t="s">
        <v>35</v>
      </c>
      <c r="BY227" s="1240" t="s">
        <v>35</v>
      </c>
      <c r="BZ227" s="1240" t="s">
        <v>35</v>
      </c>
      <c r="CA227" s="1896"/>
      <c r="CB227" s="1896"/>
      <c r="CC227" s="1896"/>
      <c r="CD227" s="1896"/>
      <c r="CE227" s="1896"/>
      <c r="CF227" s="1896"/>
      <c r="CG227" s="1896"/>
      <c r="CH227" s="1896"/>
      <c r="CI227" s="1896"/>
      <c r="CJ227" s="1896"/>
      <c r="CK227" s="1896"/>
      <c r="CL227" s="1896"/>
      <c r="CM227" s="1896"/>
      <c r="CN227" s="1896"/>
      <c r="CO227" s="1896"/>
      <c r="CP227" s="1896"/>
      <c r="CQ227" s="1896"/>
      <c r="CR227" s="1896"/>
      <c r="CS227" s="1896"/>
      <c r="CT227" s="1896"/>
      <c r="CU227" s="1896"/>
      <c r="CV227" s="1896"/>
      <c r="CW227" s="1896"/>
      <c r="CX227" s="1896"/>
      <c r="CY227" s="1896"/>
      <c r="CZ227" s="1896"/>
    </row>
    <row r="228" s="388" customFormat="true" ht="15" customHeight="true" x14ac:dyDescent="0.2">
      <c r="A228" s="1583"/>
      <c r="B228" s="1772"/>
      <c r="C228" s="1540"/>
      <c r="D228" s="1541"/>
      <c r="E228" s="1541"/>
      <c r="F228" s="1541"/>
      <c r="G228" s="1575"/>
      <c r="H228" s="1566"/>
      <c r="I228" s="1541"/>
      <c r="J228" s="1541"/>
      <c r="K228" s="1541"/>
      <c r="L228" s="1546"/>
      <c r="M228" s="1556"/>
      <c r="N228" s="1541"/>
      <c r="O228" s="1541"/>
      <c r="P228" s="1541"/>
      <c r="Q228" s="1575"/>
      <c r="R228" s="1566"/>
      <c r="S228" s="1541"/>
      <c r="T228" s="1541"/>
      <c r="U228" s="1541"/>
      <c r="V228" s="1541"/>
      <c r="W228" s="1541"/>
      <c r="X228" s="1541"/>
      <c r="Y228" s="1541"/>
      <c r="Z228" s="1986"/>
      <c r="AA228" s="603"/>
      <c r="AB228" s="603"/>
      <c r="AC228" s="603"/>
      <c r="AD228" s="603"/>
      <c r="AE228" s="603"/>
      <c r="AF228" s="603"/>
      <c r="AG228" s="603"/>
      <c r="AH228" s="603"/>
      <c r="AI228" s="603"/>
      <c r="AJ228" s="603"/>
      <c r="AK228" s="603"/>
      <c r="AL228" s="603"/>
      <c r="AM228" s="603"/>
      <c r="AN228" s="603"/>
      <c r="AO228" s="603"/>
      <c r="AP228" s="603"/>
      <c r="AQ228" s="603"/>
      <c r="AR228" s="603"/>
      <c r="AS228" s="603"/>
      <c r="AT228" s="603"/>
      <c r="AU228" s="603"/>
      <c r="AV228" s="603"/>
      <c r="AW228" s="603"/>
      <c r="AX228" s="603"/>
      <c r="AY228" s="603"/>
      <c r="AZ228" s="216"/>
      <c r="BA228" s="2246"/>
      <c r="BB228" s="161" t="s">
        <v>91</v>
      </c>
      <c r="BC228" s="1159" t="s">
        <v>35</v>
      </c>
      <c r="BD228" s="1179" t="s">
        <v>35</v>
      </c>
      <c r="BE228" s="1179" t="s">
        <v>35</v>
      </c>
      <c r="BF228" s="1179" t="s">
        <v>35</v>
      </c>
      <c r="BG228" s="1200" t="s">
        <v>35</v>
      </c>
      <c r="BH228" s="1221" t="s">
        <v>35</v>
      </c>
      <c r="BI228" s="1179" t="s">
        <v>35</v>
      </c>
      <c r="BJ228" s="1179" t="s">
        <v>35</v>
      </c>
      <c r="BK228" s="1179" t="s">
        <v>35</v>
      </c>
      <c r="BL228" s="1200" t="s">
        <v>35</v>
      </c>
      <c r="BM228" s="1221" t="s">
        <v>35</v>
      </c>
      <c r="BN228" s="1179" t="s">
        <v>35</v>
      </c>
      <c r="BO228" s="1179" t="s">
        <v>35</v>
      </c>
      <c r="BP228" s="1179" t="s">
        <v>35</v>
      </c>
      <c r="BQ228" s="1200" t="s">
        <v>35</v>
      </c>
      <c r="BR228" s="1221" t="s">
        <v>35</v>
      </c>
      <c r="BS228" s="1179" t="s">
        <v>35</v>
      </c>
      <c r="BT228" s="1179" t="s">
        <v>35</v>
      </c>
      <c r="BU228" s="1179" t="s">
        <v>35</v>
      </c>
      <c r="BV228" s="1179" t="s">
        <v>35</v>
      </c>
      <c r="BW228" s="1179" t="s">
        <v>35</v>
      </c>
      <c r="BX228" s="1179" t="s">
        <v>35</v>
      </c>
      <c r="BY228" s="1240" t="s">
        <v>35</v>
      </c>
      <c r="BZ228" s="1240" t="s">
        <v>35</v>
      </c>
      <c r="CA228" s="1896"/>
      <c r="CB228" s="1896"/>
      <c r="CC228" s="1896"/>
      <c r="CD228" s="1896"/>
      <c r="CE228" s="1896"/>
      <c r="CF228" s="1896"/>
      <c r="CG228" s="1896"/>
      <c r="CH228" s="1896"/>
      <c r="CI228" s="1896"/>
      <c r="CJ228" s="1896"/>
      <c r="CK228" s="1896"/>
      <c r="CL228" s="1896"/>
      <c r="CM228" s="1896"/>
      <c r="CN228" s="1896"/>
      <c r="CO228" s="1896"/>
      <c r="CP228" s="1896"/>
      <c r="CQ228" s="1896"/>
      <c r="CR228" s="1896"/>
      <c r="CS228" s="1896"/>
      <c r="CT228" s="1896"/>
      <c r="CU228" s="1896"/>
      <c r="CV228" s="1896"/>
      <c r="CW228" s="1896"/>
      <c r="CX228" s="1896"/>
      <c r="CY228" s="1896"/>
      <c r="CZ228" s="1896"/>
    </row>
    <row r="229" s="388" customFormat="true" ht="15" customHeight="true" x14ac:dyDescent="0.2">
      <c r="A229" s="1584"/>
      <c r="B229" s="1773"/>
      <c r="C229" s="1542"/>
      <c r="D229" s="1543"/>
      <c r="E229" s="1543"/>
      <c r="F229" s="1543"/>
      <c r="G229" s="1576"/>
      <c r="H229" s="1567"/>
      <c r="I229" s="1543"/>
      <c r="J229" s="1543"/>
      <c r="K229" s="1543"/>
      <c r="L229" s="1547"/>
      <c r="M229" s="1557"/>
      <c r="N229" s="1543"/>
      <c r="O229" s="1543"/>
      <c r="P229" s="1543"/>
      <c r="Q229" s="1576"/>
      <c r="R229" s="1567"/>
      <c r="S229" s="1543"/>
      <c r="T229" s="1543"/>
      <c r="U229" s="1543"/>
      <c r="V229" s="1543"/>
      <c r="W229" s="1543"/>
      <c r="X229" s="1543"/>
      <c r="Y229" s="1543"/>
      <c r="Z229" s="1987"/>
      <c r="AA229" s="603"/>
      <c r="AB229" s="603"/>
      <c r="AC229" s="603"/>
      <c r="AD229" s="603"/>
      <c r="AE229" s="603"/>
      <c r="AF229" s="603"/>
      <c r="AG229" s="603"/>
      <c r="AH229" s="603"/>
      <c r="AI229" s="603"/>
      <c r="AJ229" s="603"/>
      <c r="AK229" s="603"/>
      <c r="AL229" s="603"/>
      <c r="AM229" s="603"/>
      <c r="AN229" s="603"/>
      <c r="AO229" s="603"/>
      <c r="AP229" s="603"/>
      <c r="AQ229" s="603"/>
      <c r="AR229" s="603"/>
      <c r="AS229" s="603"/>
      <c r="AT229" s="603"/>
      <c r="AU229" s="603"/>
      <c r="AV229" s="603"/>
      <c r="AW229" s="603"/>
      <c r="AX229" s="603"/>
      <c r="AY229" s="603"/>
      <c r="AZ229" s="216"/>
      <c r="BA229" s="2246"/>
      <c r="BB229" s="161" t="s">
        <v>92</v>
      </c>
      <c r="BC229" s="1159" t="s">
        <v>35</v>
      </c>
      <c r="BD229" s="1179" t="s">
        <v>35</v>
      </c>
      <c r="BE229" s="1179" t="s">
        <v>35</v>
      </c>
      <c r="BF229" s="1179" t="s">
        <v>35</v>
      </c>
      <c r="BG229" s="1200" t="s">
        <v>35</v>
      </c>
      <c r="BH229" s="1221" t="s">
        <v>35</v>
      </c>
      <c r="BI229" s="1179" t="s">
        <v>35</v>
      </c>
      <c r="BJ229" s="1179" t="s">
        <v>35</v>
      </c>
      <c r="BK229" s="1179" t="s">
        <v>35</v>
      </c>
      <c r="BL229" s="1200" t="s">
        <v>35</v>
      </c>
      <c r="BM229" s="1221" t="s">
        <v>35</v>
      </c>
      <c r="BN229" s="1179" t="s">
        <v>35</v>
      </c>
      <c r="BO229" s="1179" t="s">
        <v>35</v>
      </c>
      <c r="BP229" s="1179" t="s">
        <v>35</v>
      </c>
      <c r="BQ229" s="1200" t="s">
        <v>35</v>
      </c>
      <c r="BR229" s="1221" t="s">
        <v>35</v>
      </c>
      <c r="BS229" s="1179" t="s">
        <v>35</v>
      </c>
      <c r="BT229" s="1179" t="s">
        <v>35</v>
      </c>
      <c r="BU229" s="1179" t="s">
        <v>35</v>
      </c>
      <c r="BV229" s="1179" t="s">
        <v>35</v>
      </c>
      <c r="BW229" s="1179" t="s">
        <v>35</v>
      </c>
      <c r="BX229" s="1179" t="s">
        <v>35</v>
      </c>
      <c r="BY229" s="1240" t="s">
        <v>35</v>
      </c>
      <c r="BZ229" s="1240" t="s">
        <v>35</v>
      </c>
      <c r="CA229" s="1896"/>
      <c r="CB229" s="1896"/>
      <c r="CC229" s="1896"/>
      <c r="CD229" s="1896"/>
      <c r="CE229" s="1896"/>
      <c r="CF229" s="1896"/>
      <c r="CG229" s="1896"/>
      <c r="CH229" s="1896"/>
      <c r="CI229" s="1896"/>
      <c r="CJ229" s="1896"/>
      <c r="CK229" s="1896"/>
      <c r="CL229" s="1896"/>
      <c r="CM229" s="1896"/>
      <c r="CN229" s="1896"/>
      <c r="CO229" s="1896"/>
      <c r="CP229" s="1896"/>
      <c r="CQ229" s="1896"/>
      <c r="CR229" s="1896"/>
      <c r="CS229" s="1896"/>
      <c r="CT229" s="1896"/>
      <c r="CU229" s="1896"/>
      <c r="CV229" s="1896"/>
      <c r="CW229" s="1896"/>
      <c r="CX229" s="1896"/>
      <c r="CY229" s="1896"/>
      <c r="CZ229" s="1896"/>
    </row>
    <row r="230" s="388" customFormat="true" ht="15" customHeight="true" x14ac:dyDescent="0.2">
      <c r="A230" s="1585"/>
      <c r="B230" s="1774"/>
      <c r="C230" s="1727"/>
      <c r="D230" s="1728"/>
      <c r="E230" s="1728"/>
      <c r="F230" s="1728"/>
      <c r="G230" s="1729"/>
      <c r="H230" s="1730"/>
      <c r="I230" s="1728"/>
      <c r="J230" s="1728"/>
      <c r="K230" s="1728"/>
      <c r="L230" s="1731"/>
      <c r="M230" s="1732"/>
      <c r="N230" s="1728"/>
      <c r="O230" s="1728"/>
      <c r="P230" s="1728"/>
      <c r="Q230" s="1729"/>
      <c r="R230" s="1730"/>
      <c r="S230" s="1728"/>
      <c r="T230" s="1728"/>
      <c r="U230" s="1728"/>
      <c r="V230" s="1728"/>
      <c r="W230" s="1728"/>
      <c r="X230" s="1728"/>
      <c r="Y230" s="1728"/>
      <c r="Z230" s="1988"/>
      <c r="AA230" s="603"/>
      <c r="AB230" s="603"/>
      <c r="AC230" s="603"/>
      <c r="AD230" s="603"/>
      <c r="AE230" s="603"/>
      <c r="AF230" s="603"/>
      <c r="AG230" s="603"/>
      <c r="AH230" s="603"/>
      <c r="AI230" s="603"/>
      <c r="AJ230" s="603"/>
      <c r="AK230" s="603"/>
      <c r="AL230" s="603"/>
      <c r="AM230" s="603"/>
      <c r="AN230" s="603"/>
      <c r="AO230" s="603"/>
      <c r="AP230" s="603"/>
      <c r="AQ230" s="603"/>
      <c r="AR230" s="603"/>
      <c r="AS230" s="603"/>
      <c r="AT230" s="603"/>
      <c r="AU230" s="603"/>
      <c r="AV230" s="603"/>
      <c r="AW230" s="603"/>
      <c r="AX230" s="603"/>
      <c r="AY230" s="603"/>
      <c r="AZ230" s="216"/>
      <c r="BA230" s="2246"/>
      <c r="BB230" s="161" t="s">
        <v>93</v>
      </c>
      <c r="BC230" s="1159" t="s">
        <v>35</v>
      </c>
      <c r="BD230" s="1179" t="s">
        <v>35</v>
      </c>
      <c r="BE230" s="1179" t="s">
        <v>35</v>
      </c>
      <c r="BF230" s="1179" t="s">
        <v>35</v>
      </c>
      <c r="BG230" s="1200" t="s">
        <v>35</v>
      </c>
      <c r="BH230" s="1221" t="s">
        <v>35</v>
      </c>
      <c r="BI230" s="1179" t="s">
        <v>35</v>
      </c>
      <c r="BJ230" s="1179" t="s">
        <v>35</v>
      </c>
      <c r="BK230" s="1179" t="s">
        <v>35</v>
      </c>
      <c r="BL230" s="1200" t="s">
        <v>35</v>
      </c>
      <c r="BM230" s="1221" t="s">
        <v>35</v>
      </c>
      <c r="BN230" s="1179" t="s">
        <v>35</v>
      </c>
      <c r="BO230" s="1179" t="s">
        <v>35</v>
      </c>
      <c r="BP230" s="1179" t="s">
        <v>35</v>
      </c>
      <c r="BQ230" s="1200" t="s">
        <v>35</v>
      </c>
      <c r="BR230" s="1221" t="s">
        <v>35</v>
      </c>
      <c r="BS230" s="1179" t="s">
        <v>35</v>
      </c>
      <c r="BT230" s="1179" t="s">
        <v>35</v>
      </c>
      <c r="BU230" s="1179" t="s">
        <v>35</v>
      </c>
      <c r="BV230" s="1179" t="s">
        <v>35</v>
      </c>
      <c r="BW230" s="1179" t="s">
        <v>35</v>
      </c>
      <c r="BX230" s="1179" t="s">
        <v>35</v>
      </c>
      <c r="BY230" s="1240" t="s">
        <v>35</v>
      </c>
      <c r="BZ230" s="1240" t="s">
        <v>35</v>
      </c>
      <c r="CA230" s="1896"/>
      <c r="CB230" s="1896"/>
      <c r="CC230" s="1896"/>
      <c r="CD230" s="1896"/>
      <c r="CE230" s="1896"/>
      <c r="CF230" s="1896"/>
      <c r="CG230" s="1896"/>
      <c r="CH230" s="1896"/>
      <c r="CI230" s="1896"/>
      <c r="CJ230" s="1896"/>
      <c r="CK230" s="1896"/>
      <c r="CL230" s="1896"/>
      <c r="CM230" s="1896"/>
      <c r="CN230" s="1896"/>
      <c r="CO230" s="1896"/>
      <c r="CP230" s="1896"/>
      <c r="CQ230" s="1896"/>
      <c r="CR230" s="1896"/>
      <c r="CS230" s="1896"/>
      <c r="CT230" s="1896"/>
      <c r="CU230" s="1896"/>
      <c r="CV230" s="1896"/>
      <c r="CW230" s="1896"/>
      <c r="CX230" s="1896"/>
      <c r="CY230" s="1896"/>
      <c r="CZ230" s="1896"/>
    </row>
    <row r="231" s="388" customFormat="true" ht="15" customHeight="true" x14ac:dyDescent="0.2">
      <c r="A231" s="1586"/>
      <c r="B231" s="1775"/>
      <c r="C231" s="1733"/>
      <c r="D231" s="1734"/>
      <c r="E231" s="1734"/>
      <c r="F231" s="1734"/>
      <c r="G231" s="1735"/>
      <c r="H231" s="1736"/>
      <c r="I231" s="1734"/>
      <c r="J231" s="1734"/>
      <c r="K231" s="1734"/>
      <c r="L231" s="1737"/>
      <c r="M231" s="1738"/>
      <c r="N231" s="1734"/>
      <c r="O231" s="1734"/>
      <c r="P231" s="1734"/>
      <c r="Q231" s="1735"/>
      <c r="R231" s="1736"/>
      <c r="S231" s="1734"/>
      <c r="T231" s="1734"/>
      <c r="U231" s="1734"/>
      <c r="V231" s="1734"/>
      <c r="W231" s="1734"/>
      <c r="X231" s="1734"/>
      <c r="Y231" s="1734"/>
      <c r="Z231" s="1989"/>
      <c r="AA231" s="603"/>
      <c r="AB231" s="603"/>
      <c r="AC231" s="603"/>
      <c r="AD231" s="603"/>
      <c r="AE231" s="603"/>
      <c r="AF231" s="603"/>
      <c r="AG231" s="603"/>
      <c r="AH231" s="603"/>
      <c r="AI231" s="603"/>
      <c r="AJ231" s="603"/>
      <c r="AK231" s="603"/>
      <c r="AL231" s="603"/>
      <c r="AM231" s="603"/>
      <c r="AN231" s="603"/>
      <c r="AO231" s="603"/>
      <c r="AP231" s="603"/>
      <c r="AQ231" s="603"/>
      <c r="AR231" s="603"/>
      <c r="AS231" s="603"/>
      <c r="AT231" s="603"/>
      <c r="AU231" s="603"/>
      <c r="AV231" s="603"/>
      <c r="AW231" s="603"/>
      <c r="AX231" s="603"/>
      <c r="AY231" s="603"/>
      <c r="AZ231" s="216"/>
      <c r="BA231" s="2448" t="s">
        <v>314</v>
      </c>
      <c r="BB231" s="161" t="s">
        <v>315</v>
      </c>
      <c r="BC231" s="344">
        <v>5103.6821920337925</v>
      </c>
      <c r="BD231" s="308">
        <v>4765.2337907007741</v>
      </c>
      <c r="BE231" s="308">
        <v>5005.9389885730725</v>
      </c>
      <c r="BF231" s="308">
        <v>4704.0313299765357</v>
      </c>
      <c r="BG231" s="345">
        <v>4930.3132930491402</v>
      </c>
      <c r="BH231" s="353">
        <v>3345.7294492163651</v>
      </c>
      <c r="BI231" s="308">
        <v>3288.4449070380106</v>
      </c>
      <c r="BJ231" s="308">
        <v>3168.9755355208604</v>
      </c>
      <c r="BK231" s="308">
        <v>3343.8412887455615</v>
      </c>
      <c r="BL231" s="345">
        <v>3390.4589379839404</v>
      </c>
      <c r="BM231" s="353">
        <v>1455.2314001310417</v>
      </c>
      <c r="BN231" s="308">
        <v>1687.3701079968175</v>
      </c>
      <c r="BO231" s="308">
        <v>1636.8132573438863</v>
      </c>
      <c r="BP231" s="308">
        <v>1561.6069315799812</v>
      </c>
      <c r="BQ231" s="345">
        <v>1630.7277787768589</v>
      </c>
      <c r="BR231" s="353">
        <v>1343.9625805914666</v>
      </c>
      <c r="BS231" s="308">
        <v>1976.1352771730387</v>
      </c>
      <c r="BT231" s="308">
        <v>3261.8209838118373</v>
      </c>
      <c r="BU231" s="308">
        <v>5578.2758622275478</v>
      </c>
      <c r="BV231" s="308">
        <v>998.23964404162632</v>
      </c>
      <c r="BW231" s="308">
        <v>326.39817928431415</v>
      </c>
      <c r="BX231" s="308">
        <v>2477.1313003471823</v>
      </c>
      <c r="BY231" s="309">
        <v>7480.3905995917294</v>
      </c>
      <c r="BZ231" s="309">
        <v>1066.8451672645704</v>
      </c>
      <c r="CA231" s="1897"/>
      <c r="CB231" s="1897"/>
      <c r="CC231" s="1897"/>
      <c r="CD231" s="1897"/>
      <c r="CE231" s="1897"/>
      <c r="CF231" s="1897"/>
      <c r="CG231" s="1897"/>
      <c r="CH231" s="1897"/>
      <c r="CI231" s="1897"/>
      <c r="CJ231" s="1897"/>
      <c r="CK231" s="1897"/>
      <c r="CL231" s="1897"/>
      <c r="CM231" s="1897"/>
      <c r="CN231" s="1897"/>
      <c r="CO231" s="1897"/>
      <c r="CP231" s="1897"/>
      <c r="CQ231" s="1897"/>
      <c r="CR231" s="1897"/>
      <c r="CS231" s="1897"/>
      <c r="CT231" s="1897"/>
      <c r="CU231" s="1897"/>
      <c r="CV231" s="1897"/>
      <c r="CW231" s="1897"/>
      <c r="CX231" s="1897"/>
      <c r="CY231" s="1897"/>
      <c r="CZ231" s="1897"/>
    </row>
    <row r="232" s="388" customFormat="true" ht="15" customHeight="true" x14ac:dyDescent="0.2">
      <c r="A232" s="1586"/>
      <c r="B232" s="1775"/>
      <c r="C232" s="1733"/>
      <c r="D232" s="1734"/>
      <c r="E232" s="1734"/>
      <c r="F232" s="1734"/>
      <c r="G232" s="1735"/>
      <c r="H232" s="1736"/>
      <c r="I232" s="1734"/>
      <c r="J232" s="1734"/>
      <c r="K232" s="1734"/>
      <c r="L232" s="1737"/>
      <c r="M232" s="1738"/>
      <c r="N232" s="1734"/>
      <c r="O232" s="1734"/>
      <c r="P232" s="1734"/>
      <c r="Q232" s="1735"/>
      <c r="R232" s="1736"/>
      <c r="S232" s="1734"/>
      <c r="T232" s="1734"/>
      <c r="U232" s="1734"/>
      <c r="V232" s="1734"/>
      <c r="W232" s="1734"/>
      <c r="X232" s="1734"/>
      <c r="Y232" s="1734"/>
      <c r="Z232" s="1989"/>
      <c r="AA232" s="603"/>
      <c r="AB232" s="603"/>
      <c r="AC232" s="603"/>
      <c r="AD232" s="603"/>
      <c r="AE232" s="603"/>
      <c r="AF232" s="603"/>
      <c r="AG232" s="603"/>
      <c r="AH232" s="603"/>
      <c r="AI232" s="603"/>
      <c r="AJ232" s="603"/>
      <c r="AK232" s="603"/>
      <c r="AL232" s="603"/>
      <c r="AM232" s="603"/>
      <c r="AN232" s="603"/>
      <c r="AO232" s="603"/>
      <c r="AP232" s="603"/>
      <c r="AQ232" s="603"/>
      <c r="AR232" s="603"/>
      <c r="AS232" s="603"/>
      <c r="AT232" s="603"/>
      <c r="AU232" s="603"/>
      <c r="AV232" s="603"/>
      <c r="AW232" s="603"/>
      <c r="AX232" s="603"/>
      <c r="AY232" s="603"/>
      <c r="AZ232" s="216"/>
      <c r="BA232" s="2448"/>
      <c r="BB232" s="161" t="s">
        <v>316</v>
      </c>
      <c r="BC232" s="344">
        <v>5101.2622930084754</v>
      </c>
      <c r="BD232" s="308">
        <v>5443.8275533359265</v>
      </c>
      <c r="BE232" s="308">
        <v>5192.8448665504284</v>
      </c>
      <c r="BF232" s="308">
        <v>5505.5452954097718</v>
      </c>
      <c r="BG232" s="345">
        <v>5268.6823319061923</v>
      </c>
      <c r="BH232" s="353">
        <v>3666.3121118332474</v>
      </c>
      <c r="BI232" s="308">
        <v>3738.1171499644634</v>
      </c>
      <c r="BJ232" s="308">
        <v>3841.9527732312749</v>
      </c>
      <c r="BK232" s="308">
        <v>3669.0704591902177</v>
      </c>
      <c r="BL232" s="345">
        <v>3629.1048963515341</v>
      </c>
      <c r="BM232" s="353">
        <v>1732.9558937461277</v>
      </c>
      <c r="BN232" s="308">
        <v>1504.0806004026151</v>
      </c>
      <c r="BO232" s="308">
        <v>1548.243203693994</v>
      </c>
      <c r="BP232" s="308">
        <v>1625.8690812445861</v>
      </c>
      <c r="BQ232" s="345">
        <v>1556.4561705527194</v>
      </c>
      <c r="BR232" s="353">
        <v>773.63292726493512</v>
      </c>
      <c r="BS232" s="308">
        <v>884.53515417248457</v>
      </c>
      <c r="BT232" s="308">
        <v>5635.9038575650502</v>
      </c>
      <c r="BU232" s="308">
        <v>7617.7511417944088</v>
      </c>
      <c r="BV232" s="308">
        <v>1443.1271408803627</v>
      </c>
      <c r="BW232" s="308">
        <v>296.54416312801612</v>
      </c>
      <c r="BX232" s="308">
        <v>1580.6411318296102</v>
      </c>
      <c r="BY232" s="309">
        <v>6822.3982642532637</v>
      </c>
      <c r="BZ232" s="309">
        <v>1457.6285593226646</v>
      </c>
      <c r="CA232" s="1897"/>
      <c r="CB232" s="1897"/>
      <c r="CC232" s="1897"/>
      <c r="CD232" s="1897"/>
      <c r="CE232" s="1897"/>
      <c r="CF232" s="1897"/>
      <c r="CG232" s="1897"/>
      <c r="CH232" s="1897"/>
      <c r="CI232" s="1897"/>
      <c r="CJ232" s="1897"/>
      <c r="CK232" s="1897"/>
      <c r="CL232" s="1897"/>
      <c r="CM232" s="1897"/>
      <c r="CN232" s="1897"/>
      <c r="CO232" s="1897"/>
      <c r="CP232" s="1897"/>
      <c r="CQ232" s="1897"/>
      <c r="CR232" s="1897"/>
      <c r="CS232" s="1897"/>
      <c r="CT232" s="1897"/>
      <c r="CU232" s="1897"/>
      <c r="CV232" s="1897"/>
      <c r="CW232" s="1897"/>
      <c r="CX232" s="1897"/>
      <c r="CY232" s="1897"/>
      <c r="CZ232" s="1897"/>
    </row>
    <row r="233" s="388" customFormat="true" ht="15" customHeight="true" x14ac:dyDescent="0.2">
      <c r="A233" s="1586"/>
      <c r="B233" s="1775"/>
      <c r="C233" s="1733"/>
      <c r="D233" s="1734"/>
      <c r="E233" s="1734"/>
      <c r="F233" s="1734"/>
      <c r="G233" s="1735"/>
      <c r="H233" s="1736"/>
      <c r="I233" s="1734"/>
      <c r="J233" s="1734"/>
      <c r="K233" s="1734"/>
      <c r="L233" s="1737"/>
      <c r="M233" s="1738"/>
      <c r="N233" s="1734"/>
      <c r="O233" s="1734"/>
      <c r="P233" s="1734"/>
      <c r="Q233" s="1735"/>
      <c r="R233" s="1736"/>
      <c r="S233" s="1734"/>
      <c r="T233" s="1734"/>
      <c r="U233" s="1734"/>
      <c r="V233" s="1734"/>
      <c r="W233" s="1734"/>
      <c r="X233" s="1734"/>
      <c r="Y233" s="1734"/>
      <c r="Z233" s="1989"/>
      <c r="AA233" s="603"/>
      <c r="AB233" s="603"/>
      <c r="AC233" s="603"/>
      <c r="AD233" s="603"/>
      <c r="AE233" s="603"/>
      <c r="AF233" s="603"/>
      <c r="AG233" s="603"/>
      <c r="AH233" s="603"/>
      <c r="AI233" s="603"/>
      <c r="AJ233" s="603"/>
      <c r="AK233" s="603"/>
      <c r="AL233" s="603"/>
      <c r="AM233" s="603"/>
      <c r="AN233" s="603"/>
      <c r="AO233" s="603"/>
      <c r="AP233" s="603"/>
      <c r="AQ233" s="603"/>
      <c r="AR233" s="603"/>
      <c r="AS233" s="603"/>
      <c r="AT233" s="603"/>
      <c r="AU233" s="603"/>
      <c r="AV233" s="603"/>
      <c r="AW233" s="603"/>
      <c r="AX233" s="603"/>
      <c r="AY233" s="603"/>
      <c r="AZ233" s="216"/>
      <c r="BA233" s="2449"/>
      <c r="BB233" s="161" t="s">
        <v>176</v>
      </c>
      <c r="BC233" s="344">
        <v>10204.944485042266</v>
      </c>
      <c r="BD233" s="308">
        <v>10209.061344036649</v>
      </c>
      <c r="BE233" s="308">
        <v>10198.783855123513</v>
      </c>
      <c r="BF233" s="308">
        <v>10209.576625386304</v>
      </c>
      <c r="BG233" s="345">
        <v>10198.995624955338</v>
      </c>
      <c r="BH233" s="353">
        <v>7012.0415610496166</v>
      </c>
      <c r="BI233" s="308">
        <v>7026.5620570024821</v>
      </c>
      <c r="BJ233" s="308">
        <v>7010.9283087521371</v>
      </c>
      <c r="BK233" s="308">
        <v>7012.9117479357856</v>
      </c>
      <c r="BL233" s="345">
        <v>7019.5638343355031</v>
      </c>
      <c r="BM233" s="353">
        <v>3188.1872938771658</v>
      </c>
      <c r="BN233" s="308">
        <v>3191.4507083994467</v>
      </c>
      <c r="BO233" s="308">
        <v>3185.0564610378842</v>
      </c>
      <c r="BP233" s="308">
        <v>3187.4760128245698</v>
      </c>
      <c r="BQ233" s="345">
        <v>3187.1839493295806</v>
      </c>
      <c r="BR233" s="353">
        <v>2117.5955078564052</v>
      </c>
      <c r="BS233" s="308">
        <v>2860.6704313455243</v>
      </c>
      <c r="BT233" s="308">
        <v>8897.7248413768884</v>
      </c>
      <c r="BU233" s="308">
        <v>13196.027004021911</v>
      </c>
      <c r="BV233" s="308">
        <v>2441.366784921981</v>
      </c>
      <c r="BW233" s="308">
        <v>622.94234241233016</v>
      </c>
      <c r="BX233" s="308">
        <v>4057.7724321767892</v>
      </c>
      <c r="BY233" s="309">
        <v>14302.78886384498</v>
      </c>
      <c r="BZ233" s="309">
        <v>2524.4737265872463</v>
      </c>
      <c r="CA233" s="1897"/>
      <c r="CB233" s="1897"/>
      <c r="CC233" s="1897"/>
      <c r="CD233" s="1897"/>
      <c r="CE233" s="1897"/>
      <c r="CF233" s="1897"/>
      <c r="CG233" s="1897"/>
      <c r="CH233" s="1897"/>
      <c r="CI233" s="1897"/>
      <c r="CJ233" s="1897"/>
      <c r="CK233" s="1897"/>
      <c r="CL233" s="1897"/>
      <c r="CM233" s="1897"/>
      <c r="CN233" s="1897"/>
      <c r="CO233" s="1897"/>
      <c r="CP233" s="1897"/>
      <c r="CQ233" s="1897"/>
      <c r="CR233" s="1897"/>
      <c r="CS233" s="1897"/>
      <c r="CT233" s="1897"/>
      <c r="CU233" s="1897"/>
      <c r="CV233" s="1897"/>
      <c r="CW233" s="1897"/>
      <c r="CX233" s="1897"/>
      <c r="CY233" s="1897"/>
      <c r="CZ233" s="1897"/>
    </row>
    <row r="234" s="388" customFormat="true" ht="15" customHeight="true" x14ac:dyDescent="0.2">
      <c r="A234" s="1586"/>
      <c r="B234" s="1775"/>
      <c r="C234" s="1733"/>
      <c r="D234" s="1734"/>
      <c r="E234" s="1734"/>
      <c r="F234" s="1734"/>
      <c r="G234" s="1735"/>
      <c r="H234" s="1736"/>
      <c r="I234" s="1734"/>
      <c r="J234" s="1734"/>
      <c r="K234" s="1734"/>
      <c r="L234" s="1737"/>
      <c r="M234" s="1738"/>
      <c r="N234" s="1734"/>
      <c r="O234" s="1734"/>
      <c r="P234" s="1734"/>
      <c r="Q234" s="1735"/>
      <c r="R234" s="1736"/>
      <c r="S234" s="1734"/>
      <c r="T234" s="1734"/>
      <c r="U234" s="1734"/>
      <c r="V234" s="1734"/>
      <c r="W234" s="1734"/>
      <c r="X234" s="1734"/>
      <c r="Y234" s="1734"/>
      <c r="Z234" s="1989"/>
      <c r="AA234" s="603"/>
      <c r="AB234" s="603"/>
      <c r="AC234" s="603"/>
      <c r="AD234" s="603"/>
      <c r="AE234" s="603"/>
      <c r="AF234" s="603"/>
      <c r="AG234" s="603"/>
      <c r="AH234" s="603"/>
      <c r="AI234" s="603"/>
      <c r="AJ234" s="603"/>
      <c r="AK234" s="603"/>
      <c r="AL234" s="603"/>
      <c r="AM234" s="603"/>
      <c r="AN234" s="603"/>
      <c r="AO234" s="603"/>
      <c r="AP234" s="603"/>
      <c r="AQ234" s="603"/>
      <c r="AR234" s="603"/>
      <c r="AS234" s="603"/>
      <c r="AT234" s="603"/>
      <c r="AU234" s="603"/>
      <c r="AV234" s="603"/>
      <c r="AW234" s="603"/>
      <c r="AX234" s="603"/>
      <c r="AY234" s="603"/>
      <c r="AZ234" s="216"/>
      <c r="BA234" s="385"/>
      <c r="BB234" s="161"/>
      <c r="BC234" s="344"/>
      <c r="BD234" s="308"/>
      <c r="BE234" s="308"/>
      <c r="BF234" s="308"/>
      <c r="BG234" s="345"/>
      <c r="BH234" s="353"/>
      <c r="BI234" s="308"/>
      <c r="BJ234" s="308"/>
      <c r="BK234" s="308"/>
      <c r="BL234" s="345"/>
      <c r="BM234" s="353"/>
      <c r="BN234" s="308"/>
      <c r="BO234" s="308"/>
      <c r="BP234" s="308"/>
      <c r="BQ234" s="345"/>
      <c r="BR234" s="353"/>
      <c r="BS234" s="308"/>
      <c r="BT234" s="308"/>
      <c r="BU234" s="308"/>
      <c r="BV234" s="308"/>
      <c r="BW234" s="308"/>
      <c r="BX234" s="308"/>
      <c r="BY234" s="309"/>
      <c r="BZ234" s="309"/>
      <c r="CA234" s="1897"/>
      <c r="CB234" s="1897"/>
      <c r="CC234" s="1897"/>
      <c r="CD234" s="1897"/>
      <c r="CE234" s="1897"/>
      <c r="CF234" s="1897"/>
      <c r="CG234" s="1897"/>
      <c r="CH234" s="1897"/>
      <c r="CI234" s="1897"/>
      <c r="CJ234" s="1897"/>
      <c r="CK234" s="1897"/>
      <c r="CL234" s="1897"/>
      <c r="CM234" s="1897"/>
      <c r="CN234" s="1897"/>
      <c r="CO234" s="1897"/>
      <c r="CP234" s="1897"/>
      <c r="CQ234" s="1897"/>
      <c r="CR234" s="1897"/>
      <c r="CS234" s="1897"/>
      <c r="CT234" s="1897"/>
      <c r="CU234" s="1897"/>
      <c r="CV234" s="1897"/>
      <c r="CW234" s="1897"/>
      <c r="CX234" s="1897"/>
      <c r="CY234" s="1897"/>
      <c r="CZ234" s="1897"/>
    </row>
    <row r="235" s="388" customFormat="true" ht="15" customHeight="true" x14ac:dyDescent="0.2">
      <c r="A235" s="1587"/>
      <c r="B235" s="1776"/>
      <c r="C235" s="1739"/>
      <c r="D235" s="1740"/>
      <c r="E235" s="1740"/>
      <c r="F235" s="1740"/>
      <c r="G235" s="1741"/>
      <c r="H235" s="1742"/>
      <c r="I235" s="1740"/>
      <c r="J235" s="1740"/>
      <c r="K235" s="1740"/>
      <c r="L235" s="1743"/>
      <c r="M235" s="1744"/>
      <c r="N235" s="1740"/>
      <c r="O235" s="1740"/>
      <c r="P235" s="1740"/>
      <c r="Q235" s="1741"/>
      <c r="R235" s="1742"/>
      <c r="S235" s="1740"/>
      <c r="T235" s="1740"/>
      <c r="U235" s="1740"/>
      <c r="V235" s="1740"/>
      <c r="W235" s="1740"/>
      <c r="X235" s="1740"/>
      <c r="Y235" s="1740"/>
      <c r="Z235" s="1990"/>
      <c r="AA235" s="603"/>
      <c r="AB235" s="603"/>
      <c r="AC235" s="603"/>
      <c r="AD235" s="603"/>
      <c r="AE235" s="603"/>
      <c r="AF235" s="603"/>
      <c r="AG235" s="603"/>
      <c r="AH235" s="603"/>
      <c r="AI235" s="603"/>
      <c r="AJ235" s="603"/>
      <c r="AK235" s="603"/>
      <c r="AL235" s="603"/>
      <c r="AM235" s="603"/>
      <c r="AN235" s="603"/>
      <c r="AO235" s="603"/>
      <c r="AP235" s="603"/>
      <c r="AQ235" s="603"/>
      <c r="AR235" s="603"/>
      <c r="AS235" s="603"/>
      <c r="AT235" s="603"/>
      <c r="AU235" s="603"/>
      <c r="AV235" s="603"/>
      <c r="AW235" s="603"/>
      <c r="AX235" s="603"/>
      <c r="AY235" s="603"/>
      <c r="AZ235" s="216"/>
      <c r="BA235" s="385"/>
      <c r="BB235" s="161"/>
      <c r="BC235" s="344"/>
      <c r="BD235" s="308"/>
      <c r="BE235" s="308"/>
      <c r="BF235" s="308"/>
      <c r="BG235" s="345"/>
      <c r="BH235" s="353"/>
      <c r="BI235" s="308"/>
      <c r="BJ235" s="308"/>
      <c r="BK235" s="308"/>
      <c r="BL235" s="345"/>
      <c r="BM235" s="353"/>
      <c r="BN235" s="308"/>
      <c r="BO235" s="308"/>
      <c r="BP235" s="308"/>
      <c r="BQ235" s="345"/>
      <c r="BR235" s="353"/>
      <c r="BS235" s="308"/>
      <c r="BT235" s="308"/>
      <c r="BU235" s="308"/>
      <c r="BV235" s="308"/>
      <c r="BW235" s="308"/>
      <c r="BX235" s="308"/>
      <c r="BY235" s="309"/>
      <c r="BZ235" s="309"/>
      <c r="CA235" s="1897"/>
      <c r="CB235" s="1897"/>
      <c r="CC235" s="1897"/>
      <c r="CD235" s="1897"/>
      <c r="CE235" s="1897"/>
      <c r="CF235" s="1897"/>
      <c r="CG235" s="1897"/>
      <c r="CH235" s="1897"/>
      <c r="CI235" s="1897"/>
      <c r="CJ235" s="1897"/>
      <c r="CK235" s="1897"/>
      <c r="CL235" s="1897"/>
      <c r="CM235" s="1897"/>
      <c r="CN235" s="1897"/>
      <c r="CO235" s="1897"/>
      <c r="CP235" s="1897"/>
      <c r="CQ235" s="1897"/>
      <c r="CR235" s="1897"/>
      <c r="CS235" s="1897"/>
      <c r="CT235" s="1897"/>
      <c r="CU235" s="1897"/>
      <c r="CV235" s="1897"/>
      <c r="CW235" s="1897"/>
      <c r="CX235" s="1897"/>
      <c r="CY235" s="1897"/>
      <c r="CZ235" s="1897"/>
    </row>
    <row r="236" s="388" customFormat="true" ht="15" customHeight="true" x14ac:dyDescent="0.2">
      <c r="A236" s="824"/>
      <c r="B236" s="849"/>
      <c r="C236" s="1045"/>
      <c r="D236" s="1046"/>
      <c r="E236" s="1046"/>
      <c r="F236" s="1046"/>
      <c r="G236" s="1047"/>
      <c r="H236" s="1048"/>
      <c r="I236" s="1046"/>
      <c r="J236" s="1046"/>
      <c r="K236" s="1046"/>
      <c r="L236" s="1049"/>
      <c r="M236" s="1050"/>
      <c r="N236" s="1046"/>
      <c r="O236" s="1046"/>
      <c r="P236" s="1046"/>
      <c r="Q236" s="1047"/>
      <c r="R236" s="1048"/>
      <c r="S236" s="1046"/>
      <c r="T236" s="1046"/>
      <c r="U236" s="1046"/>
      <c r="V236" s="1046"/>
      <c r="W236" s="1046"/>
      <c r="X236" s="1046"/>
      <c r="Y236" s="1046"/>
      <c r="Z236" s="1865"/>
      <c r="AA236" s="603"/>
      <c r="AB236" s="603"/>
      <c r="AC236" s="603"/>
      <c r="AD236" s="603"/>
      <c r="AE236" s="603"/>
      <c r="AF236" s="603"/>
      <c r="AG236" s="603"/>
      <c r="AH236" s="603"/>
      <c r="AI236" s="603"/>
      <c r="AJ236" s="603"/>
      <c r="AK236" s="603"/>
      <c r="AL236" s="603"/>
      <c r="AM236" s="603"/>
      <c r="AN236" s="603"/>
      <c r="AO236" s="603"/>
      <c r="AP236" s="603"/>
      <c r="AQ236" s="603"/>
      <c r="AR236" s="603"/>
      <c r="AS236" s="603"/>
      <c r="AT236" s="603"/>
      <c r="AU236" s="603"/>
      <c r="AV236" s="603"/>
      <c r="AW236" s="603"/>
      <c r="AX236" s="603"/>
      <c r="AY236" s="603"/>
      <c r="AZ236" s="216"/>
      <c r="BA236" s="385"/>
      <c r="BB236" s="161"/>
      <c r="BC236" s="344"/>
      <c r="BD236" s="308"/>
      <c r="BE236" s="308"/>
      <c r="BF236" s="308"/>
      <c r="BG236" s="345"/>
      <c r="BH236" s="353"/>
      <c r="BI236" s="308"/>
      <c r="BJ236" s="308"/>
      <c r="BK236" s="308"/>
      <c r="BL236" s="345"/>
      <c r="BM236" s="353"/>
      <c r="BN236" s="308"/>
      <c r="BO236" s="308"/>
      <c r="BP236" s="308"/>
      <c r="BQ236" s="345"/>
      <c r="BR236" s="353"/>
      <c r="BS236" s="308"/>
      <c r="BT236" s="308"/>
      <c r="BU236" s="308"/>
      <c r="BV236" s="308"/>
      <c r="BW236" s="308"/>
      <c r="BX236" s="308"/>
      <c r="BY236" s="309"/>
      <c r="BZ236" s="309"/>
      <c r="CA236" s="1897"/>
      <c r="CB236" s="1897"/>
      <c r="CC236" s="1897"/>
      <c r="CD236" s="1897"/>
      <c r="CE236" s="1897"/>
      <c r="CF236" s="1897"/>
      <c r="CG236" s="1897"/>
      <c r="CH236" s="1897"/>
      <c r="CI236" s="1897"/>
      <c r="CJ236" s="1897"/>
      <c r="CK236" s="1897"/>
      <c r="CL236" s="1897"/>
      <c r="CM236" s="1897"/>
      <c r="CN236" s="1897"/>
      <c r="CO236" s="1897"/>
      <c r="CP236" s="1897"/>
      <c r="CQ236" s="1897"/>
      <c r="CR236" s="1897"/>
      <c r="CS236" s="1897"/>
      <c r="CT236" s="1897"/>
      <c r="CU236" s="1897"/>
      <c r="CV236" s="1897"/>
      <c r="CW236" s="1897"/>
      <c r="CX236" s="1897"/>
      <c r="CY236" s="1897"/>
      <c r="CZ236" s="1897"/>
    </row>
    <row r="237" s="388" customFormat="true" ht="15" customHeight="true" x14ac:dyDescent="0.2">
      <c r="A237" s="824"/>
      <c r="B237" s="849"/>
      <c r="C237" s="1045"/>
      <c r="D237" s="1046"/>
      <c r="E237" s="1046"/>
      <c r="F237" s="1046"/>
      <c r="G237" s="1047"/>
      <c r="H237" s="1048"/>
      <c r="I237" s="1046"/>
      <c r="J237" s="1046"/>
      <c r="K237" s="1046"/>
      <c r="L237" s="1049"/>
      <c r="M237" s="1050"/>
      <c r="N237" s="1046"/>
      <c r="O237" s="1046"/>
      <c r="P237" s="1046"/>
      <c r="Q237" s="1047"/>
      <c r="R237" s="1048"/>
      <c r="S237" s="1046"/>
      <c r="T237" s="1046"/>
      <c r="U237" s="1046"/>
      <c r="V237" s="1046"/>
      <c r="W237" s="1046"/>
      <c r="X237" s="1046"/>
      <c r="Y237" s="1046"/>
      <c r="Z237" s="1865"/>
      <c r="AA237" s="603"/>
      <c r="AB237" s="603"/>
      <c r="AC237" s="603"/>
      <c r="AD237" s="603"/>
      <c r="AE237" s="603"/>
      <c r="AF237" s="603"/>
      <c r="AG237" s="603"/>
      <c r="AH237" s="603"/>
      <c r="AI237" s="603"/>
      <c r="AJ237" s="603"/>
      <c r="AK237" s="603"/>
      <c r="AL237" s="603"/>
      <c r="AM237" s="603"/>
      <c r="AN237" s="603"/>
      <c r="AO237" s="603"/>
      <c r="AP237" s="603"/>
      <c r="AQ237" s="603"/>
      <c r="AR237" s="603"/>
      <c r="AS237" s="603"/>
      <c r="AT237" s="603"/>
      <c r="AU237" s="603"/>
      <c r="AV237" s="603"/>
      <c r="AW237" s="603"/>
      <c r="AX237" s="603"/>
      <c r="AY237" s="603"/>
      <c r="AZ237" s="216"/>
      <c r="BA237" s="38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1897"/>
      <c r="CB237" s="1897"/>
      <c r="CC237" s="1897"/>
      <c r="CD237" s="1897"/>
      <c r="CE237" s="1897"/>
      <c r="CF237" s="1897"/>
      <c r="CG237" s="1897"/>
      <c r="CH237" s="1897"/>
      <c r="CI237" s="1897"/>
      <c r="CJ237" s="1897"/>
      <c r="CK237" s="1897"/>
      <c r="CL237" s="1897"/>
      <c r="CM237" s="1897"/>
      <c r="CN237" s="1897"/>
      <c r="CO237" s="1897"/>
      <c r="CP237" s="1897"/>
      <c r="CQ237" s="1897"/>
      <c r="CR237" s="1897"/>
      <c r="CS237" s="1897"/>
      <c r="CT237" s="1897"/>
      <c r="CU237" s="1897"/>
      <c r="CV237" s="1897"/>
      <c r="CW237" s="1897"/>
      <c r="CX237" s="1897"/>
      <c r="CY237" s="1897"/>
      <c r="CZ237" s="1897"/>
    </row>
    <row r="238" s="388" customFormat="true" ht="15" customHeight="true" x14ac:dyDescent="0.2">
      <c r="A238" s="824"/>
      <c r="B238" s="849"/>
      <c r="C238" s="1045"/>
      <c r="D238" s="1046"/>
      <c r="E238" s="1046"/>
      <c r="F238" s="1046"/>
      <c r="G238" s="1047"/>
      <c r="H238" s="1048"/>
      <c r="I238" s="1046"/>
      <c r="J238" s="1046"/>
      <c r="K238" s="1046"/>
      <c r="L238" s="1049"/>
      <c r="M238" s="1050"/>
      <c r="N238" s="1046"/>
      <c r="O238" s="1046"/>
      <c r="P238" s="1046"/>
      <c r="Q238" s="1047"/>
      <c r="R238" s="1048"/>
      <c r="S238" s="1046"/>
      <c r="T238" s="1046"/>
      <c r="U238" s="1046"/>
      <c r="V238" s="1046"/>
      <c r="W238" s="1046"/>
      <c r="X238" s="1046"/>
      <c r="Y238" s="1046"/>
      <c r="Z238" s="1865"/>
      <c r="AA238" s="603"/>
      <c r="AB238" s="603"/>
      <c r="AC238" s="603"/>
      <c r="AD238" s="603"/>
      <c r="AE238" s="603"/>
      <c r="AF238" s="603"/>
      <c r="AG238" s="603"/>
      <c r="AH238" s="603"/>
      <c r="AI238" s="603"/>
      <c r="AJ238" s="603"/>
      <c r="AK238" s="603"/>
      <c r="AL238" s="603"/>
      <c r="AM238" s="603"/>
      <c r="AN238" s="603"/>
      <c r="AO238" s="603"/>
      <c r="AP238" s="603"/>
      <c r="AQ238" s="603"/>
      <c r="AR238" s="603"/>
      <c r="AS238" s="603"/>
      <c r="AT238" s="603"/>
      <c r="AU238" s="603"/>
      <c r="AV238" s="603"/>
      <c r="AW238" s="603"/>
      <c r="AX238" s="603"/>
      <c r="AY238" s="603"/>
      <c r="AZ238" s="216"/>
      <c r="BA238" s="38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1897"/>
      <c r="CB238" s="1897"/>
      <c r="CC238" s="1897"/>
      <c r="CD238" s="1897"/>
      <c r="CE238" s="1897"/>
      <c r="CF238" s="1897"/>
      <c r="CG238" s="1897"/>
      <c r="CH238" s="1897"/>
      <c r="CI238" s="1897"/>
      <c r="CJ238" s="1897"/>
      <c r="CK238" s="1897"/>
      <c r="CL238" s="1897"/>
      <c r="CM238" s="1897"/>
      <c r="CN238" s="1897"/>
      <c r="CO238" s="1897"/>
      <c r="CP238" s="1897"/>
      <c r="CQ238" s="1897"/>
      <c r="CR238" s="1897"/>
      <c r="CS238" s="1897"/>
      <c r="CT238" s="1897"/>
      <c r="CU238" s="1897"/>
      <c r="CV238" s="1897"/>
      <c r="CW238" s="1897"/>
      <c r="CX238" s="1897"/>
      <c r="CY238" s="1897"/>
      <c r="CZ238" s="1897"/>
    </row>
    <row r="239" s="388" customFormat="true" ht="15" customHeight="true" x14ac:dyDescent="0.2">
      <c r="A239" s="824"/>
      <c r="B239" s="849"/>
      <c r="C239" s="1045"/>
      <c r="D239" s="1046"/>
      <c r="E239" s="1046"/>
      <c r="F239" s="1046"/>
      <c r="G239" s="1047"/>
      <c r="H239" s="1048"/>
      <c r="I239" s="1046"/>
      <c r="J239" s="1046"/>
      <c r="K239" s="1046"/>
      <c r="L239" s="1049"/>
      <c r="M239" s="1050"/>
      <c r="N239" s="1046"/>
      <c r="O239" s="1046"/>
      <c r="P239" s="1046"/>
      <c r="Q239" s="1047"/>
      <c r="R239" s="1048"/>
      <c r="S239" s="1046"/>
      <c r="T239" s="1046"/>
      <c r="U239" s="1046"/>
      <c r="V239" s="1046"/>
      <c r="W239" s="1046"/>
      <c r="X239" s="1046"/>
      <c r="Y239" s="1046"/>
      <c r="Z239" s="1865"/>
      <c r="AA239" s="603"/>
      <c r="AB239" s="603"/>
      <c r="AC239" s="603"/>
      <c r="AD239" s="603"/>
      <c r="AE239" s="603"/>
      <c r="AF239" s="603"/>
      <c r="AG239" s="603"/>
      <c r="AH239" s="603"/>
      <c r="AI239" s="603"/>
      <c r="AJ239" s="603"/>
      <c r="AK239" s="603"/>
      <c r="AL239" s="603"/>
      <c r="AM239" s="603"/>
      <c r="AN239" s="603"/>
      <c r="AO239" s="603"/>
      <c r="AP239" s="603"/>
      <c r="AQ239" s="603"/>
      <c r="AR239" s="603"/>
      <c r="AS239" s="603"/>
      <c r="AT239" s="603"/>
      <c r="AU239" s="603"/>
      <c r="AV239" s="603"/>
      <c r="AW239" s="603"/>
      <c r="AX239" s="603"/>
      <c r="AY239" s="603"/>
      <c r="AZ239" s="216"/>
      <c r="BA239" s="38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1897"/>
      <c r="CB239" s="1897"/>
      <c r="CC239" s="1897"/>
      <c r="CD239" s="1897"/>
      <c r="CE239" s="1897"/>
      <c r="CF239" s="1897"/>
      <c r="CG239" s="1897"/>
      <c r="CH239" s="1897"/>
      <c r="CI239" s="1897"/>
      <c r="CJ239" s="1897"/>
      <c r="CK239" s="1897"/>
      <c r="CL239" s="1897"/>
      <c r="CM239" s="1897"/>
      <c r="CN239" s="1897"/>
      <c r="CO239" s="1897"/>
      <c r="CP239" s="1897"/>
      <c r="CQ239" s="1897"/>
      <c r="CR239" s="1897"/>
      <c r="CS239" s="1897"/>
      <c r="CT239" s="1897"/>
      <c r="CU239" s="1897"/>
      <c r="CV239" s="1897"/>
      <c r="CW239" s="1897"/>
      <c r="CX239" s="1897"/>
      <c r="CY239" s="1897"/>
      <c r="CZ239" s="1897"/>
    </row>
    <row r="240" s="388" customFormat="true" ht="15" customHeight="true" x14ac:dyDescent="0.2">
      <c r="A240" s="824"/>
      <c r="B240" s="850"/>
      <c r="C240" s="1045"/>
      <c r="D240" s="1046"/>
      <c r="E240" s="1046"/>
      <c r="F240" s="1046"/>
      <c r="G240" s="1047"/>
      <c r="H240" s="1048"/>
      <c r="I240" s="1046"/>
      <c r="J240" s="1046"/>
      <c r="K240" s="1046"/>
      <c r="L240" s="1049"/>
      <c r="M240" s="1050"/>
      <c r="N240" s="1046"/>
      <c r="O240" s="1046"/>
      <c r="P240" s="1046"/>
      <c r="Q240" s="1047"/>
      <c r="R240" s="1048"/>
      <c r="S240" s="1046"/>
      <c r="T240" s="1046"/>
      <c r="U240" s="1046"/>
      <c r="V240" s="1046"/>
      <c r="W240" s="1046"/>
      <c r="X240" s="1046"/>
      <c r="Y240" s="1046"/>
      <c r="Z240" s="1865"/>
      <c r="AA240" s="603"/>
      <c r="AB240" s="603"/>
      <c r="AC240" s="603"/>
      <c r="AD240" s="603"/>
      <c r="AE240" s="603"/>
      <c r="AF240" s="603"/>
      <c r="AG240" s="603"/>
      <c r="AH240" s="603"/>
      <c r="AI240" s="603"/>
      <c r="AJ240" s="603"/>
      <c r="AK240" s="603"/>
      <c r="AL240" s="603"/>
      <c r="AM240" s="603"/>
      <c r="AN240" s="603"/>
      <c r="AO240" s="603"/>
      <c r="AP240" s="603"/>
      <c r="AQ240" s="603"/>
      <c r="AR240" s="603"/>
      <c r="AS240" s="603"/>
      <c r="AT240" s="603"/>
      <c r="AU240" s="603"/>
      <c r="AV240" s="603"/>
      <c r="AW240" s="603"/>
      <c r="AX240" s="603"/>
      <c r="AY240" s="603"/>
      <c r="AZ240" s="216"/>
      <c r="BA240" s="38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1897"/>
      <c r="CB240" s="1897"/>
      <c r="CC240" s="1897"/>
      <c r="CD240" s="1897"/>
      <c r="CE240" s="1897"/>
      <c r="CF240" s="1897"/>
      <c r="CG240" s="1897"/>
      <c r="CH240" s="1897"/>
      <c r="CI240" s="1897"/>
      <c r="CJ240" s="1897"/>
      <c r="CK240" s="1897"/>
      <c r="CL240" s="1897"/>
      <c r="CM240" s="1897"/>
      <c r="CN240" s="1897"/>
      <c r="CO240" s="1897"/>
      <c r="CP240" s="1897"/>
      <c r="CQ240" s="1897"/>
      <c r="CR240" s="1897"/>
      <c r="CS240" s="1897"/>
      <c r="CT240" s="1897"/>
      <c r="CU240" s="1897"/>
      <c r="CV240" s="1897"/>
      <c r="CW240" s="1897"/>
      <c r="CX240" s="1897"/>
      <c r="CY240" s="1897"/>
      <c r="CZ240" s="1897"/>
    </row>
    <row r="241" s="388" customFormat="true" ht="15" customHeight="true" x14ac:dyDescent="0.2">
      <c r="A241" s="825"/>
      <c r="B241" s="851"/>
      <c r="C241" s="1051"/>
      <c r="D241" s="1052"/>
      <c r="E241" s="1052"/>
      <c r="F241" s="1052"/>
      <c r="G241" s="1053"/>
      <c r="H241" s="1054"/>
      <c r="I241" s="1052"/>
      <c r="J241" s="1052"/>
      <c r="K241" s="1052"/>
      <c r="L241" s="1055"/>
      <c r="M241" s="1056"/>
      <c r="N241" s="1052"/>
      <c r="O241" s="1052"/>
      <c r="P241" s="1052"/>
      <c r="Q241" s="1053"/>
      <c r="R241" s="1054"/>
      <c r="S241" s="1052"/>
      <c r="T241" s="1052"/>
      <c r="U241" s="1052"/>
      <c r="V241" s="1052"/>
      <c r="W241" s="1052"/>
      <c r="X241" s="1052"/>
      <c r="Y241" s="1052"/>
      <c r="Z241" s="1866"/>
      <c r="AA241" s="603"/>
      <c r="AB241" s="603"/>
      <c r="AC241" s="603"/>
      <c r="AD241" s="603"/>
      <c r="AE241" s="603"/>
      <c r="AF241" s="603"/>
      <c r="AG241" s="603"/>
      <c r="AH241" s="603"/>
      <c r="AI241" s="603"/>
      <c r="AJ241" s="603"/>
      <c r="AK241" s="603"/>
      <c r="AL241" s="603"/>
      <c r="AM241" s="603"/>
      <c r="AN241" s="603"/>
      <c r="AO241" s="603"/>
      <c r="AP241" s="603"/>
      <c r="AQ241" s="603"/>
      <c r="AR241" s="603"/>
      <c r="AS241" s="603"/>
      <c r="AT241" s="603"/>
      <c r="AU241" s="603"/>
      <c r="AV241" s="603"/>
      <c r="AW241" s="603"/>
      <c r="AX241" s="603"/>
      <c r="AY241" s="603"/>
      <c r="AZ241" s="216"/>
      <c r="BA241" s="38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1897"/>
      <c r="CB241" s="1897"/>
      <c r="CC241" s="1897"/>
      <c r="CD241" s="1897"/>
      <c r="CE241" s="1897"/>
      <c r="CF241" s="1897"/>
      <c r="CG241" s="1897"/>
      <c r="CH241" s="1897"/>
      <c r="CI241" s="1897"/>
      <c r="CJ241" s="1897"/>
      <c r="CK241" s="1897"/>
      <c r="CL241" s="1897"/>
      <c r="CM241" s="1897"/>
      <c r="CN241" s="1897"/>
      <c r="CO241" s="1897"/>
      <c r="CP241" s="1897"/>
      <c r="CQ241" s="1897"/>
      <c r="CR241" s="1897"/>
      <c r="CS241" s="1897"/>
      <c r="CT241" s="1897"/>
      <c r="CU241" s="1897"/>
      <c r="CV241" s="1897"/>
      <c r="CW241" s="1897"/>
      <c r="CX241" s="1897"/>
      <c r="CY241" s="1897"/>
      <c r="CZ241" s="1897"/>
    </row>
    <row r="242" s="388" customFormat="true" ht="15" customHeight="true" x14ac:dyDescent="0.2">
      <c r="A242" s="708"/>
      <c r="B242" s="831"/>
      <c r="C242" s="913"/>
      <c r="D242" s="875"/>
      <c r="E242" s="875"/>
      <c r="F242" s="875"/>
      <c r="G242" s="876"/>
      <c r="H242" s="914"/>
      <c r="I242" s="875"/>
      <c r="J242" s="875"/>
      <c r="K242" s="875"/>
      <c r="L242" s="915"/>
      <c r="M242" s="913"/>
      <c r="N242" s="875"/>
      <c r="O242" s="875"/>
      <c r="P242" s="875"/>
      <c r="Q242" s="876"/>
      <c r="R242" s="914"/>
      <c r="S242" s="875"/>
      <c r="T242" s="875"/>
      <c r="U242" s="875"/>
      <c r="V242" s="875"/>
      <c r="W242" s="875"/>
      <c r="X242" s="875"/>
      <c r="Y242" s="875"/>
      <c r="Z242" s="915"/>
      <c r="AA242" s="603"/>
      <c r="AB242" s="603"/>
      <c r="AC242" s="603"/>
      <c r="AD242" s="603"/>
      <c r="AE242" s="603"/>
      <c r="AF242" s="603"/>
      <c r="AG242" s="603"/>
      <c r="AH242" s="603"/>
      <c r="AI242" s="603"/>
      <c r="AJ242" s="603"/>
      <c r="AK242" s="603"/>
      <c r="AL242" s="603"/>
      <c r="AM242" s="603"/>
      <c r="AN242" s="603"/>
      <c r="AO242" s="603"/>
      <c r="AP242" s="603"/>
      <c r="AQ242" s="603"/>
      <c r="AR242" s="603"/>
      <c r="AS242" s="603"/>
      <c r="AT242" s="603"/>
      <c r="AU242" s="603"/>
      <c r="AV242" s="603"/>
      <c r="AW242" s="603"/>
      <c r="AX242" s="603"/>
      <c r="AY242" s="603"/>
      <c r="AZ242" s="216"/>
      <c r="BA242" s="38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1897"/>
      <c r="CB242" s="1897"/>
      <c r="CC242" s="1897"/>
      <c r="CD242" s="1897"/>
      <c r="CE242" s="1897"/>
      <c r="CF242" s="1897"/>
      <c r="CG242" s="1897"/>
      <c r="CH242" s="1897"/>
      <c r="CI242" s="1897"/>
      <c r="CJ242" s="1897"/>
      <c r="CK242" s="1897"/>
      <c r="CL242" s="1897"/>
      <c r="CM242" s="1897"/>
      <c r="CN242" s="1897"/>
      <c r="CO242" s="1897"/>
      <c r="CP242" s="1897"/>
      <c r="CQ242" s="1897"/>
      <c r="CR242" s="1897"/>
      <c r="CS242" s="1897"/>
      <c r="CT242" s="1897"/>
      <c r="CU242" s="1897"/>
      <c r="CV242" s="1897"/>
      <c r="CW242" s="1897"/>
      <c r="CX242" s="1897"/>
      <c r="CY242" s="1897"/>
      <c r="CZ242" s="1897"/>
    </row>
    <row r="243" s="388" customFormat="true" ht="15" customHeight="true" x14ac:dyDescent="0.2">
      <c r="A243" s="708"/>
      <c r="B243" s="831"/>
      <c r="C243" s="913"/>
      <c r="D243" s="875"/>
      <c r="E243" s="875"/>
      <c r="F243" s="875"/>
      <c r="G243" s="876"/>
      <c r="H243" s="914"/>
      <c r="I243" s="875"/>
      <c r="J243" s="875"/>
      <c r="K243" s="875"/>
      <c r="L243" s="915"/>
      <c r="M243" s="913"/>
      <c r="N243" s="875"/>
      <c r="O243" s="875"/>
      <c r="P243" s="875"/>
      <c r="Q243" s="876"/>
      <c r="R243" s="914"/>
      <c r="S243" s="875"/>
      <c r="T243" s="875"/>
      <c r="U243" s="875"/>
      <c r="V243" s="875"/>
      <c r="W243" s="875"/>
      <c r="X243" s="875"/>
      <c r="Y243" s="875"/>
      <c r="Z243" s="915"/>
      <c r="AA243" s="603"/>
      <c r="AB243" s="603"/>
      <c r="AC243" s="603"/>
      <c r="AD243" s="603"/>
      <c r="AE243" s="603"/>
      <c r="AF243" s="603"/>
      <c r="AG243" s="603"/>
      <c r="AH243" s="603"/>
      <c r="AI243" s="603"/>
      <c r="AJ243" s="603"/>
      <c r="AK243" s="603"/>
      <c r="AL243" s="603"/>
      <c r="AM243" s="603"/>
      <c r="AN243" s="603"/>
      <c r="AO243" s="603"/>
      <c r="AP243" s="603"/>
      <c r="AQ243" s="603"/>
      <c r="AR243" s="603"/>
      <c r="AS243" s="603"/>
      <c r="AT243" s="603"/>
      <c r="AU243" s="603"/>
      <c r="AV243" s="603"/>
      <c r="AW243" s="603"/>
      <c r="AX243" s="603"/>
      <c r="AY243" s="603"/>
      <c r="AZ243" s="216"/>
      <c r="BA243" s="38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1897"/>
      <c r="CB243" s="1897"/>
      <c r="CC243" s="1897"/>
      <c r="CD243" s="1897"/>
      <c r="CE243" s="1897"/>
      <c r="CF243" s="1897"/>
      <c r="CG243" s="1897"/>
      <c r="CH243" s="1897"/>
      <c r="CI243" s="1897"/>
      <c r="CJ243" s="1897"/>
      <c r="CK243" s="1897"/>
      <c r="CL243" s="1897"/>
      <c r="CM243" s="1897"/>
      <c r="CN243" s="1897"/>
      <c r="CO243" s="1897"/>
      <c r="CP243" s="1897"/>
      <c r="CQ243" s="1897"/>
      <c r="CR243" s="1897"/>
      <c r="CS243" s="1897"/>
      <c r="CT243" s="1897"/>
      <c r="CU243" s="1897"/>
      <c r="CV243" s="1897"/>
      <c r="CW243" s="1897"/>
      <c r="CX243" s="1897"/>
      <c r="CY243" s="1897"/>
      <c r="CZ243" s="1897"/>
    </row>
    <row r="244" s="388" customFormat="true" ht="15" customHeight="true" x14ac:dyDescent="0.2">
      <c r="A244" s="708"/>
      <c r="B244" s="831"/>
      <c r="C244" s="913"/>
      <c r="D244" s="875"/>
      <c r="E244" s="875"/>
      <c r="F244" s="875"/>
      <c r="G244" s="876"/>
      <c r="H244" s="914"/>
      <c r="I244" s="875"/>
      <c r="J244" s="875"/>
      <c r="K244" s="875"/>
      <c r="L244" s="915"/>
      <c r="M244" s="913"/>
      <c r="N244" s="875"/>
      <c r="O244" s="875"/>
      <c r="P244" s="875"/>
      <c r="Q244" s="876"/>
      <c r="R244" s="914"/>
      <c r="S244" s="875"/>
      <c r="T244" s="875"/>
      <c r="U244" s="875"/>
      <c r="V244" s="875"/>
      <c r="W244" s="875"/>
      <c r="X244" s="875"/>
      <c r="Y244" s="875"/>
      <c r="Z244" s="915"/>
      <c r="AA244" s="603"/>
      <c r="AB244" s="603"/>
      <c r="AC244" s="603"/>
      <c r="AD244" s="603"/>
      <c r="AE244" s="603"/>
      <c r="AF244" s="603"/>
      <c r="AG244" s="603"/>
      <c r="AH244" s="603"/>
      <c r="AI244" s="603"/>
      <c r="AJ244" s="603"/>
      <c r="AK244" s="603"/>
      <c r="AL244" s="603"/>
      <c r="AM244" s="603"/>
      <c r="AN244" s="603"/>
      <c r="AO244" s="603"/>
      <c r="AP244" s="603"/>
      <c r="AQ244" s="603"/>
      <c r="AR244" s="603"/>
      <c r="AS244" s="603"/>
      <c r="AT244" s="603"/>
      <c r="AU244" s="603"/>
      <c r="AV244" s="603"/>
      <c r="AW244" s="603"/>
      <c r="AX244" s="603"/>
      <c r="AY244" s="603"/>
      <c r="AZ244" s="216"/>
      <c r="BA244" s="38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1897"/>
      <c r="CB244" s="1897"/>
      <c r="CC244" s="1897"/>
      <c r="CD244" s="1897"/>
      <c r="CE244" s="1897"/>
      <c r="CF244" s="1897"/>
      <c r="CG244" s="1897"/>
      <c r="CH244" s="1897"/>
      <c r="CI244" s="1897"/>
      <c r="CJ244" s="1897"/>
      <c r="CK244" s="1897"/>
      <c r="CL244" s="1897"/>
      <c r="CM244" s="1897"/>
      <c r="CN244" s="1897"/>
      <c r="CO244" s="1897"/>
      <c r="CP244" s="1897"/>
      <c r="CQ244" s="1897"/>
      <c r="CR244" s="1897"/>
      <c r="CS244" s="1897"/>
      <c r="CT244" s="1897"/>
      <c r="CU244" s="1897"/>
      <c r="CV244" s="1897"/>
      <c r="CW244" s="1897"/>
      <c r="CX244" s="1897"/>
      <c r="CY244" s="1897"/>
      <c r="CZ244" s="1897"/>
    </row>
    <row r="245" s="388" customFormat="true" ht="15" customHeight="true" x14ac:dyDescent="0.2">
      <c r="A245" s="708"/>
      <c r="B245" s="831"/>
      <c r="C245" s="913"/>
      <c r="D245" s="875"/>
      <c r="E245" s="875"/>
      <c r="F245" s="875"/>
      <c r="G245" s="876"/>
      <c r="H245" s="914"/>
      <c r="I245" s="875"/>
      <c r="J245" s="875"/>
      <c r="K245" s="875"/>
      <c r="L245" s="915"/>
      <c r="M245" s="913"/>
      <c r="N245" s="875"/>
      <c r="O245" s="875"/>
      <c r="P245" s="875"/>
      <c r="Q245" s="876"/>
      <c r="R245" s="914"/>
      <c r="S245" s="875"/>
      <c r="T245" s="875"/>
      <c r="U245" s="875"/>
      <c r="V245" s="875"/>
      <c r="W245" s="875"/>
      <c r="X245" s="875"/>
      <c r="Y245" s="875"/>
      <c r="Z245" s="915"/>
      <c r="AA245" s="603"/>
      <c r="AB245" s="603"/>
      <c r="AC245" s="603"/>
      <c r="AD245" s="603"/>
      <c r="AE245" s="603"/>
      <c r="AF245" s="603"/>
      <c r="AG245" s="603"/>
      <c r="AH245" s="603"/>
      <c r="AI245" s="603"/>
      <c r="AJ245" s="603"/>
      <c r="AK245" s="603"/>
      <c r="AL245" s="603"/>
      <c r="AM245" s="603"/>
      <c r="AN245" s="603"/>
      <c r="AO245" s="603"/>
      <c r="AP245" s="603"/>
      <c r="AQ245" s="603"/>
      <c r="AR245" s="603"/>
      <c r="AS245" s="603"/>
      <c r="AT245" s="603"/>
      <c r="AU245" s="603"/>
      <c r="AV245" s="603"/>
      <c r="AW245" s="603"/>
      <c r="AX245" s="603"/>
      <c r="AY245" s="603"/>
      <c r="AZ245" s="216"/>
      <c r="BA245" s="38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1897"/>
      <c r="CB245" s="1897"/>
      <c r="CC245" s="1897"/>
      <c r="CD245" s="1897"/>
      <c r="CE245" s="1897"/>
      <c r="CF245" s="1897"/>
      <c r="CG245" s="1897"/>
      <c r="CH245" s="1897"/>
      <c r="CI245" s="1897"/>
      <c r="CJ245" s="1897"/>
      <c r="CK245" s="1897"/>
      <c r="CL245" s="1897"/>
      <c r="CM245" s="1897"/>
      <c r="CN245" s="1897"/>
      <c r="CO245" s="1897"/>
      <c r="CP245" s="1897"/>
      <c r="CQ245" s="1897"/>
      <c r="CR245" s="1897"/>
      <c r="CS245" s="1897"/>
      <c r="CT245" s="1897"/>
      <c r="CU245" s="1897"/>
      <c r="CV245" s="1897"/>
      <c r="CW245" s="1897"/>
      <c r="CX245" s="1897"/>
      <c r="CY245" s="1897"/>
      <c r="CZ245" s="1897"/>
    </row>
    <row r="246" s="388" customFormat="true" ht="15" customHeight="true" x14ac:dyDescent="0.2">
      <c r="A246" s="708"/>
      <c r="B246" s="831"/>
      <c r="C246" s="913"/>
      <c r="D246" s="875"/>
      <c r="E246" s="875"/>
      <c r="F246" s="875"/>
      <c r="G246" s="876"/>
      <c r="H246" s="914"/>
      <c r="I246" s="875"/>
      <c r="J246" s="875"/>
      <c r="K246" s="875"/>
      <c r="L246" s="915"/>
      <c r="M246" s="913"/>
      <c r="N246" s="875"/>
      <c r="O246" s="875"/>
      <c r="P246" s="875"/>
      <c r="Q246" s="876"/>
      <c r="R246" s="914"/>
      <c r="S246" s="875"/>
      <c r="T246" s="875"/>
      <c r="U246" s="875"/>
      <c r="V246" s="875"/>
      <c r="W246" s="875"/>
      <c r="X246" s="875"/>
      <c r="Y246" s="875"/>
      <c r="Z246" s="915"/>
      <c r="AA246" s="603"/>
      <c r="AB246" s="603"/>
      <c r="AC246" s="603"/>
      <c r="AD246" s="603"/>
      <c r="AE246" s="603"/>
      <c r="AF246" s="603"/>
      <c r="AG246" s="603"/>
      <c r="AH246" s="603"/>
      <c r="AI246" s="603"/>
      <c r="AJ246" s="603"/>
      <c r="AK246" s="603"/>
      <c r="AL246" s="603"/>
      <c r="AM246" s="603"/>
      <c r="AN246" s="603"/>
      <c r="AO246" s="603"/>
      <c r="AP246" s="603"/>
      <c r="AQ246" s="603"/>
      <c r="AR246" s="603"/>
      <c r="AS246" s="603"/>
      <c r="AT246" s="603"/>
      <c r="AU246" s="603"/>
      <c r="AV246" s="603"/>
      <c r="AW246" s="603"/>
      <c r="AX246" s="603"/>
      <c r="AY246" s="603"/>
      <c r="AZ246" s="216"/>
      <c r="BA246" s="38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1897"/>
      <c r="CB246" s="1897"/>
      <c r="CC246" s="1897"/>
      <c r="CD246" s="1897"/>
      <c r="CE246" s="1897"/>
      <c r="CF246" s="1897"/>
      <c r="CG246" s="1897"/>
      <c r="CH246" s="1897"/>
      <c r="CI246" s="1897"/>
      <c r="CJ246" s="1897"/>
      <c r="CK246" s="1897"/>
      <c r="CL246" s="1897"/>
      <c r="CM246" s="1897"/>
      <c r="CN246" s="1897"/>
      <c r="CO246" s="1897"/>
      <c r="CP246" s="1897"/>
      <c r="CQ246" s="1897"/>
      <c r="CR246" s="1897"/>
      <c r="CS246" s="1897"/>
      <c r="CT246" s="1897"/>
      <c r="CU246" s="1897"/>
      <c r="CV246" s="1897"/>
      <c r="CW246" s="1897"/>
      <c r="CX246" s="1897"/>
      <c r="CY246" s="1897"/>
      <c r="CZ246" s="1897"/>
    </row>
    <row r="247" s="388" customFormat="true" ht="15" customHeight="true" x14ac:dyDescent="0.2">
      <c r="A247" s="708"/>
      <c r="B247" s="831"/>
      <c r="C247" s="913"/>
      <c r="D247" s="875"/>
      <c r="E247" s="875"/>
      <c r="F247" s="875"/>
      <c r="G247" s="876"/>
      <c r="H247" s="914"/>
      <c r="I247" s="875"/>
      <c r="J247" s="875"/>
      <c r="K247" s="875"/>
      <c r="L247" s="915"/>
      <c r="M247" s="913"/>
      <c r="N247" s="875"/>
      <c r="O247" s="875"/>
      <c r="P247" s="875"/>
      <c r="Q247" s="876"/>
      <c r="R247" s="914"/>
      <c r="S247" s="875"/>
      <c r="T247" s="875"/>
      <c r="U247" s="875"/>
      <c r="V247" s="875"/>
      <c r="W247" s="875"/>
      <c r="X247" s="875"/>
      <c r="Y247" s="875"/>
      <c r="Z247" s="915"/>
      <c r="AA247" s="603"/>
      <c r="AB247" s="603"/>
      <c r="AC247" s="603"/>
      <c r="AD247" s="603"/>
      <c r="AE247" s="603"/>
      <c r="AF247" s="603"/>
      <c r="AG247" s="603"/>
      <c r="AH247" s="603"/>
      <c r="AI247" s="603"/>
      <c r="AJ247" s="603"/>
      <c r="AK247" s="603"/>
      <c r="AL247" s="603"/>
      <c r="AM247" s="603"/>
      <c r="AN247" s="603"/>
      <c r="AO247" s="603"/>
      <c r="AP247" s="603"/>
      <c r="AQ247" s="603"/>
      <c r="AR247" s="603"/>
      <c r="AS247" s="603"/>
      <c r="AT247" s="603"/>
      <c r="AU247" s="603"/>
      <c r="AV247" s="603"/>
      <c r="AW247" s="603"/>
      <c r="AX247" s="603"/>
      <c r="AY247" s="603"/>
      <c r="AZ247" s="216"/>
      <c r="BA247" s="38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1897"/>
      <c r="CB247" s="1897"/>
      <c r="CC247" s="1897"/>
      <c r="CD247" s="1897"/>
      <c r="CE247" s="1897"/>
      <c r="CF247" s="1897"/>
      <c r="CG247" s="1897"/>
      <c r="CH247" s="1897"/>
      <c r="CI247" s="1897"/>
      <c r="CJ247" s="1897"/>
      <c r="CK247" s="1897"/>
      <c r="CL247" s="1897"/>
      <c r="CM247" s="1897"/>
      <c r="CN247" s="1897"/>
      <c r="CO247" s="1897"/>
      <c r="CP247" s="1897"/>
      <c r="CQ247" s="1897"/>
      <c r="CR247" s="1897"/>
      <c r="CS247" s="1897"/>
      <c r="CT247" s="1897"/>
      <c r="CU247" s="1897"/>
      <c r="CV247" s="1897"/>
      <c r="CW247" s="1897"/>
      <c r="CX247" s="1897"/>
      <c r="CY247" s="1897"/>
      <c r="CZ247" s="1897"/>
    </row>
    <row r="248" s="388" customFormat="true" ht="15" customHeight="true" x14ac:dyDescent="0.2">
      <c r="A248" s="713"/>
      <c r="B248" s="852"/>
      <c r="C248" s="1015"/>
      <c r="D248" s="926"/>
      <c r="E248" s="926"/>
      <c r="F248" s="926"/>
      <c r="G248" s="927"/>
      <c r="H248" s="1016"/>
      <c r="I248" s="926"/>
      <c r="J248" s="926"/>
      <c r="K248" s="926"/>
      <c r="L248" s="1017"/>
      <c r="M248" s="1015"/>
      <c r="N248" s="926"/>
      <c r="O248" s="926"/>
      <c r="P248" s="926"/>
      <c r="Q248" s="927"/>
      <c r="R248" s="1016"/>
      <c r="S248" s="926"/>
      <c r="T248" s="926"/>
      <c r="U248" s="926"/>
      <c r="V248" s="926"/>
      <c r="W248" s="926"/>
      <c r="X248" s="926"/>
      <c r="Y248" s="926"/>
      <c r="Z248" s="1017"/>
      <c r="AA248" s="603"/>
      <c r="AB248" s="603"/>
      <c r="AC248" s="603"/>
      <c r="AD248" s="603"/>
      <c r="AE248" s="603"/>
      <c r="AF248" s="603"/>
      <c r="AG248" s="603"/>
      <c r="AH248" s="603"/>
      <c r="AI248" s="603"/>
      <c r="AJ248" s="603"/>
      <c r="AK248" s="603"/>
      <c r="AL248" s="603"/>
      <c r="AM248" s="603"/>
      <c r="AN248" s="603"/>
      <c r="AO248" s="603"/>
      <c r="AP248" s="603"/>
      <c r="AQ248" s="603"/>
      <c r="AR248" s="603"/>
      <c r="AS248" s="603"/>
      <c r="AT248" s="603"/>
      <c r="AU248" s="603"/>
      <c r="AV248" s="603"/>
      <c r="AW248" s="603"/>
      <c r="AX248" s="603"/>
      <c r="AY248" s="603"/>
      <c r="AZ248" s="216"/>
      <c r="BA248" s="38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1897"/>
      <c r="CB248" s="1897"/>
      <c r="CC248" s="1897"/>
      <c r="CD248" s="1897"/>
      <c r="CE248" s="1897"/>
      <c r="CF248" s="1897"/>
      <c r="CG248" s="1897"/>
      <c r="CH248" s="1897"/>
      <c r="CI248" s="1897"/>
      <c r="CJ248" s="1897"/>
      <c r="CK248" s="1897"/>
      <c r="CL248" s="1897"/>
      <c r="CM248" s="1897"/>
      <c r="CN248" s="1897"/>
      <c r="CO248" s="1897"/>
      <c r="CP248" s="1897"/>
      <c r="CQ248" s="1897"/>
      <c r="CR248" s="1897"/>
      <c r="CS248" s="1897"/>
      <c r="CT248" s="1897"/>
      <c r="CU248" s="1897"/>
      <c r="CV248" s="1897"/>
      <c r="CW248" s="1897"/>
      <c r="CX248" s="1897"/>
      <c r="CY248" s="1897"/>
      <c r="CZ248" s="1897"/>
    </row>
    <row r="249" s="388" customFormat="true" ht="250.15" customHeight="true" x14ac:dyDescent="0.2">
      <c r="B249" s="387"/>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86"/>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81"/>
      <c r="BB250" s="237"/>
      <c r="BC250" s="381"/>
      <c r="BD250" s="381"/>
      <c r="BE250" s="381"/>
      <c r="BF250" s="381"/>
      <c r="BG250" s="381"/>
      <c r="BH250" s="381"/>
      <c r="BI250" s="381"/>
      <c r="BJ250" s="381"/>
      <c r="BK250" s="381"/>
      <c r="BL250" s="381"/>
      <c r="BM250" s="381"/>
      <c r="BN250" s="381"/>
      <c r="BO250" s="381"/>
      <c r="BP250" s="381"/>
      <c r="BQ250" s="381"/>
      <c r="BR250" s="381"/>
      <c r="BS250" s="381"/>
      <c r="BT250" s="381"/>
      <c r="BU250" s="381"/>
      <c r="BV250" s="381"/>
      <c r="BW250" s="381"/>
      <c r="BX250" s="381"/>
      <c r="BY250" s="38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86"/>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81"/>
      <c r="BB251" s="237"/>
      <c r="BC251" s="381"/>
      <c r="BD251" s="381"/>
      <c r="BE251" s="381"/>
      <c r="BF251" s="381"/>
      <c r="BG251" s="381"/>
      <c r="BH251" s="381"/>
      <c r="BI251" s="381"/>
      <c r="BJ251" s="381"/>
      <c r="BK251" s="381"/>
      <c r="BL251" s="381"/>
      <c r="BM251" s="381"/>
      <c r="BN251" s="381"/>
      <c r="BO251" s="381"/>
      <c r="BP251" s="381"/>
      <c r="BQ251" s="381"/>
      <c r="BR251" s="381"/>
      <c r="BS251" s="381"/>
      <c r="BT251" s="381"/>
      <c r="BU251" s="381"/>
      <c r="BV251" s="381"/>
      <c r="BW251" s="381"/>
      <c r="BX251" s="381"/>
      <c r="BY251" s="38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86"/>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81"/>
      <c r="BB252" s="237"/>
      <c r="BC252" s="381"/>
      <c r="BD252" s="381"/>
      <c r="BE252" s="381"/>
      <c r="BF252" s="381"/>
      <c r="BG252" s="381"/>
      <c r="BH252" s="381"/>
      <c r="BI252" s="381"/>
      <c r="BJ252" s="381"/>
      <c r="BK252" s="381"/>
      <c r="BL252" s="381"/>
      <c r="BM252" s="381"/>
      <c r="BN252" s="381"/>
      <c r="BO252" s="381"/>
      <c r="BP252" s="381"/>
      <c r="BQ252" s="381"/>
      <c r="BR252" s="381"/>
      <c r="BS252" s="381"/>
      <c r="BT252" s="381"/>
      <c r="BU252" s="381"/>
      <c r="BV252" s="381"/>
      <c r="BW252" s="381"/>
      <c r="BX252" s="381"/>
      <c r="BY252" s="38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86"/>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81"/>
      <c r="BB253" s="237"/>
      <c r="BC253" s="381"/>
      <c r="BD253" s="381"/>
      <c r="BE253" s="381"/>
      <c r="BF253" s="381"/>
      <c r="BG253" s="381"/>
      <c r="BH253" s="381"/>
      <c r="BI253" s="381"/>
      <c r="BJ253" s="381"/>
      <c r="BK253" s="381"/>
      <c r="BL253" s="381"/>
      <c r="BM253" s="381"/>
      <c r="BN253" s="381"/>
      <c r="BO253" s="381"/>
      <c r="BP253" s="381"/>
      <c r="BQ253" s="381"/>
      <c r="BR253" s="381"/>
      <c r="BS253" s="381"/>
      <c r="BT253" s="381"/>
      <c r="BU253" s="381"/>
      <c r="BV253" s="381"/>
      <c r="BW253" s="381"/>
      <c r="BX253" s="381"/>
      <c r="BY253" s="38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86"/>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81"/>
      <c r="BB254" s="237"/>
      <c r="BC254" s="381"/>
      <c r="BD254" s="381"/>
      <c r="BE254" s="381"/>
      <c r="BF254" s="381"/>
      <c r="BG254" s="381"/>
      <c r="BH254" s="381"/>
      <c r="BI254" s="381"/>
      <c r="BJ254" s="381"/>
      <c r="BK254" s="381"/>
      <c r="BL254" s="381"/>
      <c r="BM254" s="381"/>
      <c r="BN254" s="381"/>
      <c r="BO254" s="381"/>
      <c r="BP254" s="381"/>
      <c r="BQ254" s="381"/>
      <c r="BR254" s="381"/>
      <c r="BS254" s="381"/>
      <c r="BT254" s="381"/>
      <c r="BU254" s="381"/>
      <c r="BV254" s="381"/>
      <c r="BW254" s="381"/>
      <c r="BX254" s="381"/>
      <c r="BY254" s="38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86"/>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81"/>
      <c r="BB255" s="237"/>
      <c r="BC255" s="381"/>
      <c r="BD255" s="381"/>
      <c r="BE255" s="381"/>
      <c r="BF255" s="381"/>
      <c r="BG255" s="381"/>
      <c r="BH255" s="381"/>
      <c r="BI255" s="381"/>
      <c r="BJ255" s="381"/>
      <c r="BK255" s="381"/>
      <c r="BL255" s="381"/>
      <c r="BM255" s="381"/>
      <c r="BN255" s="381"/>
      <c r="BO255" s="381"/>
      <c r="BP255" s="381"/>
      <c r="BQ255" s="381"/>
      <c r="BR255" s="381"/>
      <c r="BS255" s="381"/>
      <c r="BT255" s="381"/>
      <c r="BU255" s="381"/>
      <c r="BV255" s="381"/>
      <c r="BW255" s="381"/>
      <c r="BX255" s="381"/>
      <c r="BY255" s="38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86"/>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81"/>
      <c r="BB256" s="237"/>
      <c r="BC256" s="381"/>
      <c r="BD256" s="381"/>
      <c r="BE256" s="381"/>
      <c r="BF256" s="381"/>
      <c r="BG256" s="381"/>
      <c r="BH256" s="381"/>
      <c r="BI256" s="381"/>
      <c r="BJ256" s="381"/>
      <c r="BK256" s="381"/>
      <c r="BL256" s="381"/>
      <c r="BM256" s="381"/>
      <c r="BN256" s="381"/>
      <c r="BO256" s="381"/>
      <c r="BP256" s="381"/>
      <c r="BQ256" s="381"/>
      <c r="BR256" s="381"/>
      <c r="BS256" s="381"/>
      <c r="BT256" s="381"/>
      <c r="BU256" s="381"/>
      <c r="BV256" s="381"/>
      <c r="BW256" s="381"/>
      <c r="BX256" s="381"/>
      <c r="BY256" s="38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86"/>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81"/>
      <c r="BB257" s="237"/>
      <c r="BC257" s="381"/>
      <c r="BD257" s="381"/>
      <c r="BE257" s="381"/>
      <c r="BF257" s="381"/>
      <c r="BG257" s="381"/>
      <c r="BH257" s="381"/>
      <c r="BI257" s="381"/>
      <c r="BJ257" s="381"/>
      <c r="BK257" s="381"/>
      <c r="BL257" s="381"/>
      <c r="BM257" s="381"/>
      <c r="BN257" s="381"/>
      <c r="BO257" s="381"/>
      <c r="BP257" s="381"/>
      <c r="BQ257" s="381"/>
      <c r="BR257" s="381"/>
      <c r="BS257" s="381"/>
      <c r="BT257" s="381"/>
      <c r="BU257" s="381"/>
      <c r="BV257" s="381"/>
      <c r="BW257" s="381"/>
      <c r="BX257" s="381"/>
      <c r="BY257" s="38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86"/>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81"/>
      <c r="BB258" s="237"/>
      <c r="BC258" s="381"/>
      <c r="BD258" s="381"/>
      <c r="BE258" s="381"/>
      <c r="BF258" s="381"/>
      <c r="BG258" s="381"/>
      <c r="BH258" s="381"/>
      <c r="BI258" s="381"/>
      <c r="BJ258" s="381"/>
      <c r="BK258" s="381"/>
      <c r="BL258" s="381"/>
      <c r="BM258" s="381"/>
      <c r="BN258" s="381"/>
      <c r="BO258" s="381"/>
      <c r="BP258" s="381"/>
      <c r="BQ258" s="381"/>
      <c r="BR258" s="381"/>
      <c r="BS258" s="381"/>
      <c r="BT258" s="381"/>
      <c r="BU258" s="381"/>
      <c r="BV258" s="381"/>
      <c r="BW258" s="381"/>
      <c r="BX258" s="381"/>
      <c r="BY258" s="38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88" customFormat="true" ht="15" customHeight="true" x14ac:dyDescent="0.2">
      <c r="B259" s="387"/>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2247" t="s">
        <v>114</v>
      </c>
      <c r="BD259" s="2248"/>
      <c r="BE259" s="2248"/>
      <c r="BF259" s="2248"/>
      <c r="BG259" s="2249"/>
      <c r="BH259" s="2250" t="s">
        <v>38</v>
      </c>
      <c r="BI259" s="2248"/>
      <c r="BJ259" s="2248"/>
      <c r="BK259" s="2248"/>
      <c r="BL259" s="2249"/>
      <c r="BM259" s="2250" t="s">
        <v>37</v>
      </c>
      <c r="BN259" s="2248"/>
      <c r="BO259" s="2248"/>
      <c r="BP259" s="2248"/>
      <c r="BQ259" s="2251"/>
      <c r="BR259" s="1814" t="s">
        <v>137</v>
      </c>
      <c r="BS259" s="1815"/>
      <c r="BT259" s="1815"/>
      <c r="BU259" s="1815"/>
      <c r="BV259" s="1815"/>
      <c r="BW259" s="1815"/>
      <c r="BX259" s="1815"/>
      <c r="BY259" s="1816"/>
      <c r="BZ259" s="312"/>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88" customFormat="true" ht="12.75" x14ac:dyDescent="0.2">
      <c r="B260" s="387"/>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149</v>
      </c>
      <c r="BS260" s="178" t="s">
        <v>150</v>
      </c>
      <c r="BT260" s="178" t="s">
        <v>151</v>
      </c>
      <c r="BU260" s="178" t="s">
        <v>152</v>
      </c>
      <c r="BV260" s="178" t="s">
        <v>153</v>
      </c>
      <c r="BW260" s="178" t="s">
        <v>154</v>
      </c>
      <c r="BX260" s="178" t="s">
        <v>294</v>
      </c>
      <c r="BY260" s="179" t="s">
        <v>156</v>
      </c>
      <c r="BZ260" s="179" t="s">
        <v>157</v>
      </c>
      <c r="CA260" s="1898"/>
      <c r="CB260" s="1898"/>
      <c r="CC260" s="1898"/>
      <c r="CD260" s="1898"/>
      <c r="CE260" s="1898"/>
      <c r="CF260" s="1898"/>
      <c r="CG260" s="1898"/>
      <c r="CH260" s="1898"/>
      <c r="CI260" s="1898"/>
      <c r="CJ260" s="1898"/>
      <c r="CK260" s="1898"/>
      <c r="CL260" s="1898"/>
      <c r="CM260" s="1898"/>
      <c r="CN260" s="1898"/>
      <c r="CO260" s="1898"/>
      <c r="CP260" s="1898"/>
      <c r="CQ260" s="1898"/>
      <c r="CR260" s="1898"/>
      <c r="CS260" s="1898"/>
      <c r="CT260" s="1898"/>
      <c r="CU260" s="1898"/>
      <c r="CV260" s="1898"/>
      <c r="CW260" s="1898"/>
      <c r="CX260" s="1898"/>
      <c r="CY260" s="1898"/>
      <c r="CZ260" s="1898"/>
    </row>
    <row r="261" s="388" customFormat="true" ht="15" customHeight="true" x14ac:dyDescent="0.2">
      <c r="B261" s="387"/>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52" t="s">
        <v>73</v>
      </c>
      <c r="BB261" s="293" t="s">
        <v>49</v>
      </c>
      <c r="BC261" s="1160" t="s">
        <v>35</v>
      </c>
      <c r="BD261" s="1180" t="s">
        <v>35</v>
      </c>
      <c r="BE261" s="1180" t="s">
        <v>35</v>
      </c>
      <c r="BF261" s="1180" t="s">
        <v>35</v>
      </c>
      <c r="BG261" s="1201" t="s">
        <v>35</v>
      </c>
      <c r="BH261" s="1222" t="s">
        <v>35</v>
      </c>
      <c r="BI261" s="1180" t="s">
        <v>35</v>
      </c>
      <c r="BJ261" s="1180" t="s">
        <v>35</v>
      </c>
      <c r="BK261" s="1180" t="s">
        <v>35</v>
      </c>
      <c r="BL261" s="1201" t="s">
        <v>35</v>
      </c>
      <c r="BM261" s="1222" t="s">
        <v>35</v>
      </c>
      <c r="BN261" s="1180" t="s">
        <v>35</v>
      </c>
      <c r="BO261" s="1180" t="s">
        <v>35</v>
      </c>
      <c r="BP261" s="1180" t="s">
        <v>35</v>
      </c>
      <c r="BQ261" s="1201" t="s">
        <v>35</v>
      </c>
      <c r="BR261" s="1222" t="s">
        <v>35</v>
      </c>
      <c r="BS261" s="1180" t="s">
        <v>35</v>
      </c>
      <c r="BT261" s="1180" t="s">
        <v>35</v>
      </c>
      <c r="BU261" s="1180" t="s">
        <v>35</v>
      </c>
      <c r="BV261" s="1180" t="s">
        <v>35</v>
      </c>
      <c r="BW261" s="1180" t="s">
        <v>35</v>
      </c>
      <c r="BX261" s="1180" t="s">
        <v>35</v>
      </c>
      <c r="BY261" s="1241" t="s">
        <v>35</v>
      </c>
      <c r="BZ261" s="1241" t="s">
        <v>35</v>
      </c>
      <c r="CA261" s="1899"/>
      <c r="CB261" s="1899"/>
      <c r="CC261" s="1899"/>
      <c r="CD261" s="1899"/>
      <c r="CE261" s="1899"/>
      <c r="CF261" s="1899"/>
      <c r="CG261" s="1899"/>
      <c r="CH261" s="1899"/>
      <c r="CI261" s="1899"/>
      <c r="CJ261" s="1899"/>
      <c r="CK261" s="1899"/>
      <c r="CL261" s="1899"/>
      <c r="CM261" s="1899"/>
      <c r="CN261" s="1899"/>
      <c r="CO261" s="1899"/>
      <c r="CP261" s="1899"/>
      <c r="CQ261" s="1899"/>
      <c r="CR261" s="1899"/>
      <c r="CS261" s="1899"/>
      <c r="CT261" s="1899"/>
      <c r="CU261" s="1899"/>
      <c r="CV261" s="1899"/>
      <c r="CW261" s="1899"/>
      <c r="CX261" s="1899"/>
      <c r="CY261" s="1899"/>
      <c r="CZ261" s="1899"/>
    </row>
    <row r="262" s="388" customFormat="true" ht="15" customHeight="true" x14ac:dyDescent="0.2">
      <c r="B262" s="387"/>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53"/>
      <c r="BB262" s="294" t="s">
        <v>48</v>
      </c>
      <c r="BC262" s="1161" t="s">
        <v>35</v>
      </c>
      <c r="BD262" s="1181" t="s">
        <v>35</v>
      </c>
      <c r="BE262" s="1181" t="s">
        <v>35</v>
      </c>
      <c r="BF262" s="1181" t="s">
        <v>35</v>
      </c>
      <c r="BG262" s="1202" t="s">
        <v>35</v>
      </c>
      <c r="BH262" s="1223" t="s">
        <v>35</v>
      </c>
      <c r="BI262" s="1181" t="s">
        <v>35</v>
      </c>
      <c r="BJ262" s="1181" t="s">
        <v>35</v>
      </c>
      <c r="BK262" s="1181" t="s">
        <v>35</v>
      </c>
      <c r="BL262" s="1202" t="s">
        <v>35</v>
      </c>
      <c r="BM262" s="1223" t="s">
        <v>35</v>
      </c>
      <c r="BN262" s="1181" t="s">
        <v>35</v>
      </c>
      <c r="BO262" s="1181" t="s">
        <v>35</v>
      </c>
      <c r="BP262" s="1181" t="s">
        <v>35</v>
      </c>
      <c r="BQ262" s="1202" t="s">
        <v>35</v>
      </c>
      <c r="BR262" s="1223" t="s">
        <v>35</v>
      </c>
      <c r="BS262" s="1181" t="s">
        <v>35</v>
      </c>
      <c r="BT262" s="1181" t="s">
        <v>35</v>
      </c>
      <c r="BU262" s="1181" t="s">
        <v>35</v>
      </c>
      <c r="BV262" s="1181" t="s">
        <v>35</v>
      </c>
      <c r="BW262" s="1181" t="s">
        <v>35</v>
      </c>
      <c r="BX262" s="1181" t="s">
        <v>35</v>
      </c>
      <c r="BY262" s="1242" t="s">
        <v>35</v>
      </c>
      <c r="BZ262" s="1242" t="s">
        <v>35</v>
      </c>
      <c r="CA262" s="1900"/>
      <c r="CB262" s="1900"/>
      <c r="CC262" s="1900"/>
      <c r="CD262" s="1900"/>
      <c r="CE262" s="1900"/>
      <c r="CF262" s="1900"/>
      <c r="CG262" s="1900"/>
      <c r="CH262" s="1900"/>
      <c r="CI262" s="1900"/>
      <c r="CJ262" s="1900"/>
      <c r="CK262" s="1900"/>
      <c r="CL262" s="1900"/>
      <c r="CM262" s="1900"/>
      <c r="CN262" s="1900"/>
      <c r="CO262" s="1900"/>
      <c r="CP262" s="1900"/>
      <c r="CQ262" s="1900"/>
      <c r="CR262" s="1900"/>
      <c r="CS262" s="1900"/>
      <c r="CT262" s="1900"/>
      <c r="CU262" s="1900"/>
      <c r="CV262" s="1900"/>
      <c r="CW262" s="1900"/>
      <c r="CX262" s="1900"/>
      <c r="CY262" s="1900"/>
      <c r="CZ262" s="1900"/>
    </row>
    <row r="263" s="388" customFormat="true" ht="15" customHeight="true" x14ac:dyDescent="0.2">
      <c r="B263" s="387"/>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53"/>
      <c r="BB263" s="294" t="s">
        <v>112</v>
      </c>
      <c r="BC263" s="1161" t="s">
        <v>35</v>
      </c>
      <c r="BD263" s="1181" t="s">
        <v>35</v>
      </c>
      <c r="BE263" s="1181" t="s">
        <v>35</v>
      </c>
      <c r="BF263" s="1181" t="s">
        <v>35</v>
      </c>
      <c r="BG263" s="1202" t="s">
        <v>35</v>
      </c>
      <c r="BH263" s="1223" t="s">
        <v>35</v>
      </c>
      <c r="BI263" s="1181" t="s">
        <v>35</v>
      </c>
      <c r="BJ263" s="1181" t="s">
        <v>35</v>
      </c>
      <c r="BK263" s="1181" t="s">
        <v>35</v>
      </c>
      <c r="BL263" s="1202" t="s">
        <v>35</v>
      </c>
      <c r="BM263" s="1223" t="s">
        <v>35</v>
      </c>
      <c r="BN263" s="1181" t="s">
        <v>35</v>
      </c>
      <c r="BO263" s="1181" t="s">
        <v>35</v>
      </c>
      <c r="BP263" s="1181" t="s">
        <v>35</v>
      </c>
      <c r="BQ263" s="1202" t="s">
        <v>35</v>
      </c>
      <c r="BR263" s="1223" t="s">
        <v>35</v>
      </c>
      <c r="BS263" s="1181" t="s">
        <v>35</v>
      </c>
      <c r="BT263" s="1181" t="s">
        <v>35</v>
      </c>
      <c r="BU263" s="1181" t="s">
        <v>35</v>
      </c>
      <c r="BV263" s="1181" t="s">
        <v>35</v>
      </c>
      <c r="BW263" s="1181" t="s">
        <v>35</v>
      </c>
      <c r="BX263" s="1181" t="s">
        <v>35</v>
      </c>
      <c r="BY263" s="1242" t="s">
        <v>35</v>
      </c>
      <c r="BZ263" s="1242" t="s">
        <v>35</v>
      </c>
      <c r="CA263" s="1900"/>
      <c r="CB263" s="1900"/>
      <c r="CC263" s="1900"/>
      <c r="CD263" s="1900"/>
      <c r="CE263" s="1900"/>
      <c r="CF263" s="1900"/>
      <c r="CG263" s="1900"/>
      <c r="CH263" s="1900"/>
      <c r="CI263" s="1900"/>
      <c r="CJ263" s="1900"/>
      <c r="CK263" s="1900"/>
      <c r="CL263" s="1900"/>
      <c r="CM263" s="1900"/>
      <c r="CN263" s="1900"/>
      <c r="CO263" s="1900"/>
      <c r="CP263" s="1900"/>
      <c r="CQ263" s="1900"/>
      <c r="CR263" s="1900"/>
      <c r="CS263" s="1900"/>
      <c r="CT263" s="1900"/>
      <c r="CU263" s="1900"/>
      <c r="CV263" s="1900"/>
      <c r="CW263" s="1900"/>
      <c r="CX263" s="1900"/>
      <c r="CY263" s="1900"/>
      <c r="CZ263" s="1900"/>
    </row>
    <row r="264" s="388" customFormat="true" ht="15" customHeight="true" x14ac:dyDescent="0.2">
      <c r="B264" s="387"/>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53" t="s">
        <v>74</v>
      </c>
      <c r="BB264" s="294" t="s">
        <v>88</v>
      </c>
      <c r="BC264" s="1161" t="s">
        <v>35</v>
      </c>
      <c r="BD264" s="1181" t="s">
        <v>35</v>
      </c>
      <c r="BE264" s="1181" t="s">
        <v>35</v>
      </c>
      <c r="BF264" s="1181" t="s">
        <v>35</v>
      </c>
      <c r="BG264" s="1202" t="s">
        <v>35</v>
      </c>
      <c r="BH264" s="1223" t="s">
        <v>35</v>
      </c>
      <c r="BI264" s="1181" t="s">
        <v>35</v>
      </c>
      <c r="BJ264" s="1181" t="s">
        <v>35</v>
      </c>
      <c r="BK264" s="1181" t="s">
        <v>35</v>
      </c>
      <c r="BL264" s="1202" t="s">
        <v>35</v>
      </c>
      <c r="BM264" s="1223" t="s">
        <v>35</v>
      </c>
      <c r="BN264" s="1181" t="s">
        <v>35</v>
      </c>
      <c r="BO264" s="1181" t="s">
        <v>35</v>
      </c>
      <c r="BP264" s="1181" t="s">
        <v>35</v>
      </c>
      <c r="BQ264" s="1202" t="s">
        <v>35</v>
      </c>
      <c r="BR264" s="1223" t="s">
        <v>35</v>
      </c>
      <c r="BS264" s="1181" t="s">
        <v>35</v>
      </c>
      <c r="BT264" s="1181" t="s">
        <v>35</v>
      </c>
      <c r="BU264" s="1181" t="s">
        <v>35</v>
      </c>
      <c r="BV264" s="1181" t="s">
        <v>35</v>
      </c>
      <c r="BW264" s="1181" t="s">
        <v>35</v>
      </c>
      <c r="BX264" s="1181" t="s">
        <v>35</v>
      </c>
      <c r="BY264" s="1242" t="s">
        <v>35</v>
      </c>
      <c r="BZ264" s="1242" t="s">
        <v>35</v>
      </c>
      <c r="CA264" s="1900"/>
      <c r="CB264" s="1900"/>
      <c r="CC264" s="1900"/>
      <c r="CD264" s="1900"/>
      <c r="CE264" s="1900"/>
      <c r="CF264" s="1900"/>
      <c r="CG264" s="1900"/>
      <c r="CH264" s="1900"/>
      <c r="CI264" s="1900"/>
      <c r="CJ264" s="1900"/>
      <c r="CK264" s="1900"/>
      <c r="CL264" s="1900"/>
      <c r="CM264" s="1900"/>
      <c r="CN264" s="1900"/>
      <c r="CO264" s="1900"/>
      <c r="CP264" s="1900"/>
      <c r="CQ264" s="1900"/>
      <c r="CR264" s="1900"/>
      <c r="CS264" s="1900"/>
      <c r="CT264" s="1900"/>
      <c r="CU264" s="1900"/>
      <c r="CV264" s="1900"/>
      <c r="CW264" s="1900"/>
      <c r="CX264" s="1900"/>
      <c r="CY264" s="1900"/>
      <c r="CZ264" s="1900"/>
    </row>
    <row r="265" s="388" customFormat="true" ht="15" customHeight="true" x14ac:dyDescent="0.2">
      <c r="B265" s="387"/>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53"/>
      <c r="BB265" s="294" t="s">
        <v>89</v>
      </c>
      <c r="BC265" s="1161" t="s">
        <v>35</v>
      </c>
      <c r="BD265" s="1181" t="s">
        <v>35</v>
      </c>
      <c r="BE265" s="1181" t="s">
        <v>35</v>
      </c>
      <c r="BF265" s="1181" t="s">
        <v>35</v>
      </c>
      <c r="BG265" s="1202" t="s">
        <v>35</v>
      </c>
      <c r="BH265" s="1223" t="s">
        <v>35</v>
      </c>
      <c r="BI265" s="1181" t="s">
        <v>35</v>
      </c>
      <c r="BJ265" s="1181" t="s">
        <v>35</v>
      </c>
      <c r="BK265" s="1181" t="s">
        <v>35</v>
      </c>
      <c r="BL265" s="1202" t="s">
        <v>35</v>
      </c>
      <c r="BM265" s="1223" t="s">
        <v>35</v>
      </c>
      <c r="BN265" s="1181" t="s">
        <v>35</v>
      </c>
      <c r="BO265" s="1181" t="s">
        <v>35</v>
      </c>
      <c r="BP265" s="1181" t="s">
        <v>35</v>
      </c>
      <c r="BQ265" s="1202" t="s">
        <v>35</v>
      </c>
      <c r="BR265" s="1223" t="s">
        <v>35</v>
      </c>
      <c r="BS265" s="1181" t="s">
        <v>35</v>
      </c>
      <c r="BT265" s="1181" t="s">
        <v>35</v>
      </c>
      <c r="BU265" s="1181" t="s">
        <v>35</v>
      </c>
      <c r="BV265" s="1181" t="s">
        <v>35</v>
      </c>
      <c r="BW265" s="1181" t="s">
        <v>35</v>
      </c>
      <c r="BX265" s="1181" t="s">
        <v>35</v>
      </c>
      <c r="BY265" s="1242" t="s">
        <v>35</v>
      </c>
      <c r="BZ265" s="1242" t="s">
        <v>35</v>
      </c>
      <c r="CA265" s="1900"/>
      <c r="CB265" s="1900"/>
      <c r="CC265" s="1900"/>
      <c r="CD265" s="1900"/>
      <c r="CE265" s="1900"/>
      <c r="CF265" s="1900"/>
      <c r="CG265" s="1900"/>
      <c r="CH265" s="1900"/>
      <c r="CI265" s="1900"/>
      <c r="CJ265" s="1900"/>
      <c r="CK265" s="1900"/>
      <c r="CL265" s="1900"/>
      <c r="CM265" s="1900"/>
      <c r="CN265" s="1900"/>
      <c r="CO265" s="1900"/>
      <c r="CP265" s="1900"/>
      <c r="CQ265" s="1900"/>
      <c r="CR265" s="1900"/>
      <c r="CS265" s="1900"/>
      <c r="CT265" s="1900"/>
      <c r="CU265" s="1900"/>
      <c r="CV265" s="1900"/>
      <c r="CW265" s="1900"/>
      <c r="CX265" s="1900"/>
      <c r="CY265" s="1900"/>
      <c r="CZ265" s="1900"/>
    </row>
    <row r="266" s="388" customFormat="true" ht="15" customHeight="true" x14ac:dyDescent="0.2">
      <c r="B266" s="387"/>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53"/>
      <c r="BB266" s="294" t="s">
        <v>90</v>
      </c>
      <c r="BC266" s="1161" t="s">
        <v>35</v>
      </c>
      <c r="BD266" s="1181" t="s">
        <v>35</v>
      </c>
      <c r="BE266" s="1181" t="s">
        <v>35</v>
      </c>
      <c r="BF266" s="1181" t="s">
        <v>35</v>
      </c>
      <c r="BG266" s="1202" t="s">
        <v>35</v>
      </c>
      <c r="BH266" s="1223" t="s">
        <v>35</v>
      </c>
      <c r="BI266" s="1181" t="s">
        <v>35</v>
      </c>
      <c r="BJ266" s="1181" t="s">
        <v>35</v>
      </c>
      <c r="BK266" s="1181" t="s">
        <v>35</v>
      </c>
      <c r="BL266" s="1202" t="s">
        <v>35</v>
      </c>
      <c r="BM266" s="1223" t="s">
        <v>35</v>
      </c>
      <c r="BN266" s="1181" t="s">
        <v>35</v>
      </c>
      <c r="BO266" s="1181" t="s">
        <v>35</v>
      </c>
      <c r="BP266" s="1181" t="s">
        <v>35</v>
      </c>
      <c r="BQ266" s="1202" t="s">
        <v>35</v>
      </c>
      <c r="BR266" s="1223" t="s">
        <v>35</v>
      </c>
      <c r="BS266" s="1181" t="s">
        <v>35</v>
      </c>
      <c r="BT266" s="1181" t="s">
        <v>35</v>
      </c>
      <c r="BU266" s="1181" t="s">
        <v>35</v>
      </c>
      <c r="BV266" s="1181" t="s">
        <v>35</v>
      </c>
      <c r="BW266" s="1181" t="s">
        <v>35</v>
      </c>
      <c r="BX266" s="1181" t="s">
        <v>35</v>
      </c>
      <c r="BY266" s="1242" t="s">
        <v>35</v>
      </c>
      <c r="BZ266" s="1242" t="s">
        <v>35</v>
      </c>
      <c r="CA266" s="1900"/>
      <c r="CB266" s="1900"/>
      <c r="CC266" s="1900"/>
      <c r="CD266" s="1900"/>
      <c r="CE266" s="1900"/>
      <c r="CF266" s="1900"/>
      <c r="CG266" s="1900"/>
      <c r="CH266" s="1900"/>
      <c r="CI266" s="1900"/>
      <c r="CJ266" s="1900"/>
      <c r="CK266" s="1900"/>
      <c r="CL266" s="1900"/>
      <c r="CM266" s="1900"/>
      <c r="CN266" s="1900"/>
      <c r="CO266" s="1900"/>
      <c r="CP266" s="1900"/>
      <c r="CQ266" s="1900"/>
      <c r="CR266" s="1900"/>
      <c r="CS266" s="1900"/>
      <c r="CT266" s="1900"/>
      <c r="CU266" s="1900"/>
      <c r="CV266" s="1900"/>
      <c r="CW266" s="1900"/>
      <c r="CX266" s="1900"/>
      <c r="CY266" s="1900"/>
      <c r="CZ266" s="1900"/>
    </row>
    <row r="267" s="388" customFormat="true" ht="15" customHeight="true" x14ac:dyDescent="0.2">
      <c r="B267" s="387"/>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53"/>
      <c r="BB267" s="294" t="s">
        <v>112</v>
      </c>
      <c r="BC267" s="1161" t="s">
        <v>35</v>
      </c>
      <c r="BD267" s="1181" t="s">
        <v>35</v>
      </c>
      <c r="BE267" s="1181" t="s">
        <v>35</v>
      </c>
      <c r="BF267" s="1181" t="s">
        <v>35</v>
      </c>
      <c r="BG267" s="1202" t="s">
        <v>35</v>
      </c>
      <c r="BH267" s="1223" t="s">
        <v>35</v>
      </c>
      <c r="BI267" s="1181" t="s">
        <v>35</v>
      </c>
      <c r="BJ267" s="1181" t="s">
        <v>35</v>
      </c>
      <c r="BK267" s="1181" t="s">
        <v>35</v>
      </c>
      <c r="BL267" s="1202" t="s">
        <v>35</v>
      </c>
      <c r="BM267" s="1223" t="s">
        <v>35</v>
      </c>
      <c r="BN267" s="1181" t="s">
        <v>35</v>
      </c>
      <c r="BO267" s="1181" t="s">
        <v>35</v>
      </c>
      <c r="BP267" s="1181" t="s">
        <v>35</v>
      </c>
      <c r="BQ267" s="1202" t="s">
        <v>35</v>
      </c>
      <c r="BR267" s="1223" t="s">
        <v>35</v>
      </c>
      <c r="BS267" s="1181" t="s">
        <v>35</v>
      </c>
      <c r="BT267" s="1181" t="s">
        <v>35</v>
      </c>
      <c r="BU267" s="1181" t="s">
        <v>35</v>
      </c>
      <c r="BV267" s="1181" t="s">
        <v>35</v>
      </c>
      <c r="BW267" s="1181" t="s">
        <v>35</v>
      </c>
      <c r="BX267" s="1181" t="s">
        <v>35</v>
      </c>
      <c r="BY267" s="1242" t="s">
        <v>35</v>
      </c>
      <c r="BZ267" s="1242" t="s">
        <v>35</v>
      </c>
      <c r="CA267" s="1900"/>
      <c r="CB267" s="1900"/>
      <c r="CC267" s="1900"/>
      <c r="CD267" s="1900"/>
      <c r="CE267" s="1900"/>
      <c r="CF267" s="1900"/>
      <c r="CG267" s="1900"/>
      <c r="CH267" s="1900"/>
      <c r="CI267" s="1900"/>
      <c r="CJ267" s="1900"/>
      <c r="CK267" s="1900"/>
      <c r="CL267" s="1900"/>
      <c r="CM267" s="1900"/>
      <c r="CN267" s="1900"/>
      <c r="CO267" s="1900"/>
      <c r="CP267" s="1900"/>
      <c r="CQ267" s="1900"/>
      <c r="CR267" s="1900"/>
      <c r="CS267" s="1900"/>
      <c r="CT267" s="1900"/>
      <c r="CU267" s="1900"/>
      <c r="CV267" s="1900"/>
      <c r="CW267" s="1900"/>
      <c r="CX267" s="1900"/>
      <c r="CY267" s="1900"/>
      <c r="CZ267" s="1900"/>
    </row>
    <row r="268" s="388" customFormat="true" ht="15" customHeight="true" x14ac:dyDescent="0.2">
      <c r="B268" s="387"/>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53" t="s">
        <v>115</v>
      </c>
      <c r="BB268" s="294" t="s">
        <v>88</v>
      </c>
      <c r="BC268" s="1161" t="s">
        <v>35</v>
      </c>
      <c r="BD268" s="1181" t="s">
        <v>35</v>
      </c>
      <c r="BE268" s="1181" t="s">
        <v>35</v>
      </c>
      <c r="BF268" s="1181" t="s">
        <v>35</v>
      </c>
      <c r="BG268" s="1202" t="s">
        <v>35</v>
      </c>
      <c r="BH268" s="1223" t="s">
        <v>35</v>
      </c>
      <c r="BI268" s="1181" t="s">
        <v>35</v>
      </c>
      <c r="BJ268" s="1181" t="s">
        <v>35</v>
      </c>
      <c r="BK268" s="1181" t="s">
        <v>35</v>
      </c>
      <c r="BL268" s="1202" t="s">
        <v>35</v>
      </c>
      <c r="BM268" s="1223" t="s">
        <v>35</v>
      </c>
      <c r="BN268" s="1181" t="s">
        <v>35</v>
      </c>
      <c r="BO268" s="1181" t="s">
        <v>35</v>
      </c>
      <c r="BP268" s="1181" t="s">
        <v>35</v>
      </c>
      <c r="BQ268" s="1202" t="s">
        <v>35</v>
      </c>
      <c r="BR268" s="1223" t="s">
        <v>35</v>
      </c>
      <c r="BS268" s="1181" t="s">
        <v>35</v>
      </c>
      <c r="BT268" s="1181" t="s">
        <v>35</v>
      </c>
      <c r="BU268" s="1181" t="s">
        <v>35</v>
      </c>
      <c r="BV268" s="1181" t="s">
        <v>35</v>
      </c>
      <c r="BW268" s="1181" t="s">
        <v>35</v>
      </c>
      <c r="BX268" s="1181" t="s">
        <v>35</v>
      </c>
      <c r="BY268" s="1242" t="s">
        <v>35</v>
      </c>
      <c r="BZ268" s="1242" t="s">
        <v>35</v>
      </c>
      <c r="CA268" s="1900"/>
      <c r="CB268" s="1900"/>
      <c r="CC268" s="1900"/>
      <c r="CD268" s="1900"/>
      <c r="CE268" s="1900"/>
      <c r="CF268" s="1900"/>
      <c r="CG268" s="1900"/>
      <c r="CH268" s="1900"/>
      <c r="CI268" s="1900"/>
      <c r="CJ268" s="1900"/>
      <c r="CK268" s="1900"/>
      <c r="CL268" s="1900"/>
      <c r="CM268" s="1900"/>
      <c r="CN268" s="1900"/>
      <c r="CO268" s="1900"/>
      <c r="CP268" s="1900"/>
      <c r="CQ268" s="1900"/>
      <c r="CR268" s="1900"/>
      <c r="CS268" s="1900"/>
      <c r="CT268" s="1900"/>
      <c r="CU268" s="1900"/>
      <c r="CV268" s="1900"/>
      <c r="CW268" s="1900"/>
      <c r="CX268" s="1900"/>
      <c r="CY268" s="1900"/>
      <c r="CZ268" s="1900"/>
    </row>
    <row r="269" s="388" customFormat="true" ht="15" customHeight="true" x14ac:dyDescent="0.2">
      <c r="B269" s="387"/>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53"/>
      <c r="BB269" s="294" t="s">
        <v>89</v>
      </c>
      <c r="BC269" s="1161" t="s">
        <v>35</v>
      </c>
      <c r="BD269" s="1181" t="s">
        <v>35</v>
      </c>
      <c r="BE269" s="1181" t="s">
        <v>35</v>
      </c>
      <c r="BF269" s="1181" t="s">
        <v>35</v>
      </c>
      <c r="BG269" s="1202" t="s">
        <v>35</v>
      </c>
      <c r="BH269" s="1223" t="s">
        <v>35</v>
      </c>
      <c r="BI269" s="1181" t="s">
        <v>35</v>
      </c>
      <c r="BJ269" s="1181" t="s">
        <v>35</v>
      </c>
      <c r="BK269" s="1181" t="s">
        <v>35</v>
      </c>
      <c r="BL269" s="1202" t="s">
        <v>35</v>
      </c>
      <c r="BM269" s="1223" t="s">
        <v>35</v>
      </c>
      <c r="BN269" s="1181" t="s">
        <v>35</v>
      </c>
      <c r="BO269" s="1181" t="s">
        <v>35</v>
      </c>
      <c r="BP269" s="1181" t="s">
        <v>35</v>
      </c>
      <c r="BQ269" s="1202" t="s">
        <v>35</v>
      </c>
      <c r="BR269" s="1223" t="s">
        <v>35</v>
      </c>
      <c r="BS269" s="1181" t="s">
        <v>35</v>
      </c>
      <c r="BT269" s="1181" t="s">
        <v>35</v>
      </c>
      <c r="BU269" s="1181" t="s">
        <v>35</v>
      </c>
      <c r="BV269" s="1181" t="s">
        <v>35</v>
      </c>
      <c r="BW269" s="1181" t="s">
        <v>35</v>
      </c>
      <c r="BX269" s="1181" t="s">
        <v>35</v>
      </c>
      <c r="BY269" s="1242" t="s">
        <v>35</v>
      </c>
      <c r="BZ269" s="1242" t="s">
        <v>35</v>
      </c>
      <c r="CA269" s="1900"/>
      <c r="CB269" s="1900"/>
      <c r="CC269" s="1900"/>
      <c r="CD269" s="1900"/>
      <c r="CE269" s="1900"/>
      <c r="CF269" s="1900"/>
      <c r="CG269" s="1900"/>
      <c r="CH269" s="1900"/>
      <c r="CI269" s="1900"/>
      <c r="CJ269" s="1900"/>
      <c r="CK269" s="1900"/>
      <c r="CL269" s="1900"/>
      <c r="CM269" s="1900"/>
      <c r="CN269" s="1900"/>
      <c r="CO269" s="1900"/>
      <c r="CP269" s="1900"/>
      <c r="CQ269" s="1900"/>
      <c r="CR269" s="1900"/>
      <c r="CS269" s="1900"/>
      <c r="CT269" s="1900"/>
      <c r="CU269" s="1900"/>
      <c r="CV269" s="1900"/>
      <c r="CW269" s="1900"/>
      <c r="CX269" s="1900"/>
      <c r="CY269" s="1900"/>
      <c r="CZ269" s="1900"/>
    </row>
    <row r="270" s="388" customFormat="true" ht="15" customHeight="true" x14ac:dyDescent="0.2">
      <c r="B270" s="387"/>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53"/>
      <c r="BB270" s="294" t="s">
        <v>90</v>
      </c>
      <c r="BC270" s="1161" t="s">
        <v>35</v>
      </c>
      <c r="BD270" s="1181" t="s">
        <v>35</v>
      </c>
      <c r="BE270" s="1181" t="s">
        <v>35</v>
      </c>
      <c r="BF270" s="1181" t="s">
        <v>35</v>
      </c>
      <c r="BG270" s="1202" t="s">
        <v>35</v>
      </c>
      <c r="BH270" s="1223" t="s">
        <v>35</v>
      </c>
      <c r="BI270" s="1181" t="s">
        <v>35</v>
      </c>
      <c r="BJ270" s="1181" t="s">
        <v>35</v>
      </c>
      <c r="BK270" s="1181" t="s">
        <v>35</v>
      </c>
      <c r="BL270" s="1202" t="s">
        <v>35</v>
      </c>
      <c r="BM270" s="1223" t="s">
        <v>35</v>
      </c>
      <c r="BN270" s="1181" t="s">
        <v>35</v>
      </c>
      <c r="BO270" s="1181" t="s">
        <v>35</v>
      </c>
      <c r="BP270" s="1181" t="s">
        <v>35</v>
      </c>
      <c r="BQ270" s="1202" t="s">
        <v>35</v>
      </c>
      <c r="BR270" s="1223" t="s">
        <v>35</v>
      </c>
      <c r="BS270" s="1181" t="s">
        <v>35</v>
      </c>
      <c r="BT270" s="1181" t="s">
        <v>35</v>
      </c>
      <c r="BU270" s="1181" t="s">
        <v>35</v>
      </c>
      <c r="BV270" s="1181" t="s">
        <v>35</v>
      </c>
      <c r="BW270" s="1181" t="s">
        <v>35</v>
      </c>
      <c r="BX270" s="1181" t="s">
        <v>35</v>
      </c>
      <c r="BY270" s="1242" t="s">
        <v>35</v>
      </c>
      <c r="BZ270" s="1242" t="s">
        <v>35</v>
      </c>
      <c r="CA270" s="1900"/>
      <c r="CB270" s="1900"/>
      <c r="CC270" s="1900"/>
      <c r="CD270" s="1900"/>
      <c r="CE270" s="1900"/>
      <c r="CF270" s="1900"/>
      <c r="CG270" s="1900"/>
      <c r="CH270" s="1900"/>
      <c r="CI270" s="1900"/>
      <c r="CJ270" s="1900"/>
      <c r="CK270" s="1900"/>
      <c r="CL270" s="1900"/>
      <c r="CM270" s="1900"/>
      <c r="CN270" s="1900"/>
      <c r="CO270" s="1900"/>
      <c r="CP270" s="1900"/>
      <c r="CQ270" s="1900"/>
      <c r="CR270" s="1900"/>
      <c r="CS270" s="1900"/>
      <c r="CT270" s="1900"/>
      <c r="CU270" s="1900"/>
      <c r="CV270" s="1900"/>
      <c r="CW270" s="1900"/>
      <c r="CX270" s="1900"/>
      <c r="CY270" s="1900"/>
      <c r="CZ270" s="1900"/>
    </row>
    <row r="271" s="388" customFormat="true" ht="15" customHeight="true" x14ac:dyDescent="0.2">
      <c r="B271" s="387"/>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53" t="s">
        <v>75</v>
      </c>
      <c r="BB271" s="294" t="s">
        <v>49</v>
      </c>
      <c r="BC271" s="1161" t="s">
        <v>35</v>
      </c>
      <c r="BD271" s="1182" t="s">
        <v>35</v>
      </c>
      <c r="BE271" s="1182" t="s">
        <v>35</v>
      </c>
      <c r="BF271" s="1182" t="s">
        <v>35</v>
      </c>
      <c r="BG271" s="1203" t="s">
        <v>35</v>
      </c>
      <c r="BH271" s="1161" t="s">
        <v>35</v>
      </c>
      <c r="BI271" s="1182" t="s">
        <v>35</v>
      </c>
      <c r="BJ271" s="1182" t="s">
        <v>35</v>
      </c>
      <c r="BK271" s="1182" t="s">
        <v>35</v>
      </c>
      <c r="BL271" s="1203" t="s">
        <v>35</v>
      </c>
      <c r="BM271" s="1161" t="s">
        <v>35</v>
      </c>
      <c r="BN271" s="1182" t="s">
        <v>35</v>
      </c>
      <c r="BO271" s="1182" t="s">
        <v>35</v>
      </c>
      <c r="BP271" s="1182" t="s">
        <v>35</v>
      </c>
      <c r="BQ271" s="1203" t="s">
        <v>35</v>
      </c>
      <c r="BR271" s="1161" t="s">
        <v>35</v>
      </c>
      <c r="BS271" s="1182" t="s">
        <v>35</v>
      </c>
      <c r="BT271" s="1182" t="s">
        <v>35</v>
      </c>
      <c r="BU271" s="1182" t="s">
        <v>35</v>
      </c>
      <c r="BV271" s="1182" t="s">
        <v>35</v>
      </c>
      <c r="BW271" s="1182" t="s">
        <v>35</v>
      </c>
      <c r="BX271" s="1182" t="s">
        <v>35</v>
      </c>
      <c r="BY271" s="1243" t="s">
        <v>35</v>
      </c>
      <c r="BZ271" s="1243" t="s">
        <v>35</v>
      </c>
      <c r="CA271" s="1901"/>
      <c r="CB271" s="1901"/>
      <c r="CC271" s="1901"/>
      <c r="CD271" s="1901"/>
      <c r="CE271" s="1901"/>
      <c r="CF271" s="1901"/>
      <c r="CG271" s="1901"/>
      <c r="CH271" s="1901"/>
      <c r="CI271" s="1901"/>
      <c r="CJ271" s="1901"/>
      <c r="CK271" s="1901"/>
      <c r="CL271" s="1901"/>
      <c r="CM271" s="1901"/>
      <c r="CN271" s="1901"/>
      <c r="CO271" s="1901"/>
      <c r="CP271" s="1901"/>
      <c r="CQ271" s="1901"/>
      <c r="CR271" s="1901"/>
      <c r="CS271" s="1901"/>
      <c r="CT271" s="1901"/>
      <c r="CU271" s="1901"/>
      <c r="CV271" s="1901"/>
      <c r="CW271" s="1901"/>
      <c r="CX271" s="1901"/>
      <c r="CY271" s="1901"/>
      <c r="CZ271" s="1901"/>
    </row>
    <row r="272" s="388" customFormat="true" ht="15" customHeight="true" x14ac:dyDescent="0.2">
      <c r="B272" s="387"/>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53"/>
      <c r="BB272" s="294" t="s">
        <v>48</v>
      </c>
      <c r="BC272" s="1161" t="s">
        <v>35</v>
      </c>
      <c r="BD272" s="1182" t="s">
        <v>35</v>
      </c>
      <c r="BE272" s="1182" t="s">
        <v>35</v>
      </c>
      <c r="BF272" s="1182" t="s">
        <v>35</v>
      </c>
      <c r="BG272" s="1203" t="s">
        <v>35</v>
      </c>
      <c r="BH272" s="1161" t="s">
        <v>35</v>
      </c>
      <c r="BI272" s="1182" t="s">
        <v>35</v>
      </c>
      <c r="BJ272" s="1182" t="s">
        <v>35</v>
      </c>
      <c r="BK272" s="1182" t="s">
        <v>35</v>
      </c>
      <c r="BL272" s="1203" t="s">
        <v>35</v>
      </c>
      <c r="BM272" s="1161" t="s">
        <v>35</v>
      </c>
      <c r="BN272" s="1182" t="s">
        <v>35</v>
      </c>
      <c r="BO272" s="1182" t="s">
        <v>35</v>
      </c>
      <c r="BP272" s="1182" t="s">
        <v>35</v>
      </c>
      <c r="BQ272" s="1203" t="s">
        <v>35</v>
      </c>
      <c r="BR272" s="1161" t="s">
        <v>35</v>
      </c>
      <c r="BS272" s="1182" t="s">
        <v>35</v>
      </c>
      <c r="BT272" s="1182" t="s">
        <v>35</v>
      </c>
      <c r="BU272" s="1182" t="s">
        <v>35</v>
      </c>
      <c r="BV272" s="1182" t="s">
        <v>35</v>
      </c>
      <c r="BW272" s="1182" t="s">
        <v>35</v>
      </c>
      <c r="BX272" s="1182" t="s">
        <v>35</v>
      </c>
      <c r="BY272" s="1243" t="s">
        <v>35</v>
      </c>
      <c r="BZ272" s="1243" t="s">
        <v>35</v>
      </c>
      <c r="CA272" s="1901"/>
      <c r="CB272" s="1901"/>
      <c r="CC272" s="1901"/>
      <c r="CD272" s="1901"/>
      <c r="CE272" s="1901"/>
      <c r="CF272" s="1901"/>
      <c r="CG272" s="1901"/>
      <c r="CH272" s="1901"/>
      <c r="CI272" s="1901"/>
      <c r="CJ272" s="1901"/>
      <c r="CK272" s="1901"/>
      <c r="CL272" s="1901"/>
      <c r="CM272" s="1901"/>
      <c r="CN272" s="1901"/>
      <c r="CO272" s="1901"/>
      <c r="CP272" s="1901"/>
      <c r="CQ272" s="1901"/>
      <c r="CR272" s="1901"/>
      <c r="CS272" s="1901"/>
      <c r="CT272" s="1901"/>
      <c r="CU272" s="1901"/>
      <c r="CV272" s="1901"/>
      <c r="CW272" s="1901"/>
      <c r="CX272" s="1901"/>
      <c r="CY272" s="1901"/>
      <c r="CZ272" s="1901"/>
    </row>
    <row r="273" s="388" customFormat="true" ht="15" customHeight="true" x14ac:dyDescent="0.2">
      <c r="B273" s="387"/>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53"/>
      <c r="BB273" s="294" t="s">
        <v>112</v>
      </c>
      <c r="BC273" s="1161" t="s">
        <v>35</v>
      </c>
      <c r="BD273" s="1182" t="s">
        <v>35</v>
      </c>
      <c r="BE273" s="1182" t="s">
        <v>35</v>
      </c>
      <c r="BF273" s="1182" t="s">
        <v>35</v>
      </c>
      <c r="BG273" s="1203" t="s">
        <v>35</v>
      </c>
      <c r="BH273" s="1161" t="s">
        <v>35</v>
      </c>
      <c r="BI273" s="1182" t="s">
        <v>35</v>
      </c>
      <c r="BJ273" s="1182" t="s">
        <v>35</v>
      </c>
      <c r="BK273" s="1182" t="s">
        <v>35</v>
      </c>
      <c r="BL273" s="1203" t="s">
        <v>35</v>
      </c>
      <c r="BM273" s="1161" t="s">
        <v>35</v>
      </c>
      <c r="BN273" s="1182" t="s">
        <v>35</v>
      </c>
      <c r="BO273" s="1182" t="s">
        <v>35</v>
      </c>
      <c r="BP273" s="1182" t="s">
        <v>35</v>
      </c>
      <c r="BQ273" s="1203" t="s">
        <v>35</v>
      </c>
      <c r="BR273" s="1161" t="s">
        <v>35</v>
      </c>
      <c r="BS273" s="1182" t="s">
        <v>35</v>
      </c>
      <c r="BT273" s="1182" t="s">
        <v>35</v>
      </c>
      <c r="BU273" s="1182" t="s">
        <v>35</v>
      </c>
      <c r="BV273" s="1182" t="s">
        <v>35</v>
      </c>
      <c r="BW273" s="1182" t="s">
        <v>35</v>
      </c>
      <c r="BX273" s="1182" t="s">
        <v>35</v>
      </c>
      <c r="BY273" s="1243" t="s">
        <v>35</v>
      </c>
      <c r="BZ273" s="1243" t="s">
        <v>35</v>
      </c>
      <c r="CA273" s="1901"/>
      <c r="CB273" s="1901"/>
      <c r="CC273" s="1901"/>
      <c r="CD273" s="1901"/>
      <c r="CE273" s="1901"/>
      <c r="CF273" s="1901"/>
      <c r="CG273" s="1901"/>
      <c r="CH273" s="1901"/>
      <c r="CI273" s="1901"/>
      <c r="CJ273" s="1901"/>
      <c r="CK273" s="1901"/>
      <c r="CL273" s="1901"/>
      <c r="CM273" s="1901"/>
      <c r="CN273" s="1901"/>
      <c r="CO273" s="1901"/>
      <c r="CP273" s="1901"/>
      <c r="CQ273" s="1901"/>
      <c r="CR273" s="1901"/>
      <c r="CS273" s="1901"/>
      <c r="CT273" s="1901"/>
      <c r="CU273" s="1901"/>
      <c r="CV273" s="1901"/>
      <c r="CW273" s="1901"/>
      <c r="CX273" s="1901"/>
      <c r="CY273" s="1901"/>
      <c r="CZ273" s="1901"/>
    </row>
    <row r="274" s="388" customFormat="true" ht="15" customHeight="true" x14ac:dyDescent="0.2">
      <c r="B274" s="387"/>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53" t="s">
        <v>76</v>
      </c>
      <c r="BB274" s="294" t="s">
        <v>49</v>
      </c>
      <c r="BC274" s="1161" t="s">
        <v>35</v>
      </c>
      <c r="BD274" s="1181" t="s">
        <v>35</v>
      </c>
      <c r="BE274" s="1181" t="s">
        <v>35</v>
      </c>
      <c r="BF274" s="1181" t="s">
        <v>35</v>
      </c>
      <c r="BG274" s="1202" t="s">
        <v>35</v>
      </c>
      <c r="BH274" s="1223" t="s">
        <v>35</v>
      </c>
      <c r="BI274" s="1181" t="s">
        <v>35</v>
      </c>
      <c r="BJ274" s="1181" t="s">
        <v>35</v>
      </c>
      <c r="BK274" s="1181" t="s">
        <v>35</v>
      </c>
      <c r="BL274" s="1202" t="s">
        <v>35</v>
      </c>
      <c r="BM274" s="1223" t="s">
        <v>35</v>
      </c>
      <c r="BN274" s="1181" t="s">
        <v>35</v>
      </c>
      <c r="BO274" s="1181" t="s">
        <v>35</v>
      </c>
      <c r="BP274" s="1181" t="s">
        <v>35</v>
      </c>
      <c r="BQ274" s="1202" t="s">
        <v>35</v>
      </c>
      <c r="BR274" s="1223" t="s">
        <v>35</v>
      </c>
      <c r="BS274" s="1181" t="s">
        <v>35</v>
      </c>
      <c r="BT274" s="1181" t="s">
        <v>35</v>
      </c>
      <c r="BU274" s="1181" t="s">
        <v>35</v>
      </c>
      <c r="BV274" s="1181" t="s">
        <v>35</v>
      </c>
      <c r="BW274" s="1181" t="s">
        <v>35</v>
      </c>
      <c r="BX274" s="1181" t="s">
        <v>35</v>
      </c>
      <c r="BY274" s="1242" t="s">
        <v>35</v>
      </c>
      <c r="BZ274" s="1242" t="s">
        <v>35</v>
      </c>
      <c r="CA274" s="1900"/>
      <c r="CB274" s="1900"/>
      <c r="CC274" s="1900"/>
      <c r="CD274" s="1900"/>
      <c r="CE274" s="1900"/>
      <c r="CF274" s="1900"/>
      <c r="CG274" s="1900"/>
      <c r="CH274" s="1900"/>
      <c r="CI274" s="1900"/>
      <c r="CJ274" s="1900"/>
      <c r="CK274" s="1900"/>
      <c r="CL274" s="1900"/>
      <c r="CM274" s="1900"/>
      <c r="CN274" s="1900"/>
      <c r="CO274" s="1900"/>
      <c r="CP274" s="1900"/>
      <c r="CQ274" s="1900"/>
      <c r="CR274" s="1900"/>
      <c r="CS274" s="1900"/>
      <c r="CT274" s="1900"/>
      <c r="CU274" s="1900"/>
      <c r="CV274" s="1900"/>
      <c r="CW274" s="1900"/>
      <c r="CX274" s="1900"/>
      <c r="CY274" s="1900"/>
      <c r="CZ274" s="1900"/>
    </row>
    <row r="275" s="388" customFormat="true" ht="15" customHeight="true" x14ac:dyDescent="0.2">
      <c r="B275" s="387"/>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53"/>
      <c r="BB275" s="294" t="s">
        <v>48</v>
      </c>
      <c r="BC275" s="1161" t="s">
        <v>35</v>
      </c>
      <c r="BD275" s="1181" t="s">
        <v>35</v>
      </c>
      <c r="BE275" s="1181" t="s">
        <v>35</v>
      </c>
      <c r="BF275" s="1181" t="s">
        <v>35</v>
      </c>
      <c r="BG275" s="1202" t="s">
        <v>35</v>
      </c>
      <c r="BH275" s="1223" t="s">
        <v>35</v>
      </c>
      <c r="BI275" s="1181" t="s">
        <v>35</v>
      </c>
      <c r="BJ275" s="1181" t="s">
        <v>35</v>
      </c>
      <c r="BK275" s="1181" t="s">
        <v>35</v>
      </c>
      <c r="BL275" s="1202" t="s">
        <v>35</v>
      </c>
      <c r="BM275" s="1223" t="s">
        <v>35</v>
      </c>
      <c r="BN275" s="1181" t="s">
        <v>35</v>
      </c>
      <c r="BO275" s="1181" t="s">
        <v>35</v>
      </c>
      <c r="BP275" s="1181" t="s">
        <v>35</v>
      </c>
      <c r="BQ275" s="1202" t="s">
        <v>35</v>
      </c>
      <c r="BR275" s="1223" t="s">
        <v>35</v>
      </c>
      <c r="BS275" s="1181" t="s">
        <v>35</v>
      </c>
      <c r="BT275" s="1181" t="s">
        <v>35</v>
      </c>
      <c r="BU275" s="1181" t="s">
        <v>35</v>
      </c>
      <c r="BV275" s="1181" t="s">
        <v>35</v>
      </c>
      <c r="BW275" s="1181" t="s">
        <v>35</v>
      </c>
      <c r="BX275" s="1181" t="s">
        <v>35</v>
      </c>
      <c r="BY275" s="1242" t="s">
        <v>35</v>
      </c>
      <c r="BZ275" s="1242" t="s">
        <v>35</v>
      </c>
      <c r="CA275" s="1900"/>
      <c r="CB275" s="1900"/>
      <c r="CC275" s="1900"/>
      <c r="CD275" s="1900"/>
      <c r="CE275" s="1900"/>
      <c r="CF275" s="1900"/>
      <c r="CG275" s="1900"/>
      <c r="CH275" s="1900"/>
      <c r="CI275" s="1900"/>
      <c r="CJ275" s="1900"/>
      <c r="CK275" s="1900"/>
      <c r="CL275" s="1900"/>
      <c r="CM275" s="1900"/>
      <c r="CN275" s="1900"/>
      <c r="CO275" s="1900"/>
      <c r="CP275" s="1900"/>
      <c r="CQ275" s="1900"/>
      <c r="CR275" s="1900"/>
      <c r="CS275" s="1900"/>
      <c r="CT275" s="1900"/>
      <c r="CU275" s="1900"/>
      <c r="CV275" s="1900"/>
      <c r="CW275" s="1900"/>
      <c r="CX275" s="1900"/>
      <c r="CY275" s="1900"/>
      <c r="CZ275" s="1900"/>
    </row>
    <row r="276" s="388" customFormat="true" ht="15" customHeight="true" x14ac:dyDescent="0.2">
      <c r="B276" s="387"/>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53"/>
      <c r="BB276" s="294" t="s">
        <v>113</v>
      </c>
      <c r="BC276" s="1161" t="s">
        <v>35</v>
      </c>
      <c r="BD276" s="1181" t="s">
        <v>35</v>
      </c>
      <c r="BE276" s="1181" t="s">
        <v>35</v>
      </c>
      <c r="BF276" s="1181" t="s">
        <v>35</v>
      </c>
      <c r="BG276" s="1202" t="s">
        <v>35</v>
      </c>
      <c r="BH276" s="1223" t="s">
        <v>35</v>
      </c>
      <c r="BI276" s="1181" t="s">
        <v>35</v>
      </c>
      <c r="BJ276" s="1181" t="s">
        <v>35</v>
      </c>
      <c r="BK276" s="1181" t="s">
        <v>35</v>
      </c>
      <c r="BL276" s="1202" t="s">
        <v>35</v>
      </c>
      <c r="BM276" s="1223" t="s">
        <v>35</v>
      </c>
      <c r="BN276" s="1181" t="s">
        <v>35</v>
      </c>
      <c r="BO276" s="1181" t="s">
        <v>35</v>
      </c>
      <c r="BP276" s="1181" t="s">
        <v>35</v>
      </c>
      <c r="BQ276" s="1202" t="s">
        <v>35</v>
      </c>
      <c r="BR276" s="1223" t="s">
        <v>35</v>
      </c>
      <c r="BS276" s="1181" t="s">
        <v>35</v>
      </c>
      <c r="BT276" s="1181" t="s">
        <v>35</v>
      </c>
      <c r="BU276" s="1181" t="s">
        <v>35</v>
      </c>
      <c r="BV276" s="1181" t="s">
        <v>35</v>
      </c>
      <c r="BW276" s="1181" t="s">
        <v>35</v>
      </c>
      <c r="BX276" s="1181" t="s">
        <v>35</v>
      </c>
      <c r="BY276" s="1242" t="s">
        <v>35</v>
      </c>
      <c r="BZ276" s="1242" t="s">
        <v>35</v>
      </c>
      <c r="CA276" s="1900"/>
      <c r="CB276" s="1900"/>
      <c r="CC276" s="1900"/>
      <c r="CD276" s="1900"/>
      <c r="CE276" s="1900"/>
      <c r="CF276" s="1900"/>
      <c r="CG276" s="1900"/>
      <c r="CH276" s="1900"/>
      <c r="CI276" s="1900"/>
      <c r="CJ276" s="1900"/>
      <c r="CK276" s="1900"/>
      <c r="CL276" s="1900"/>
      <c r="CM276" s="1900"/>
      <c r="CN276" s="1900"/>
      <c r="CO276" s="1900"/>
      <c r="CP276" s="1900"/>
      <c r="CQ276" s="1900"/>
      <c r="CR276" s="1900"/>
      <c r="CS276" s="1900"/>
      <c r="CT276" s="1900"/>
      <c r="CU276" s="1900"/>
      <c r="CV276" s="1900"/>
      <c r="CW276" s="1900"/>
      <c r="CX276" s="1900"/>
      <c r="CY276" s="1900"/>
      <c r="CZ276" s="1900"/>
    </row>
    <row r="277" s="388" customFormat="true" ht="15" customHeight="true" x14ac:dyDescent="0.2">
      <c r="B277" s="387"/>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53" t="s">
        <v>77</v>
      </c>
      <c r="BB277" s="294" t="s">
        <v>78</v>
      </c>
      <c r="BC277" s="1161" t="s">
        <v>35</v>
      </c>
      <c r="BD277" s="1181" t="s">
        <v>35</v>
      </c>
      <c r="BE277" s="1181" t="s">
        <v>35</v>
      </c>
      <c r="BF277" s="1181" t="s">
        <v>35</v>
      </c>
      <c r="BG277" s="1202" t="s">
        <v>35</v>
      </c>
      <c r="BH277" s="1223" t="s">
        <v>35</v>
      </c>
      <c r="BI277" s="1181" t="s">
        <v>35</v>
      </c>
      <c r="BJ277" s="1181" t="s">
        <v>35</v>
      </c>
      <c r="BK277" s="1181" t="s">
        <v>35</v>
      </c>
      <c r="BL277" s="1202" t="s">
        <v>35</v>
      </c>
      <c r="BM277" s="1223" t="s">
        <v>35</v>
      </c>
      <c r="BN277" s="1181" t="s">
        <v>35</v>
      </c>
      <c r="BO277" s="1181" t="s">
        <v>35</v>
      </c>
      <c r="BP277" s="1181" t="s">
        <v>35</v>
      </c>
      <c r="BQ277" s="1202" t="s">
        <v>35</v>
      </c>
      <c r="BR277" s="1223" t="s">
        <v>35</v>
      </c>
      <c r="BS277" s="1181" t="s">
        <v>35</v>
      </c>
      <c r="BT277" s="1181" t="s">
        <v>35</v>
      </c>
      <c r="BU277" s="1181" t="s">
        <v>35</v>
      </c>
      <c r="BV277" s="1181" t="s">
        <v>35</v>
      </c>
      <c r="BW277" s="1181" t="s">
        <v>35</v>
      </c>
      <c r="BX277" s="1181" t="s">
        <v>35</v>
      </c>
      <c r="BY277" s="1242" t="s">
        <v>35</v>
      </c>
      <c r="BZ277" s="1242" t="s">
        <v>35</v>
      </c>
      <c r="CA277" s="1900"/>
      <c r="CB277" s="1900"/>
      <c r="CC277" s="1900"/>
      <c r="CD277" s="1900"/>
      <c r="CE277" s="1900"/>
      <c r="CF277" s="1900"/>
      <c r="CG277" s="1900"/>
      <c r="CH277" s="1900"/>
      <c r="CI277" s="1900"/>
      <c r="CJ277" s="1900"/>
      <c r="CK277" s="1900"/>
      <c r="CL277" s="1900"/>
      <c r="CM277" s="1900"/>
      <c r="CN277" s="1900"/>
      <c r="CO277" s="1900"/>
      <c r="CP277" s="1900"/>
      <c r="CQ277" s="1900"/>
      <c r="CR277" s="1900"/>
      <c r="CS277" s="1900"/>
      <c r="CT277" s="1900"/>
      <c r="CU277" s="1900"/>
      <c r="CV277" s="1900"/>
      <c r="CW277" s="1900"/>
      <c r="CX277" s="1900"/>
      <c r="CY277" s="1900"/>
      <c r="CZ277" s="1900"/>
    </row>
    <row r="278" s="388" customFormat="true" ht="15" customHeight="true" x14ac:dyDescent="0.2">
      <c r="B278" s="387"/>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53"/>
      <c r="BB278" s="294" t="s">
        <v>79</v>
      </c>
      <c r="BC278" s="1161" t="s">
        <v>35</v>
      </c>
      <c r="BD278" s="1181" t="s">
        <v>35</v>
      </c>
      <c r="BE278" s="1181" t="s">
        <v>35</v>
      </c>
      <c r="BF278" s="1181" t="s">
        <v>35</v>
      </c>
      <c r="BG278" s="1202" t="s">
        <v>35</v>
      </c>
      <c r="BH278" s="1223" t="s">
        <v>35</v>
      </c>
      <c r="BI278" s="1181" t="s">
        <v>35</v>
      </c>
      <c r="BJ278" s="1181" t="s">
        <v>35</v>
      </c>
      <c r="BK278" s="1181" t="s">
        <v>35</v>
      </c>
      <c r="BL278" s="1202" t="s">
        <v>35</v>
      </c>
      <c r="BM278" s="1223" t="s">
        <v>35</v>
      </c>
      <c r="BN278" s="1181" t="s">
        <v>35</v>
      </c>
      <c r="BO278" s="1181" t="s">
        <v>35</v>
      </c>
      <c r="BP278" s="1181" t="s">
        <v>35</v>
      </c>
      <c r="BQ278" s="1202" t="s">
        <v>35</v>
      </c>
      <c r="BR278" s="1223" t="s">
        <v>35</v>
      </c>
      <c r="BS278" s="1181" t="s">
        <v>35</v>
      </c>
      <c r="BT278" s="1181" t="s">
        <v>35</v>
      </c>
      <c r="BU278" s="1181" t="s">
        <v>35</v>
      </c>
      <c r="BV278" s="1181" t="s">
        <v>35</v>
      </c>
      <c r="BW278" s="1181" t="s">
        <v>35</v>
      </c>
      <c r="BX278" s="1181" t="s">
        <v>35</v>
      </c>
      <c r="BY278" s="1242" t="s">
        <v>35</v>
      </c>
      <c r="BZ278" s="1242" t="s">
        <v>35</v>
      </c>
      <c r="CA278" s="1900"/>
      <c r="CB278" s="1900"/>
      <c r="CC278" s="1900"/>
      <c r="CD278" s="1900"/>
      <c r="CE278" s="1900"/>
      <c r="CF278" s="1900"/>
      <c r="CG278" s="1900"/>
      <c r="CH278" s="1900"/>
      <c r="CI278" s="1900"/>
      <c r="CJ278" s="1900"/>
      <c r="CK278" s="1900"/>
      <c r="CL278" s="1900"/>
      <c r="CM278" s="1900"/>
      <c r="CN278" s="1900"/>
      <c r="CO278" s="1900"/>
      <c r="CP278" s="1900"/>
      <c r="CQ278" s="1900"/>
      <c r="CR278" s="1900"/>
      <c r="CS278" s="1900"/>
      <c r="CT278" s="1900"/>
      <c r="CU278" s="1900"/>
      <c r="CV278" s="1900"/>
      <c r="CW278" s="1900"/>
      <c r="CX278" s="1900"/>
      <c r="CY278" s="1900"/>
      <c r="CZ278" s="1900"/>
    </row>
    <row r="279" s="388" customFormat="true" ht="15" customHeight="true" x14ac:dyDescent="0.2">
      <c r="B279" s="387"/>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53"/>
      <c r="BB279" s="294" t="s">
        <v>80</v>
      </c>
      <c r="BC279" s="1161" t="s">
        <v>35</v>
      </c>
      <c r="BD279" s="1182" t="s">
        <v>35</v>
      </c>
      <c r="BE279" s="1182" t="s">
        <v>35</v>
      </c>
      <c r="BF279" s="1182" t="s">
        <v>35</v>
      </c>
      <c r="BG279" s="1203" t="s">
        <v>35</v>
      </c>
      <c r="BH279" s="1161" t="s">
        <v>35</v>
      </c>
      <c r="BI279" s="1182" t="s">
        <v>35</v>
      </c>
      <c r="BJ279" s="1182" t="s">
        <v>35</v>
      </c>
      <c r="BK279" s="1182" t="s">
        <v>35</v>
      </c>
      <c r="BL279" s="1203" t="s">
        <v>35</v>
      </c>
      <c r="BM279" s="1161" t="s">
        <v>35</v>
      </c>
      <c r="BN279" s="1182" t="s">
        <v>35</v>
      </c>
      <c r="BO279" s="1182" t="s">
        <v>35</v>
      </c>
      <c r="BP279" s="1182" t="s">
        <v>35</v>
      </c>
      <c r="BQ279" s="1203" t="s">
        <v>35</v>
      </c>
      <c r="BR279" s="1161" t="s">
        <v>35</v>
      </c>
      <c r="BS279" s="1182" t="s">
        <v>35</v>
      </c>
      <c r="BT279" s="1182" t="s">
        <v>35</v>
      </c>
      <c r="BU279" s="1182" t="s">
        <v>35</v>
      </c>
      <c r="BV279" s="1182" t="s">
        <v>35</v>
      </c>
      <c r="BW279" s="1182" t="s">
        <v>35</v>
      </c>
      <c r="BX279" s="1182" t="s">
        <v>35</v>
      </c>
      <c r="BY279" s="1243" t="s">
        <v>35</v>
      </c>
      <c r="BZ279" s="1243" t="s">
        <v>35</v>
      </c>
      <c r="CA279" s="1901"/>
      <c r="CB279" s="1901"/>
      <c r="CC279" s="1901"/>
      <c r="CD279" s="1901"/>
      <c r="CE279" s="1901"/>
      <c r="CF279" s="1901"/>
      <c r="CG279" s="1901"/>
      <c r="CH279" s="1901"/>
      <c r="CI279" s="1901"/>
      <c r="CJ279" s="1901"/>
      <c r="CK279" s="1901"/>
      <c r="CL279" s="1901"/>
      <c r="CM279" s="1901"/>
      <c r="CN279" s="1901"/>
      <c r="CO279" s="1901"/>
      <c r="CP279" s="1901"/>
      <c r="CQ279" s="1901"/>
      <c r="CR279" s="1901"/>
      <c r="CS279" s="1901"/>
      <c r="CT279" s="1901"/>
      <c r="CU279" s="1901"/>
      <c r="CV279" s="1901"/>
      <c r="CW279" s="1901"/>
      <c r="CX279" s="1901"/>
      <c r="CY279" s="1901"/>
      <c r="CZ279" s="1901"/>
    </row>
    <row r="280" s="388" customFormat="true" ht="15" customHeight="true" x14ac:dyDescent="0.2">
      <c r="B280" s="387"/>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53"/>
      <c r="BB280" s="294" t="s">
        <v>81</v>
      </c>
      <c r="BC280" s="1161" t="s">
        <v>35</v>
      </c>
      <c r="BD280" s="1182" t="s">
        <v>35</v>
      </c>
      <c r="BE280" s="1182" t="s">
        <v>35</v>
      </c>
      <c r="BF280" s="1182" t="s">
        <v>35</v>
      </c>
      <c r="BG280" s="1203" t="s">
        <v>35</v>
      </c>
      <c r="BH280" s="1161" t="s">
        <v>35</v>
      </c>
      <c r="BI280" s="1182" t="s">
        <v>35</v>
      </c>
      <c r="BJ280" s="1182" t="s">
        <v>35</v>
      </c>
      <c r="BK280" s="1182" t="s">
        <v>35</v>
      </c>
      <c r="BL280" s="1203" t="s">
        <v>35</v>
      </c>
      <c r="BM280" s="1161" t="s">
        <v>35</v>
      </c>
      <c r="BN280" s="1182" t="s">
        <v>35</v>
      </c>
      <c r="BO280" s="1182" t="s">
        <v>35</v>
      </c>
      <c r="BP280" s="1182" t="s">
        <v>35</v>
      </c>
      <c r="BQ280" s="1203" t="s">
        <v>35</v>
      </c>
      <c r="BR280" s="1161" t="s">
        <v>35</v>
      </c>
      <c r="BS280" s="1182" t="s">
        <v>35</v>
      </c>
      <c r="BT280" s="1182" t="s">
        <v>35</v>
      </c>
      <c r="BU280" s="1182" t="s">
        <v>35</v>
      </c>
      <c r="BV280" s="1182" t="s">
        <v>35</v>
      </c>
      <c r="BW280" s="1182" t="s">
        <v>35</v>
      </c>
      <c r="BX280" s="1182" t="s">
        <v>35</v>
      </c>
      <c r="BY280" s="1243" t="s">
        <v>35</v>
      </c>
      <c r="BZ280" s="1243" t="s">
        <v>35</v>
      </c>
      <c r="CA280" s="1901"/>
      <c r="CB280" s="1901"/>
      <c r="CC280" s="1901"/>
      <c r="CD280" s="1901"/>
      <c r="CE280" s="1901"/>
      <c r="CF280" s="1901"/>
      <c r="CG280" s="1901"/>
      <c r="CH280" s="1901"/>
      <c r="CI280" s="1901"/>
      <c r="CJ280" s="1901"/>
      <c r="CK280" s="1901"/>
      <c r="CL280" s="1901"/>
      <c r="CM280" s="1901"/>
      <c r="CN280" s="1901"/>
      <c r="CO280" s="1901"/>
      <c r="CP280" s="1901"/>
      <c r="CQ280" s="1901"/>
      <c r="CR280" s="1901"/>
      <c r="CS280" s="1901"/>
      <c r="CT280" s="1901"/>
      <c r="CU280" s="1901"/>
      <c r="CV280" s="1901"/>
      <c r="CW280" s="1901"/>
      <c r="CX280" s="1901"/>
      <c r="CY280" s="1901"/>
      <c r="CZ280" s="1901"/>
    </row>
    <row r="281" s="388" customFormat="true" ht="15" customHeight="true" x14ac:dyDescent="0.2">
      <c r="B281" s="387"/>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53"/>
      <c r="BB281" s="294" t="s">
        <v>82</v>
      </c>
      <c r="BC281" s="1161" t="s">
        <v>35</v>
      </c>
      <c r="BD281" s="1182" t="s">
        <v>35</v>
      </c>
      <c r="BE281" s="1182" t="s">
        <v>35</v>
      </c>
      <c r="BF281" s="1182" t="s">
        <v>35</v>
      </c>
      <c r="BG281" s="1203" t="s">
        <v>35</v>
      </c>
      <c r="BH281" s="1161" t="s">
        <v>35</v>
      </c>
      <c r="BI281" s="1182" t="s">
        <v>35</v>
      </c>
      <c r="BJ281" s="1182" t="s">
        <v>35</v>
      </c>
      <c r="BK281" s="1182" t="s">
        <v>35</v>
      </c>
      <c r="BL281" s="1203" t="s">
        <v>35</v>
      </c>
      <c r="BM281" s="1161" t="s">
        <v>35</v>
      </c>
      <c r="BN281" s="1182" t="s">
        <v>35</v>
      </c>
      <c r="BO281" s="1182" t="s">
        <v>35</v>
      </c>
      <c r="BP281" s="1182" t="s">
        <v>35</v>
      </c>
      <c r="BQ281" s="1203" t="s">
        <v>35</v>
      </c>
      <c r="BR281" s="1161" t="s">
        <v>35</v>
      </c>
      <c r="BS281" s="1182" t="s">
        <v>35</v>
      </c>
      <c r="BT281" s="1182" t="s">
        <v>35</v>
      </c>
      <c r="BU281" s="1182" t="s">
        <v>35</v>
      </c>
      <c r="BV281" s="1182" t="s">
        <v>35</v>
      </c>
      <c r="BW281" s="1182" t="s">
        <v>35</v>
      </c>
      <c r="BX281" s="1182" t="s">
        <v>35</v>
      </c>
      <c r="BY281" s="1243" t="s">
        <v>35</v>
      </c>
      <c r="BZ281" s="1243" t="s">
        <v>35</v>
      </c>
      <c r="CA281" s="1901"/>
      <c r="CB281" s="1901"/>
      <c r="CC281" s="1901"/>
      <c r="CD281" s="1901"/>
      <c r="CE281" s="1901"/>
      <c r="CF281" s="1901"/>
      <c r="CG281" s="1901"/>
      <c r="CH281" s="1901"/>
      <c r="CI281" s="1901"/>
      <c r="CJ281" s="1901"/>
      <c r="CK281" s="1901"/>
      <c r="CL281" s="1901"/>
      <c r="CM281" s="1901"/>
      <c r="CN281" s="1901"/>
      <c r="CO281" s="1901"/>
      <c r="CP281" s="1901"/>
      <c r="CQ281" s="1901"/>
      <c r="CR281" s="1901"/>
      <c r="CS281" s="1901"/>
      <c r="CT281" s="1901"/>
      <c r="CU281" s="1901"/>
      <c r="CV281" s="1901"/>
      <c r="CW281" s="1901"/>
      <c r="CX281" s="1901"/>
      <c r="CY281" s="1901"/>
      <c r="CZ281" s="1901"/>
    </row>
    <row r="282" s="388" customFormat="true" ht="15" customHeight="true" x14ac:dyDescent="0.2">
      <c r="B282" s="387"/>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53"/>
      <c r="BB282" s="294" t="s">
        <v>83</v>
      </c>
      <c r="BC282" s="1161" t="s">
        <v>35</v>
      </c>
      <c r="BD282" s="1182" t="s">
        <v>35</v>
      </c>
      <c r="BE282" s="1182" t="s">
        <v>35</v>
      </c>
      <c r="BF282" s="1182" t="s">
        <v>35</v>
      </c>
      <c r="BG282" s="1203" t="s">
        <v>35</v>
      </c>
      <c r="BH282" s="1161" t="s">
        <v>35</v>
      </c>
      <c r="BI282" s="1182" t="s">
        <v>35</v>
      </c>
      <c r="BJ282" s="1182" t="s">
        <v>35</v>
      </c>
      <c r="BK282" s="1182" t="s">
        <v>35</v>
      </c>
      <c r="BL282" s="1203" t="s">
        <v>35</v>
      </c>
      <c r="BM282" s="1161" t="s">
        <v>35</v>
      </c>
      <c r="BN282" s="1182" t="s">
        <v>35</v>
      </c>
      <c r="BO282" s="1182" t="s">
        <v>35</v>
      </c>
      <c r="BP282" s="1182" t="s">
        <v>35</v>
      </c>
      <c r="BQ282" s="1203" t="s">
        <v>35</v>
      </c>
      <c r="BR282" s="1161" t="s">
        <v>35</v>
      </c>
      <c r="BS282" s="1182" t="s">
        <v>35</v>
      </c>
      <c r="BT282" s="1182" t="s">
        <v>35</v>
      </c>
      <c r="BU282" s="1182" t="s">
        <v>35</v>
      </c>
      <c r="BV282" s="1182" t="s">
        <v>35</v>
      </c>
      <c r="BW282" s="1182" t="s">
        <v>35</v>
      </c>
      <c r="BX282" s="1182" t="s">
        <v>35</v>
      </c>
      <c r="BY282" s="1243" t="s">
        <v>35</v>
      </c>
      <c r="BZ282" s="1243" t="s">
        <v>35</v>
      </c>
      <c r="CA282" s="1901"/>
      <c r="CB282" s="1901"/>
      <c r="CC282" s="1901"/>
      <c r="CD282" s="1901"/>
      <c r="CE282" s="1901"/>
      <c r="CF282" s="1901"/>
      <c r="CG282" s="1901"/>
      <c r="CH282" s="1901"/>
      <c r="CI282" s="1901"/>
      <c r="CJ282" s="1901"/>
      <c r="CK282" s="1901"/>
      <c r="CL282" s="1901"/>
      <c r="CM282" s="1901"/>
      <c r="CN282" s="1901"/>
      <c r="CO282" s="1901"/>
      <c r="CP282" s="1901"/>
      <c r="CQ282" s="1901"/>
      <c r="CR282" s="1901"/>
      <c r="CS282" s="1901"/>
      <c r="CT282" s="1901"/>
      <c r="CU282" s="1901"/>
      <c r="CV282" s="1901"/>
      <c r="CW282" s="1901"/>
      <c r="CX282" s="1901"/>
      <c r="CY282" s="1901"/>
      <c r="CZ282" s="1901"/>
    </row>
    <row r="283" s="388" customFormat="true" ht="15" customHeight="true" x14ac:dyDescent="0.2">
      <c r="B283" s="387"/>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53"/>
      <c r="BB283" s="294" t="s">
        <v>84</v>
      </c>
      <c r="BC283" s="1161" t="s">
        <v>35</v>
      </c>
      <c r="BD283" s="1182" t="s">
        <v>35</v>
      </c>
      <c r="BE283" s="1182" t="s">
        <v>35</v>
      </c>
      <c r="BF283" s="1182" t="s">
        <v>35</v>
      </c>
      <c r="BG283" s="1203" t="s">
        <v>35</v>
      </c>
      <c r="BH283" s="1161" t="s">
        <v>35</v>
      </c>
      <c r="BI283" s="1182" t="s">
        <v>35</v>
      </c>
      <c r="BJ283" s="1182" t="s">
        <v>35</v>
      </c>
      <c r="BK283" s="1182" t="s">
        <v>35</v>
      </c>
      <c r="BL283" s="1203" t="s">
        <v>35</v>
      </c>
      <c r="BM283" s="1161" t="s">
        <v>35</v>
      </c>
      <c r="BN283" s="1182" t="s">
        <v>35</v>
      </c>
      <c r="BO283" s="1182" t="s">
        <v>35</v>
      </c>
      <c r="BP283" s="1182" t="s">
        <v>35</v>
      </c>
      <c r="BQ283" s="1203" t="s">
        <v>35</v>
      </c>
      <c r="BR283" s="1161" t="s">
        <v>35</v>
      </c>
      <c r="BS283" s="1182" t="s">
        <v>35</v>
      </c>
      <c r="BT283" s="1182" t="s">
        <v>35</v>
      </c>
      <c r="BU283" s="1182" t="s">
        <v>35</v>
      </c>
      <c r="BV283" s="1182" t="s">
        <v>35</v>
      </c>
      <c r="BW283" s="1182" t="s">
        <v>35</v>
      </c>
      <c r="BX283" s="1182" t="s">
        <v>35</v>
      </c>
      <c r="BY283" s="1243" t="s">
        <v>35</v>
      </c>
      <c r="BZ283" s="1243" t="s">
        <v>35</v>
      </c>
      <c r="CA283" s="1901"/>
      <c r="CB283" s="1901"/>
      <c r="CC283" s="1901"/>
      <c r="CD283" s="1901"/>
      <c r="CE283" s="1901"/>
      <c r="CF283" s="1901"/>
      <c r="CG283" s="1901"/>
      <c r="CH283" s="1901"/>
      <c r="CI283" s="1901"/>
      <c r="CJ283" s="1901"/>
      <c r="CK283" s="1901"/>
      <c r="CL283" s="1901"/>
      <c r="CM283" s="1901"/>
      <c r="CN283" s="1901"/>
      <c r="CO283" s="1901"/>
      <c r="CP283" s="1901"/>
      <c r="CQ283" s="1901"/>
      <c r="CR283" s="1901"/>
      <c r="CS283" s="1901"/>
      <c r="CT283" s="1901"/>
      <c r="CU283" s="1901"/>
      <c r="CV283" s="1901"/>
      <c r="CW283" s="1901"/>
      <c r="CX283" s="1901"/>
      <c r="CY283" s="1901"/>
      <c r="CZ283" s="1901"/>
    </row>
    <row r="284" s="388" customFormat="true" ht="15" customHeight="true" x14ac:dyDescent="0.2">
      <c r="B284" s="387"/>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58"/>
      <c r="BB284" s="295" t="s">
        <v>113</v>
      </c>
      <c r="BC284" s="1162" t="s">
        <v>35</v>
      </c>
      <c r="BD284" s="1183" t="s">
        <v>35</v>
      </c>
      <c r="BE284" s="1183" t="s">
        <v>35</v>
      </c>
      <c r="BF284" s="1183" t="s">
        <v>35</v>
      </c>
      <c r="BG284" s="1204" t="s">
        <v>35</v>
      </c>
      <c r="BH284" s="1224" t="s">
        <v>35</v>
      </c>
      <c r="BI284" s="1183" t="s">
        <v>35</v>
      </c>
      <c r="BJ284" s="1183" t="s">
        <v>35</v>
      </c>
      <c r="BK284" s="1183" t="s">
        <v>35</v>
      </c>
      <c r="BL284" s="1204" t="s">
        <v>35</v>
      </c>
      <c r="BM284" s="1224" t="s">
        <v>35</v>
      </c>
      <c r="BN284" s="1183" t="s">
        <v>35</v>
      </c>
      <c r="BO284" s="1183" t="s">
        <v>35</v>
      </c>
      <c r="BP284" s="1183" t="s">
        <v>35</v>
      </c>
      <c r="BQ284" s="1204" t="s">
        <v>35</v>
      </c>
      <c r="BR284" s="1224" t="s">
        <v>35</v>
      </c>
      <c r="BS284" s="1183" t="s">
        <v>35</v>
      </c>
      <c r="BT284" s="1183" t="s">
        <v>35</v>
      </c>
      <c r="BU284" s="1183" t="s">
        <v>35</v>
      </c>
      <c r="BV284" s="1183" t="s">
        <v>35</v>
      </c>
      <c r="BW284" s="1183" t="s">
        <v>35</v>
      </c>
      <c r="BX284" s="1183" t="s">
        <v>35</v>
      </c>
      <c r="BY284" s="1244" t="s">
        <v>35</v>
      </c>
      <c r="BZ284" s="1244" t="s">
        <v>35</v>
      </c>
      <c r="CA284" s="1902"/>
      <c r="CB284" s="1902"/>
      <c r="CC284" s="1902"/>
      <c r="CD284" s="1902"/>
      <c r="CE284" s="1902"/>
      <c r="CF284" s="1902"/>
      <c r="CG284" s="1902"/>
      <c r="CH284" s="1902"/>
      <c r="CI284" s="1902"/>
      <c r="CJ284" s="1902"/>
      <c r="CK284" s="1902"/>
      <c r="CL284" s="1902"/>
      <c r="CM284" s="1902"/>
      <c r="CN284" s="1902"/>
      <c r="CO284" s="1902"/>
      <c r="CP284" s="1902"/>
      <c r="CQ284" s="1902"/>
      <c r="CR284" s="1902"/>
      <c r="CS284" s="1902"/>
      <c r="CT284" s="1902"/>
      <c r="CU284" s="1902"/>
      <c r="CV284" s="1902"/>
      <c r="CW284" s="1902"/>
      <c r="CX284" s="1902"/>
      <c r="CY284" s="1902"/>
      <c r="CZ284" s="1902"/>
    </row>
    <row r="285" s="388" customFormat="true" ht="15" customHeight="true" x14ac:dyDescent="0.2">
      <c r="B285" s="387"/>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88" customFormat="true" ht="15" customHeight="true" x14ac:dyDescent="0.2">
      <c r="B286" s="387"/>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88" customFormat="true" ht="15" customHeight="true" x14ac:dyDescent="0.2">
      <c r="B287" s="387"/>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88" customFormat="true" ht="15" customHeight="true" x14ac:dyDescent="0.2">
      <c r="B288" s="387"/>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88" customFormat="true" ht="15" customHeight="true" x14ac:dyDescent="0.2">
      <c r="A289" s="400"/>
      <c r="B289" s="401"/>
      <c r="C289" s="402"/>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88" customFormat="true" ht="15" customHeight="true" x14ac:dyDescent="0.2">
      <c r="A290" s="647"/>
      <c r="B290" s="648"/>
      <c r="C290" s="649"/>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88" customFormat="true" ht="15" customHeight="true" x14ac:dyDescent="0.2">
      <c r="A291" s="650"/>
      <c r="B291" s="651"/>
      <c r="C291" s="652"/>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88" customFormat="true" ht="15" customHeight="true" x14ac:dyDescent="0.2">
      <c r="A292" s="653"/>
      <c r="B292" s="654"/>
      <c r="C292" s="655"/>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88" customFormat="true" ht="15" customHeight="true" x14ac:dyDescent="0.2">
      <c r="A293" s="656"/>
      <c r="B293" s="657"/>
      <c r="C293" s="658"/>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88" customFormat="true" ht="15" customHeight="true" x14ac:dyDescent="0.2">
      <c r="A294" s="659"/>
      <c r="B294" s="660"/>
      <c r="C294" s="661"/>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88" customFormat="true" ht="15" customHeight="true" x14ac:dyDescent="0.2">
      <c r="A295" s="659"/>
      <c r="B295" s="660"/>
      <c r="C295" s="661"/>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88" customFormat="true" ht="15" customHeight="true" x14ac:dyDescent="0.2">
      <c r="A296" s="659"/>
      <c r="B296" s="662"/>
      <c r="C296" s="661"/>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88" customFormat="true" ht="15" customHeight="true" x14ac:dyDescent="0.2">
      <c r="A297" s="663"/>
      <c r="B297" s="664"/>
      <c r="C297" s="665"/>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88" customFormat="true" ht="15" customHeight="true" x14ac:dyDescent="0.2">
      <c r="B298" s="387"/>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88" customFormat="true" ht="15" customHeight="true" x14ac:dyDescent="0.2">
      <c r="A299" s="403"/>
      <c r="B299" s="404"/>
      <c r="C299" s="405"/>
      <c r="D299" s="40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88" customFormat="true" ht="15" customHeight="true" x14ac:dyDescent="0.2">
      <c r="A300" s="666"/>
      <c r="B300" s="667"/>
      <c r="C300" s="668"/>
      <c r="D300" s="669"/>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88" customFormat="true" ht="15" customHeight="true" x14ac:dyDescent="0.2">
      <c r="A301" s="670"/>
      <c r="B301" s="671"/>
      <c r="C301" s="672"/>
      <c r="D301" s="673"/>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88" customFormat="true" ht="15" customHeight="true" x14ac:dyDescent="0.2">
      <c r="A302" s="674"/>
      <c r="B302" s="675"/>
      <c r="C302" s="676"/>
      <c r="D302" s="677"/>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88" customFormat="true" ht="15" customHeight="true" x14ac:dyDescent="0.2">
      <c r="A303" s="678"/>
      <c r="B303" s="679"/>
      <c r="C303" s="680"/>
      <c r="D303" s="681"/>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88" customFormat="true" ht="15" customHeight="true" x14ac:dyDescent="0.2">
      <c r="A304" s="682"/>
      <c r="B304" s="683"/>
      <c r="C304" s="684"/>
      <c r="D304" s="685"/>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88" customFormat="true" ht="15" customHeight="true" x14ac:dyDescent="0.2">
      <c r="A305" s="686"/>
      <c r="B305" s="687"/>
      <c r="C305" s="688"/>
      <c r="D305" s="689"/>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88" customFormat="true" ht="15" customHeight="true" x14ac:dyDescent="0.2">
      <c r="B306" s="387"/>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88" customFormat="true" ht="15" customHeight="true" x14ac:dyDescent="0.2">
      <c r="B307" s="387"/>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88" customFormat="true" ht="15" customHeight="true" x14ac:dyDescent="0.2">
      <c r="B308" s="387"/>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88" customFormat="true" ht="15" customHeight="true" x14ac:dyDescent="0.2">
      <c r="B309" s="387"/>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88" customFormat="true" ht="15" customHeight="true" x14ac:dyDescent="0.2">
      <c r="B310" s="387"/>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88" customFormat="true" ht="15" customHeight="true" x14ac:dyDescent="0.2">
      <c r="B311" s="387"/>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88" customFormat="true" ht="15" customHeight="true" x14ac:dyDescent="0.2">
      <c r="B312" s="387"/>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88" customFormat="true" ht="15" customHeight="true" x14ac:dyDescent="0.2">
      <c r="B313" s="387"/>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88" customFormat="true" ht="15" customHeight="true" x14ac:dyDescent="0.2">
      <c r="B314" s="387"/>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88" customFormat="true" ht="15" customHeight="true" x14ac:dyDescent="0.2">
      <c r="B315" s="387"/>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88" customFormat="true" ht="15" customHeight="true" x14ac:dyDescent="0.2">
      <c r="B316" s="387"/>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88" customFormat="true" ht="15" customHeight="true" x14ac:dyDescent="0.2">
      <c r="B317" s="387"/>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88" customFormat="true" ht="15" customHeight="true" x14ac:dyDescent="0.2">
      <c r="B318" s="387"/>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88" customFormat="true" ht="15" customHeight="true" x14ac:dyDescent="0.2">
      <c r="B319" s="387"/>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88" customFormat="true" ht="15" customHeight="true" x14ac:dyDescent="0.2">
      <c r="B320" s="387"/>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88" customFormat="true" ht="15" customHeight="true" x14ac:dyDescent="0.2">
      <c r="B321" s="387"/>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88" customFormat="true" ht="15" customHeight="true" x14ac:dyDescent="0.2">
      <c r="B322" s="387"/>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88" customFormat="true" ht="15" customHeight="true" x14ac:dyDescent="0.2">
      <c r="B323" s="387"/>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88" customFormat="true" ht="15" customHeight="true" x14ac:dyDescent="0.2">
      <c r="B324" s="387"/>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88" customFormat="true" ht="15" customHeight="true" x14ac:dyDescent="0.2">
      <c r="B325" s="387"/>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88" customFormat="true" ht="15" customHeight="true" x14ac:dyDescent="0.2">
      <c r="B326" s="387"/>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88" customFormat="true" ht="15" customHeight="true" x14ac:dyDescent="0.2">
      <c r="B327" s="387"/>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88" customFormat="true" ht="15" customHeight="true" x14ac:dyDescent="0.2">
      <c r="B328" s="387"/>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88" customFormat="true" ht="250.15" customHeight="true" x14ac:dyDescent="0.2">
      <c r="B329" s="387"/>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86"/>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81"/>
      <c r="BD330" s="381"/>
      <c r="BE330" s="381"/>
      <c r="BF330" s="381"/>
      <c r="BG330" s="381"/>
      <c r="BH330" s="381"/>
      <c r="BI330" s="381"/>
      <c r="BJ330" s="381"/>
      <c r="BK330" s="381"/>
      <c r="BL330" s="381"/>
      <c r="BM330" s="381"/>
      <c r="BN330" s="381"/>
      <c r="BO330" s="381"/>
      <c r="BP330" s="381"/>
      <c r="BQ330" s="381"/>
      <c r="BR330" s="381"/>
      <c r="BS330" s="381"/>
      <c r="BT330" s="381"/>
      <c r="BU330" s="381"/>
      <c r="BV330" s="381"/>
      <c r="BW330" s="381"/>
      <c r="BX330" s="381"/>
      <c r="BY330" s="38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86"/>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81"/>
      <c r="BD331" s="381"/>
      <c r="BE331" s="381"/>
      <c r="BF331" s="381"/>
      <c r="BG331" s="381"/>
      <c r="BH331" s="381"/>
      <c r="BI331" s="381"/>
      <c r="BJ331" s="381"/>
      <c r="BK331" s="381"/>
      <c r="BL331" s="381"/>
      <c r="BM331" s="381"/>
      <c r="BN331" s="381"/>
      <c r="BO331" s="381"/>
      <c r="BP331" s="381"/>
      <c r="BQ331" s="381"/>
      <c r="BR331" s="381"/>
      <c r="BS331" s="381"/>
      <c r="BT331" s="381"/>
      <c r="BU331" s="381"/>
      <c r="BV331" s="381"/>
      <c r="BW331" s="381"/>
      <c r="BX331" s="381"/>
      <c r="BY331" s="38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86"/>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81"/>
      <c r="BD332" s="381"/>
      <c r="BE332" s="381"/>
      <c r="BF332" s="381"/>
      <c r="BG332" s="381"/>
      <c r="BH332" s="381"/>
      <c r="BI332" s="381"/>
      <c r="BJ332" s="381"/>
      <c r="BK332" s="381"/>
      <c r="BL332" s="381"/>
      <c r="BM332" s="381"/>
      <c r="BN332" s="381"/>
      <c r="BO332" s="381"/>
      <c r="BP332" s="381"/>
      <c r="BQ332" s="381"/>
      <c r="BR332" s="381"/>
      <c r="BS332" s="381"/>
      <c r="BT332" s="381"/>
      <c r="BU332" s="381"/>
      <c r="BV332" s="381"/>
      <c r="BW332" s="381"/>
      <c r="BX332" s="381"/>
      <c r="BY332" s="38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86"/>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81"/>
      <c r="BD333" s="381"/>
      <c r="BE333" s="381"/>
      <c r="BF333" s="381"/>
      <c r="BG333" s="381"/>
      <c r="BH333" s="381"/>
      <c r="BI333" s="381"/>
      <c r="BJ333" s="381"/>
      <c r="BK333" s="381"/>
      <c r="BL333" s="381"/>
      <c r="BM333" s="381"/>
      <c r="BN333" s="381"/>
      <c r="BO333" s="381"/>
      <c r="BP333" s="381"/>
      <c r="BQ333" s="381"/>
      <c r="BR333" s="381"/>
      <c r="BS333" s="381"/>
      <c r="BT333" s="381"/>
      <c r="BU333" s="381"/>
      <c r="BV333" s="381"/>
      <c r="BW333" s="381"/>
      <c r="BX333" s="381"/>
      <c r="BY333" s="38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86"/>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81"/>
      <c r="BD334" s="381"/>
      <c r="BE334" s="381"/>
      <c r="BF334" s="381"/>
      <c r="BG334" s="381"/>
      <c r="BH334" s="381"/>
      <c r="BI334" s="381"/>
      <c r="BJ334" s="381"/>
      <c r="BK334" s="381"/>
      <c r="BL334" s="381"/>
      <c r="BM334" s="381"/>
      <c r="BN334" s="381"/>
      <c r="BO334" s="381"/>
      <c r="BP334" s="381"/>
      <c r="BQ334" s="381"/>
      <c r="BR334" s="381"/>
      <c r="BS334" s="381"/>
      <c r="BT334" s="381"/>
      <c r="BU334" s="381"/>
      <c r="BV334" s="381"/>
      <c r="BW334" s="381"/>
      <c r="BX334" s="381"/>
      <c r="BY334" s="38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86"/>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81"/>
      <c r="BD335" s="381"/>
      <c r="BE335" s="381"/>
      <c r="BF335" s="381"/>
      <c r="BG335" s="381"/>
      <c r="BH335" s="381"/>
      <c r="BI335" s="381"/>
      <c r="BJ335" s="381"/>
      <c r="BK335" s="381"/>
      <c r="BL335" s="381"/>
      <c r="BM335" s="381"/>
      <c r="BN335" s="381"/>
      <c r="BO335" s="381"/>
      <c r="BP335" s="381"/>
      <c r="BQ335" s="381"/>
      <c r="BR335" s="381"/>
      <c r="BS335" s="381"/>
      <c r="BT335" s="381"/>
      <c r="BU335" s="381"/>
      <c r="BV335" s="381"/>
      <c r="BW335" s="381"/>
      <c r="BX335" s="381"/>
      <c r="BY335" s="38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86"/>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81"/>
      <c r="BD336" s="381"/>
      <c r="BE336" s="381"/>
      <c r="BF336" s="381"/>
      <c r="BG336" s="381"/>
      <c r="BH336" s="381"/>
      <c r="BI336" s="381"/>
      <c r="BJ336" s="381"/>
      <c r="BK336" s="381"/>
      <c r="BL336" s="381"/>
      <c r="BM336" s="381"/>
      <c r="BN336" s="381"/>
      <c r="BO336" s="381"/>
      <c r="BP336" s="381"/>
      <c r="BQ336" s="381"/>
      <c r="BR336" s="381"/>
      <c r="BS336" s="381"/>
      <c r="BT336" s="381"/>
      <c r="BU336" s="381"/>
      <c r="BV336" s="381"/>
      <c r="BW336" s="381"/>
      <c r="BX336" s="381"/>
      <c r="BY336" s="38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86"/>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81"/>
      <c r="BD337" s="381"/>
      <c r="BE337" s="381"/>
      <c r="BF337" s="381"/>
      <c r="BG337" s="381"/>
      <c r="BH337" s="381"/>
      <c r="BI337" s="381"/>
      <c r="BJ337" s="381"/>
      <c r="BK337" s="381"/>
      <c r="BL337" s="381"/>
      <c r="BM337" s="381"/>
      <c r="BN337" s="381"/>
      <c r="BO337" s="381"/>
      <c r="BP337" s="381"/>
      <c r="BQ337" s="381"/>
      <c r="BR337" s="381"/>
      <c r="BS337" s="381"/>
      <c r="BT337" s="381"/>
      <c r="BU337" s="381"/>
      <c r="BV337" s="381"/>
      <c r="BW337" s="381"/>
      <c r="BX337" s="381"/>
      <c r="BY337" s="38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86"/>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81"/>
      <c r="BD338" s="381"/>
      <c r="BE338" s="381"/>
      <c r="BF338" s="381"/>
      <c r="BG338" s="381"/>
      <c r="BH338" s="381"/>
      <c r="BI338" s="381"/>
      <c r="BJ338" s="381"/>
      <c r="BK338" s="381"/>
      <c r="BL338" s="381"/>
      <c r="BM338" s="381"/>
      <c r="BN338" s="381"/>
      <c r="BO338" s="381"/>
      <c r="BP338" s="381"/>
      <c r="BQ338" s="381"/>
      <c r="BR338" s="381"/>
      <c r="BS338" s="381"/>
      <c r="BT338" s="381"/>
      <c r="BU338" s="381"/>
      <c r="BV338" s="381"/>
      <c r="BW338" s="381"/>
      <c r="BX338" s="381"/>
      <c r="BY338" s="38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88" customFormat="true" ht="15" customHeight="true" x14ac:dyDescent="0.2">
      <c r="B339" s="387"/>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2259" t="s">
        <v>114</v>
      </c>
      <c r="BD339" s="2239"/>
      <c r="BE339" s="2239"/>
      <c r="BF339" s="2239"/>
      <c r="BG339" s="2240"/>
      <c r="BH339" s="2238" t="s">
        <v>38</v>
      </c>
      <c r="BI339" s="2239"/>
      <c r="BJ339" s="2239"/>
      <c r="BK339" s="2239"/>
      <c r="BL339" s="2240"/>
      <c r="BM339" s="2238" t="s">
        <v>37</v>
      </c>
      <c r="BN339" s="2239"/>
      <c r="BO339" s="2239"/>
      <c r="BP339" s="2239"/>
      <c r="BQ339" s="2241"/>
      <c r="BR339" s="1817" t="s">
        <v>137</v>
      </c>
      <c r="BS339" s="1818"/>
      <c r="BT339" s="1818"/>
      <c r="BU339" s="1818"/>
      <c r="BV339" s="1818"/>
      <c r="BW339" s="1818"/>
      <c r="BX339" s="1818"/>
      <c r="BY339" s="1819"/>
      <c r="BZ339" s="312"/>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88" customFormat="true" ht="12.75" x14ac:dyDescent="0.2">
      <c r="B340" s="387"/>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149</v>
      </c>
      <c r="BS340" s="180" t="s">
        <v>150</v>
      </c>
      <c r="BT340" s="180" t="s">
        <v>151</v>
      </c>
      <c r="BU340" s="180" t="s">
        <v>152</v>
      </c>
      <c r="BV340" s="180" t="s">
        <v>153</v>
      </c>
      <c r="BW340" s="180" t="s">
        <v>154</v>
      </c>
      <c r="BX340" s="180" t="s">
        <v>294</v>
      </c>
      <c r="BY340" s="181" t="s">
        <v>156</v>
      </c>
      <c r="BZ340" s="181" t="s">
        <v>157</v>
      </c>
      <c r="CA340" s="1903"/>
      <c r="CB340" s="1903"/>
      <c r="CC340" s="1903"/>
      <c r="CD340" s="1903"/>
      <c r="CE340" s="1903"/>
      <c r="CF340" s="1903"/>
      <c r="CG340" s="1903"/>
      <c r="CH340" s="1903"/>
      <c r="CI340" s="1903"/>
      <c r="CJ340" s="1903"/>
      <c r="CK340" s="1903"/>
      <c r="CL340" s="1903"/>
      <c r="CM340" s="1903"/>
      <c r="CN340" s="1903"/>
      <c r="CO340" s="1903"/>
      <c r="CP340" s="1903"/>
      <c r="CQ340" s="1903"/>
      <c r="CR340" s="1903"/>
      <c r="CS340" s="1903"/>
      <c r="CT340" s="1903"/>
      <c r="CU340" s="1903"/>
      <c r="CV340" s="1903"/>
      <c r="CW340" s="1903"/>
      <c r="CX340" s="1903"/>
      <c r="CY340" s="1903"/>
      <c r="CZ340" s="1903"/>
    </row>
    <row r="341" s="388" customFormat="true" ht="15" customHeight="true" x14ac:dyDescent="0.2">
      <c r="B341" s="387"/>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42" t="s">
        <v>144</v>
      </c>
      <c r="BB341" s="162" t="s">
        <v>49</v>
      </c>
      <c r="BC341" s="1163" t="s">
        <v>35</v>
      </c>
      <c r="BD341" s="1184" t="s">
        <v>35</v>
      </c>
      <c r="BE341" s="1184" t="s">
        <v>35</v>
      </c>
      <c r="BF341" s="1184" t="s">
        <v>35</v>
      </c>
      <c r="BG341" s="1205" t="s">
        <v>35</v>
      </c>
      <c r="BH341" s="1225" t="s">
        <v>35</v>
      </c>
      <c r="BI341" s="1184" t="s">
        <v>35</v>
      </c>
      <c r="BJ341" s="1184" t="s">
        <v>35</v>
      </c>
      <c r="BK341" s="1184" t="s">
        <v>35</v>
      </c>
      <c r="BL341" s="1205" t="s">
        <v>35</v>
      </c>
      <c r="BM341" s="1225" t="s">
        <v>35</v>
      </c>
      <c r="BN341" s="1184" t="s">
        <v>35</v>
      </c>
      <c r="BO341" s="1184" t="s">
        <v>35</v>
      </c>
      <c r="BP341" s="1184" t="s">
        <v>35</v>
      </c>
      <c r="BQ341" s="1205" t="s">
        <v>35</v>
      </c>
      <c r="BR341" s="1225" t="s">
        <v>35</v>
      </c>
      <c r="BS341" s="1184" t="s">
        <v>35</v>
      </c>
      <c r="BT341" s="1184" t="s">
        <v>35</v>
      </c>
      <c r="BU341" s="1184" t="s">
        <v>35</v>
      </c>
      <c r="BV341" s="1184" t="s">
        <v>35</v>
      </c>
      <c r="BW341" s="1184" t="s">
        <v>35</v>
      </c>
      <c r="BX341" s="1184" t="s">
        <v>35</v>
      </c>
      <c r="BY341" s="1245" t="s">
        <v>35</v>
      </c>
      <c r="BZ341" s="1245" t="s">
        <v>35</v>
      </c>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88" customFormat="true" ht="15" customHeight="true" x14ac:dyDescent="0.2">
      <c r="B342" s="387"/>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43"/>
      <c r="BB342" s="163" t="s">
        <v>48</v>
      </c>
      <c r="BC342" s="1164" t="s">
        <v>35</v>
      </c>
      <c r="BD342" s="1185" t="s">
        <v>35</v>
      </c>
      <c r="BE342" s="1185" t="s">
        <v>35</v>
      </c>
      <c r="BF342" s="1185" t="s">
        <v>35</v>
      </c>
      <c r="BG342" s="1206" t="s">
        <v>35</v>
      </c>
      <c r="BH342" s="1226" t="s">
        <v>35</v>
      </c>
      <c r="BI342" s="1185" t="s">
        <v>35</v>
      </c>
      <c r="BJ342" s="1185" t="s">
        <v>35</v>
      </c>
      <c r="BK342" s="1185" t="s">
        <v>35</v>
      </c>
      <c r="BL342" s="1206" t="s">
        <v>35</v>
      </c>
      <c r="BM342" s="1226" t="s">
        <v>35</v>
      </c>
      <c r="BN342" s="1185" t="s">
        <v>35</v>
      </c>
      <c r="BO342" s="1185" t="s">
        <v>35</v>
      </c>
      <c r="BP342" s="1185" t="s">
        <v>35</v>
      </c>
      <c r="BQ342" s="1206" t="s">
        <v>35</v>
      </c>
      <c r="BR342" s="1226" t="s">
        <v>35</v>
      </c>
      <c r="BS342" s="1185" t="s">
        <v>35</v>
      </c>
      <c r="BT342" s="1185" t="s">
        <v>35</v>
      </c>
      <c r="BU342" s="1185" t="s">
        <v>35</v>
      </c>
      <c r="BV342" s="1185" t="s">
        <v>35</v>
      </c>
      <c r="BW342" s="1185" t="s">
        <v>35</v>
      </c>
      <c r="BX342" s="1185" t="s">
        <v>35</v>
      </c>
      <c r="BY342" s="1246" t="s">
        <v>35</v>
      </c>
      <c r="BZ342" s="1246" t="s">
        <v>35</v>
      </c>
      <c r="CA342" s="1905"/>
      <c r="CB342" s="1905"/>
      <c r="CC342" s="1905"/>
      <c r="CD342" s="1905"/>
      <c r="CE342" s="1905"/>
      <c r="CF342" s="1905"/>
      <c r="CG342" s="1905"/>
      <c r="CH342" s="1905"/>
      <c r="CI342" s="1905"/>
      <c r="CJ342" s="1905"/>
      <c r="CK342" s="1905"/>
      <c r="CL342" s="1905"/>
      <c r="CM342" s="1905"/>
      <c r="CN342" s="1905"/>
      <c r="CO342" s="1905"/>
      <c r="CP342" s="1905"/>
      <c r="CQ342" s="1905"/>
      <c r="CR342" s="1905"/>
      <c r="CS342" s="1905"/>
      <c r="CT342" s="1905"/>
      <c r="CU342" s="1905"/>
      <c r="CV342" s="1905"/>
      <c r="CW342" s="1905"/>
      <c r="CX342" s="1905"/>
      <c r="CY342" s="1905"/>
      <c r="CZ342" s="1905"/>
    </row>
    <row r="343" s="388" customFormat="true" ht="15" customHeight="true" x14ac:dyDescent="0.2">
      <c r="B343" s="387"/>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44" t="s">
        <v>139</v>
      </c>
      <c r="BB343" s="163" t="s">
        <v>49</v>
      </c>
      <c r="BC343" s="1164" t="s">
        <v>35</v>
      </c>
      <c r="BD343" s="1185" t="s">
        <v>35</v>
      </c>
      <c r="BE343" s="1185" t="s">
        <v>35</v>
      </c>
      <c r="BF343" s="1185" t="s">
        <v>35</v>
      </c>
      <c r="BG343" s="1206" t="s">
        <v>35</v>
      </c>
      <c r="BH343" s="1226" t="s">
        <v>35</v>
      </c>
      <c r="BI343" s="1185" t="s">
        <v>35</v>
      </c>
      <c r="BJ343" s="1185" t="s">
        <v>35</v>
      </c>
      <c r="BK343" s="1185" t="s">
        <v>35</v>
      </c>
      <c r="BL343" s="1206" t="s">
        <v>35</v>
      </c>
      <c r="BM343" s="1226" t="s">
        <v>35</v>
      </c>
      <c r="BN343" s="1185" t="s">
        <v>35</v>
      </c>
      <c r="BO343" s="1185" t="s">
        <v>35</v>
      </c>
      <c r="BP343" s="1185" t="s">
        <v>35</v>
      </c>
      <c r="BQ343" s="1206" t="s">
        <v>35</v>
      </c>
      <c r="BR343" s="1226" t="s">
        <v>35</v>
      </c>
      <c r="BS343" s="1185" t="s">
        <v>35</v>
      </c>
      <c r="BT343" s="1185" t="s">
        <v>35</v>
      </c>
      <c r="BU343" s="1185" t="s">
        <v>35</v>
      </c>
      <c r="BV343" s="1185" t="s">
        <v>35</v>
      </c>
      <c r="BW343" s="1185" t="s">
        <v>35</v>
      </c>
      <c r="BX343" s="1185" t="s">
        <v>35</v>
      </c>
      <c r="BY343" s="1246" t="s">
        <v>35</v>
      </c>
      <c r="BZ343" s="1246" t="s">
        <v>35</v>
      </c>
      <c r="CA343" s="1905"/>
      <c r="CB343" s="1905"/>
      <c r="CC343" s="1905"/>
      <c r="CD343" s="1905"/>
      <c r="CE343" s="1905"/>
      <c r="CF343" s="1905"/>
      <c r="CG343" s="1905"/>
      <c r="CH343" s="1905"/>
      <c r="CI343" s="1905"/>
      <c r="CJ343" s="1905"/>
      <c r="CK343" s="1905"/>
      <c r="CL343" s="1905"/>
      <c r="CM343" s="1905"/>
      <c r="CN343" s="1905"/>
      <c r="CO343" s="1905"/>
      <c r="CP343" s="1905"/>
      <c r="CQ343" s="1905"/>
      <c r="CR343" s="1905"/>
      <c r="CS343" s="1905"/>
      <c r="CT343" s="1905"/>
      <c r="CU343" s="1905"/>
      <c r="CV343" s="1905"/>
      <c r="CW343" s="1905"/>
      <c r="CX343" s="1905"/>
      <c r="CY343" s="1905"/>
      <c r="CZ343" s="1905"/>
    </row>
    <row r="344" s="388" customFormat="true" ht="15" customHeight="true" x14ac:dyDescent="0.2">
      <c r="B344" s="387"/>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43"/>
      <c r="BB344" s="163" t="s">
        <v>48</v>
      </c>
      <c r="BC344" s="1164" t="s">
        <v>35</v>
      </c>
      <c r="BD344" s="1185" t="s">
        <v>35</v>
      </c>
      <c r="BE344" s="1185" t="s">
        <v>35</v>
      </c>
      <c r="BF344" s="1185" t="s">
        <v>35</v>
      </c>
      <c r="BG344" s="1206" t="s">
        <v>35</v>
      </c>
      <c r="BH344" s="1226" t="s">
        <v>35</v>
      </c>
      <c r="BI344" s="1185" t="s">
        <v>35</v>
      </c>
      <c r="BJ344" s="1185" t="s">
        <v>35</v>
      </c>
      <c r="BK344" s="1185" t="s">
        <v>35</v>
      </c>
      <c r="BL344" s="1206" t="s">
        <v>35</v>
      </c>
      <c r="BM344" s="1226" t="s">
        <v>35</v>
      </c>
      <c r="BN344" s="1185" t="s">
        <v>35</v>
      </c>
      <c r="BO344" s="1185" t="s">
        <v>35</v>
      </c>
      <c r="BP344" s="1185" t="s">
        <v>35</v>
      </c>
      <c r="BQ344" s="1206" t="s">
        <v>35</v>
      </c>
      <c r="BR344" s="1226" t="s">
        <v>35</v>
      </c>
      <c r="BS344" s="1185" t="s">
        <v>35</v>
      </c>
      <c r="BT344" s="1185" t="s">
        <v>35</v>
      </c>
      <c r="BU344" s="1185" t="s">
        <v>35</v>
      </c>
      <c r="BV344" s="1185" t="s">
        <v>35</v>
      </c>
      <c r="BW344" s="1185" t="s">
        <v>35</v>
      </c>
      <c r="BX344" s="1185" t="s">
        <v>35</v>
      </c>
      <c r="BY344" s="1246" t="s">
        <v>35</v>
      </c>
      <c r="BZ344" s="1246" t="s">
        <v>35</v>
      </c>
      <c r="CA344" s="1905"/>
      <c r="CB344" s="1905"/>
      <c r="CC344" s="1905"/>
      <c r="CD344" s="1905"/>
      <c r="CE344" s="1905"/>
      <c r="CF344" s="1905"/>
      <c r="CG344" s="1905"/>
      <c r="CH344" s="1905"/>
      <c r="CI344" s="1905"/>
      <c r="CJ344" s="1905"/>
      <c r="CK344" s="1905"/>
      <c r="CL344" s="1905"/>
      <c r="CM344" s="1905"/>
      <c r="CN344" s="1905"/>
      <c r="CO344" s="1905"/>
      <c r="CP344" s="1905"/>
      <c r="CQ344" s="1905"/>
      <c r="CR344" s="1905"/>
      <c r="CS344" s="1905"/>
      <c r="CT344" s="1905"/>
      <c r="CU344" s="1905"/>
      <c r="CV344" s="1905"/>
      <c r="CW344" s="1905"/>
      <c r="CX344" s="1905"/>
      <c r="CY344" s="1905"/>
      <c r="CZ344" s="1905"/>
    </row>
    <row r="345" s="388" customFormat="true" ht="15" customHeight="true" x14ac:dyDescent="0.2">
      <c r="B345" s="387"/>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44" t="s">
        <v>140</v>
      </c>
      <c r="BB345" s="163" t="s">
        <v>49</v>
      </c>
      <c r="BC345" s="1164" t="s">
        <v>35</v>
      </c>
      <c r="BD345" s="1185" t="s">
        <v>35</v>
      </c>
      <c r="BE345" s="1185" t="s">
        <v>35</v>
      </c>
      <c r="BF345" s="1185" t="s">
        <v>35</v>
      </c>
      <c r="BG345" s="1206" t="s">
        <v>35</v>
      </c>
      <c r="BH345" s="1226" t="s">
        <v>35</v>
      </c>
      <c r="BI345" s="1185" t="s">
        <v>35</v>
      </c>
      <c r="BJ345" s="1185" t="s">
        <v>35</v>
      </c>
      <c r="BK345" s="1185" t="s">
        <v>35</v>
      </c>
      <c r="BL345" s="1206" t="s">
        <v>35</v>
      </c>
      <c r="BM345" s="1226" t="s">
        <v>35</v>
      </c>
      <c r="BN345" s="1185" t="s">
        <v>35</v>
      </c>
      <c r="BO345" s="1185" t="s">
        <v>35</v>
      </c>
      <c r="BP345" s="1185" t="s">
        <v>35</v>
      </c>
      <c r="BQ345" s="1206" t="s">
        <v>35</v>
      </c>
      <c r="BR345" s="1226" t="s">
        <v>35</v>
      </c>
      <c r="BS345" s="1185" t="s">
        <v>35</v>
      </c>
      <c r="BT345" s="1185" t="s">
        <v>35</v>
      </c>
      <c r="BU345" s="1185" t="s">
        <v>35</v>
      </c>
      <c r="BV345" s="1185" t="s">
        <v>35</v>
      </c>
      <c r="BW345" s="1185" t="s">
        <v>35</v>
      </c>
      <c r="BX345" s="1185" t="s">
        <v>35</v>
      </c>
      <c r="BY345" s="1246" t="s">
        <v>35</v>
      </c>
      <c r="BZ345" s="1246" t="s">
        <v>35</v>
      </c>
      <c r="CA345" s="1905"/>
      <c r="CB345" s="1905"/>
      <c r="CC345" s="1905"/>
      <c r="CD345" s="1905"/>
      <c r="CE345" s="1905"/>
      <c r="CF345" s="1905"/>
      <c r="CG345" s="1905"/>
      <c r="CH345" s="1905"/>
      <c r="CI345" s="1905"/>
      <c r="CJ345" s="1905"/>
      <c r="CK345" s="1905"/>
      <c r="CL345" s="1905"/>
      <c r="CM345" s="1905"/>
      <c r="CN345" s="1905"/>
      <c r="CO345" s="1905"/>
      <c r="CP345" s="1905"/>
      <c r="CQ345" s="1905"/>
      <c r="CR345" s="1905"/>
      <c r="CS345" s="1905"/>
      <c r="CT345" s="1905"/>
      <c r="CU345" s="1905"/>
      <c r="CV345" s="1905"/>
      <c r="CW345" s="1905"/>
      <c r="CX345" s="1905"/>
      <c r="CY345" s="1905"/>
      <c r="CZ345" s="1905"/>
    </row>
    <row r="346" s="388" customFormat="true" ht="15" customHeight="true" x14ac:dyDescent="0.2">
      <c r="B346" s="387"/>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43"/>
      <c r="BB346" s="163" t="s">
        <v>48</v>
      </c>
      <c r="BC346" s="1164" t="s">
        <v>35</v>
      </c>
      <c r="BD346" s="1185" t="s">
        <v>35</v>
      </c>
      <c r="BE346" s="1185" t="s">
        <v>35</v>
      </c>
      <c r="BF346" s="1185" t="s">
        <v>35</v>
      </c>
      <c r="BG346" s="1206" t="s">
        <v>35</v>
      </c>
      <c r="BH346" s="1226" t="s">
        <v>35</v>
      </c>
      <c r="BI346" s="1185" t="s">
        <v>35</v>
      </c>
      <c r="BJ346" s="1185" t="s">
        <v>35</v>
      </c>
      <c r="BK346" s="1185" t="s">
        <v>35</v>
      </c>
      <c r="BL346" s="1206" t="s">
        <v>35</v>
      </c>
      <c r="BM346" s="1226" t="s">
        <v>35</v>
      </c>
      <c r="BN346" s="1185" t="s">
        <v>35</v>
      </c>
      <c r="BO346" s="1185" t="s">
        <v>35</v>
      </c>
      <c r="BP346" s="1185" t="s">
        <v>35</v>
      </c>
      <c r="BQ346" s="1206" t="s">
        <v>35</v>
      </c>
      <c r="BR346" s="1226" t="s">
        <v>35</v>
      </c>
      <c r="BS346" s="1185" t="s">
        <v>35</v>
      </c>
      <c r="BT346" s="1185" t="s">
        <v>35</v>
      </c>
      <c r="BU346" s="1185" t="s">
        <v>35</v>
      </c>
      <c r="BV346" s="1185" t="s">
        <v>35</v>
      </c>
      <c r="BW346" s="1185" t="s">
        <v>35</v>
      </c>
      <c r="BX346" s="1185" t="s">
        <v>35</v>
      </c>
      <c r="BY346" s="1246" t="s">
        <v>35</v>
      </c>
      <c r="BZ346" s="1246" t="s">
        <v>35</v>
      </c>
      <c r="CA346" s="1905"/>
      <c r="CB346" s="1905"/>
      <c r="CC346" s="1905"/>
      <c r="CD346" s="1905"/>
      <c r="CE346" s="1905"/>
      <c r="CF346" s="1905"/>
      <c r="CG346" s="1905"/>
      <c r="CH346" s="1905"/>
      <c r="CI346" s="1905"/>
      <c r="CJ346" s="1905"/>
      <c r="CK346" s="1905"/>
      <c r="CL346" s="1905"/>
      <c r="CM346" s="1905"/>
      <c r="CN346" s="1905"/>
      <c r="CO346" s="1905"/>
      <c r="CP346" s="1905"/>
      <c r="CQ346" s="1905"/>
      <c r="CR346" s="1905"/>
      <c r="CS346" s="1905"/>
      <c r="CT346" s="1905"/>
      <c r="CU346" s="1905"/>
      <c r="CV346" s="1905"/>
      <c r="CW346" s="1905"/>
      <c r="CX346" s="1905"/>
      <c r="CY346" s="1905"/>
      <c r="CZ346" s="1905"/>
    </row>
    <row r="347" s="388" customFormat="true" ht="15" customHeight="true" x14ac:dyDescent="0.2">
      <c r="B347" s="387"/>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44" t="s">
        <v>141</v>
      </c>
      <c r="BB347" s="163" t="s">
        <v>49</v>
      </c>
      <c r="BC347" s="1164" t="s">
        <v>35</v>
      </c>
      <c r="BD347" s="1185" t="s">
        <v>35</v>
      </c>
      <c r="BE347" s="1185" t="s">
        <v>35</v>
      </c>
      <c r="BF347" s="1185" t="s">
        <v>35</v>
      </c>
      <c r="BG347" s="1206" t="s">
        <v>35</v>
      </c>
      <c r="BH347" s="1226" t="s">
        <v>35</v>
      </c>
      <c r="BI347" s="1185" t="s">
        <v>35</v>
      </c>
      <c r="BJ347" s="1185" t="s">
        <v>35</v>
      </c>
      <c r="BK347" s="1185" t="s">
        <v>35</v>
      </c>
      <c r="BL347" s="1206" t="s">
        <v>35</v>
      </c>
      <c r="BM347" s="1226" t="s">
        <v>35</v>
      </c>
      <c r="BN347" s="1185" t="s">
        <v>35</v>
      </c>
      <c r="BO347" s="1185" t="s">
        <v>35</v>
      </c>
      <c r="BP347" s="1185" t="s">
        <v>35</v>
      </c>
      <c r="BQ347" s="1206" t="s">
        <v>35</v>
      </c>
      <c r="BR347" s="1226" t="s">
        <v>35</v>
      </c>
      <c r="BS347" s="1185" t="s">
        <v>35</v>
      </c>
      <c r="BT347" s="1185" t="s">
        <v>35</v>
      </c>
      <c r="BU347" s="1185" t="s">
        <v>35</v>
      </c>
      <c r="BV347" s="1185" t="s">
        <v>35</v>
      </c>
      <c r="BW347" s="1185" t="s">
        <v>35</v>
      </c>
      <c r="BX347" s="1185" t="s">
        <v>35</v>
      </c>
      <c r="BY347" s="1246" t="s">
        <v>35</v>
      </c>
      <c r="BZ347" s="1246" t="s">
        <v>35</v>
      </c>
      <c r="CA347" s="1905"/>
      <c r="CB347" s="1905"/>
      <c r="CC347" s="1905"/>
      <c r="CD347" s="1905"/>
      <c r="CE347" s="1905"/>
      <c r="CF347" s="1905"/>
      <c r="CG347" s="1905"/>
      <c r="CH347" s="1905"/>
      <c r="CI347" s="1905"/>
      <c r="CJ347" s="1905"/>
      <c r="CK347" s="1905"/>
      <c r="CL347" s="1905"/>
      <c r="CM347" s="1905"/>
      <c r="CN347" s="1905"/>
      <c r="CO347" s="1905"/>
      <c r="CP347" s="1905"/>
      <c r="CQ347" s="1905"/>
      <c r="CR347" s="1905"/>
      <c r="CS347" s="1905"/>
      <c r="CT347" s="1905"/>
      <c r="CU347" s="1905"/>
      <c r="CV347" s="1905"/>
      <c r="CW347" s="1905"/>
      <c r="CX347" s="1905"/>
      <c r="CY347" s="1905"/>
      <c r="CZ347" s="1905"/>
    </row>
    <row r="348" s="388" customFormat="true" ht="15" customHeight="true" x14ac:dyDescent="0.2">
      <c r="B348" s="387"/>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43"/>
      <c r="BB348" s="163" t="s">
        <v>48</v>
      </c>
      <c r="BC348" s="1164" t="s">
        <v>35</v>
      </c>
      <c r="BD348" s="1185" t="s">
        <v>35</v>
      </c>
      <c r="BE348" s="1185" t="s">
        <v>35</v>
      </c>
      <c r="BF348" s="1185" t="s">
        <v>35</v>
      </c>
      <c r="BG348" s="1206" t="s">
        <v>35</v>
      </c>
      <c r="BH348" s="1226" t="s">
        <v>35</v>
      </c>
      <c r="BI348" s="1185" t="s">
        <v>35</v>
      </c>
      <c r="BJ348" s="1185" t="s">
        <v>35</v>
      </c>
      <c r="BK348" s="1185" t="s">
        <v>35</v>
      </c>
      <c r="BL348" s="1206" t="s">
        <v>35</v>
      </c>
      <c r="BM348" s="1226" t="s">
        <v>35</v>
      </c>
      <c r="BN348" s="1185" t="s">
        <v>35</v>
      </c>
      <c r="BO348" s="1185" t="s">
        <v>35</v>
      </c>
      <c r="BP348" s="1185" t="s">
        <v>35</v>
      </c>
      <c r="BQ348" s="1206" t="s">
        <v>35</v>
      </c>
      <c r="BR348" s="1226" t="s">
        <v>35</v>
      </c>
      <c r="BS348" s="1185" t="s">
        <v>35</v>
      </c>
      <c r="BT348" s="1185" t="s">
        <v>35</v>
      </c>
      <c r="BU348" s="1185" t="s">
        <v>35</v>
      </c>
      <c r="BV348" s="1185" t="s">
        <v>35</v>
      </c>
      <c r="BW348" s="1185" t="s">
        <v>35</v>
      </c>
      <c r="BX348" s="1185" t="s">
        <v>35</v>
      </c>
      <c r="BY348" s="1246" t="s">
        <v>35</v>
      </c>
      <c r="BZ348" s="1246" t="s">
        <v>35</v>
      </c>
      <c r="CA348" s="1905"/>
      <c r="CB348" s="1905"/>
      <c r="CC348" s="1905"/>
      <c r="CD348" s="1905"/>
      <c r="CE348" s="1905"/>
      <c r="CF348" s="1905"/>
      <c r="CG348" s="1905"/>
      <c r="CH348" s="1905"/>
      <c r="CI348" s="1905"/>
      <c r="CJ348" s="1905"/>
      <c r="CK348" s="1905"/>
      <c r="CL348" s="1905"/>
      <c r="CM348" s="1905"/>
      <c r="CN348" s="1905"/>
      <c r="CO348" s="1905"/>
      <c r="CP348" s="1905"/>
      <c r="CQ348" s="1905"/>
      <c r="CR348" s="1905"/>
      <c r="CS348" s="1905"/>
      <c r="CT348" s="1905"/>
      <c r="CU348" s="1905"/>
      <c r="CV348" s="1905"/>
      <c r="CW348" s="1905"/>
      <c r="CX348" s="1905"/>
      <c r="CY348" s="1905"/>
      <c r="CZ348" s="1905"/>
    </row>
    <row r="349" s="388" customFormat="true" ht="15" customHeight="true" x14ac:dyDescent="0.2">
      <c r="B349" s="387"/>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44" t="s">
        <v>142</v>
      </c>
      <c r="BB349" s="163" t="s">
        <v>49</v>
      </c>
      <c r="BC349" s="1164" t="s">
        <v>35</v>
      </c>
      <c r="BD349" s="1185" t="s">
        <v>35</v>
      </c>
      <c r="BE349" s="1185" t="s">
        <v>35</v>
      </c>
      <c r="BF349" s="1185" t="s">
        <v>35</v>
      </c>
      <c r="BG349" s="1206" t="s">
        <v>35</v>
      </c>
      <c r="BH349" s="1226" t="s">
        <v>35</v>
      </c>
      <c r="BI349" s="1185" t="s">
        <v>35</v>
      </c>
      <c r="BJ349" s="1185" t="s">
        <v>35</v>
      </c>
      <c r="BK349" s="1185" t="s">
        <v>35</v>
      </c>
      <c r="BL349" s="1206" t="s">
        <v>35</v>
      </c>
      <c r="BM349" s="1226" t="s">
        <v>35</v>
      </c>
      <c r="BN349" s="1185" t="s">
        <v>35</v>
      </c>
      <c r="BO349" s="1185" t="s">
        <v>35</v>
      </c>
      <c r="BP349" s="1185" t="s">
        <v>35</v>
      </c>
      <c r="BQ349" s="1206" t="s">
        <v>35</v>
      </c>
      <c r="BR349" s="1226" t="s">
        <v>35</v>
      </c>
      <c r="BS349" s="1185" t="s">
        <v>35</v>
      </c>
      <c r="BT349" s="1185" t="s">
        <v>35</v>
      </c>
      <c r="BU349" s="1185" t="s">
        <v>35</v>
      </c>
      <c r="BV349" s="1185" t="s">
        <v>35</v>
      </c>
      <c r="BW349" s="1185" t="s">
        <v>35</v>
      </c>
      <c r="BX349" s="1185" t="s">
        <v>35</v>
      </c>
      <c r="BY349" s="1246" t="s">
        <v>35</v>
      </c>
      <c r="BZ349" s="1246" t="s">
        <v>35</v>
      </c>
      <c r="CA349" s="1905"/>
      <c r="CB349" s="1905"/>
      <c r="CC349" s="1905"/>
      <c r="CD349" s="1905"/>
      <c r="CE349" s="1905"/>
      <c r="CF349" s="1905"/>
      <c r="CG349" s="1905"/>
      <c r="CH349" s="1905"/>
      <c r="CI349" s="1905"/>
      <c r="CJ349" s="1905"/>
      <c r="CK349" s="1905"/>
      <c r="CL349" s="1905"/>
      <c r="CM349" s="1905"/>
      <c r="CN349" s="1905"/>
      <c r="CO349" s="1905"/>
      <c r="CP349" s="1905"/>
      <c r="CQ349" s="1905"/>
      <c r="CR349" s="1905"/>
      <c r="CS349" s="1905"/>
      <c r="CT349" s="1905"/>
      <c r="CU349" s="1905"/>
      <c r="CV349" s="1905"/>
      <c r="CW349" s="1905"/>
      <c r="CX349" s="1905"/>
      <c r="CY349" s="1905"/>
      <c r="CZ349" s="1905"/>
    </row>
    <row r="350" s="388" customFormat="true" ht="15" customHeight="true" x14ac:dyDescent="0.2">
      <c r="B350" s="387"/>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43"/>
      <c r="BB350" s="163" t="s">
        <v>48</v>
      </c>
      <c r="BC350" s="1164" t="s">
        <v>35</v>
      </c>
      <c r="BD350" s="1185" t="s">
        <v>35</v>
      </c>
      <c r="BE350" s="1185" t="s">
        <v>35</v>
      </c>
      <c r="BF350" s="1185" t="s">
        <v>35</v>
      </c>
      <c r="BG350" s="1206" t="s">
        <v>35</v>
      </c>
      <c r="BH350" s="1226" t="s">
        <v>35</v>
      </c>
      <c r="BI350" s="1185" t="s">
        <v>35</v>
      </c>
      <c r="BJ350" s="1185" t="s">
        <v>35</v>
      </c>
      <c r="BK350" s="1185" t="s">
        <v>35</v>
      </c>
      <c r="BL350" s="1206" t="s">
        <v>35</v>
      </c>
      <c r="BM350" s="1226" t="s">
        <v>35</v>
      </c>
      <c r="BN350" s="1185" t="s">
        <v>35</v>
      </c>
      <c r="BO350" s="1185" t="s">
        <v>35</v>
      </c>
      <c r="BP350" s="1185" t="s">
        <v>35</v>
      </c>
      <c r="BQ350" s="1206" t="s">
        <v>35</v>
      </c>
      <c r="BR350" s="1226" t="s">
        <v>35</v>
      </c>
      <c r="BS350" s="1185" t="s">
        <v>35</v>
      </c>
      <c r="BT350" s="1185" t="s">
        <v>35</v>
      </c>
      <c r="BU350" s="1185" t="s">
        <v>35</v>
      </c>
      <c r="BV350" s="1185" t="s">
        <v>35</v>
      </c>
      <c r="BW350" s="1185" t="s">
        <v>35</v>
      </c>
      <c r="BX350" s="1185" t="s">
        <v>35</v>
      </c>
      <c r="BY350" s="1246" t="s">
        <v>35</v>
      </c>
      <c r="BZ350" s="1246" t="s">
        <v>35</v>
      </c>
      <c r="CA350" s="1905"/>
      <c r="CB350" s="1905"/>
      <c r="CC350" s="1905"/>
      <c r="CD350" s="1905"/>
      <c r="CE350" s="1905"/>
      <c r="CF350" s="1905"/>
      <c r="CG350" s="1905"/>
      <c r="CH350" s="1905"/>
      <c r="CI350" s="1905"/>
      <c r="CJ350" s="1905"/>
      <c r="CK350" s="1905"/>
      <c r="CL350" s="1905"/>
      <c r="CM350" s="1905"/>
      <c r="CN350" s="1905"/>
      <c r="CO350" s="1905"/>
      <c r="CP350" s="1905"/>
      <c r="CQ350" s="1905"/>
      <c r="CR350" s="1905"/>
      <c r="CS350" s="1905"/>
      <c r="CT350" s="1905"/>
      <c r="CU350" s="1905"/>
      <c r="CV350" s="1905"/>
      <c r="CW350" s="1905"/>
      <c r="CX350" s="1905"/>
      <c r="CY350" s="1905"/>
      <c r="CZ350" s="1905"/>
    </row>
    <row r="351" s="388" customFormat="true" ht="15" customHeight="true" x14ac:dyDescent="0.2">
      <c r="B351" s="387"/>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44" t="s">
        <v>143</v>
      </c>
      <c r="BB351" s="163" t="s">
        <v>49</v>
      </c>
      <c r="BC351" s="1164" t="s">
        <v>35</v>
      </c>
      <c r="BD351" s="1185" t="s">
        <v>35</v>
      </c>
      <c r="BE351" s="1185" t="s">
        <v>35</v>
      </c>
      <c r="BF351" s="1185" t="s">
        <v>35</v>
      </c>
      <c r="BG351" s="1206" t="s">
        <v>35</v>
      </c>
      <c r="BH351" s="1226" t="s">
        <v>35</v>
      </c>
      <c r="BI351" s="1185" t="s">
        <v>35</v>
      </c>
      <c r="BJ351" s="1185" t="s">
        <v>35</v>
      </c>
      <c r="BK351" s="1185" t="s">
        <v>35</v>
      </c>
      <c r="BL351" s="1206" t="s">
        <v>35</v>
      </c>
      <c r="BM351" s="1226" t="s">
        <v>35</v>
      </c>
      <c r="BN351" s="1185" t="s">
        <v>35</v>
      </c>
      <c r="BO351" s="1185" t="s">
        <v>35</v>
      </c>
      <c r="BP351" s="1185" t="s">
        <v>35</v>
      </c>
      <c r="BQ351" s="1206" t="s">
        <v>35</v>
      </c>
      <c r="BR351" s="1226" t="s">
        <v>35</v>
      </c>
      <c r="BS351" s="1185" t="s">
        <v>35</v>
      </c>
      <c r="BT351" s="1185" t="s">
        <v>35</v>
      </c>
      <c r="BU351" s="1185" t="s">
        <v>35</v>
      </c>
      <c r="BV351" s="1185" t="s">
        <v>35</v>
      </c>
      <c r="BW351" s="1185" t="s">
        <v>35</v>
      </c>
      <c r="BX351" s="1185" t="s">
        <v>35</v>
      </c>
      <c r="BY351" s="1246" t="s">
        <v>35</v>
      </c>
      <c r="BZ351" s="1246" t="s">
        <v>35</v>
      </c>
      <c r="CA351" s="1905"/>
      <c r="CB351" s="1905"/>
      <c r="CC351" s="1905"/>
      <c r="CD351" s="1905"/>
      <c r="CE351" s="1905"/>
      <c r="CF351" s="1905"/>
      <c r="CG351" s="1905"/>
      <c r="CH351" s="1905"/>
      <c r="CI351" s="1905"/>
      <c r="CJ351" s="1905"/>
      <c r="CK351" s="1905"/>
      <c r="CL351" s="1905"/>
      <c r="CM351" s="1905"/>
      <c r="CN351" s="1905"/>
      <c r="CO351" s="1905"/>
      <c r="CP351" s="1905"/>
      <c r="CQ351" s="1905"/>
      <c r="CR351" s="1905"/>
      <c r="CS351" s="1905"/>
      <c r="CT351" s="1905"/>
      <c r="CU351" s="1905"/>
      <c r="CV351" s="1905"/>
      <c r="CW351" s="1905"/>
      <c r="CX351" s="1905"/>
      <c r="CY351" s="1905"/>
      <c r="CZ351" s="1905"/>
    </row>
    <row r="352" s="388" customFormat="true" ht="15" customHeight="true" x14ac:dyDescent="0.2">
      <c r="B352" s="387"/>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43"/>
      <c r="BB352" s="163" t="s">
        <v>48</v>
      </c>
      <c r="BC352" s="1164" t="s">
        <v>35</v>
      </c>
      <c r="BD352" s="1185" t="s">
        <v>35</v>
      </c>
      <c r="BE352" s="1185" t="s">
        <v>35</v>
      </c>
      <c r="BF352" s="1185" t="s">
        <v>35</v>
      </c>
      <c r="BG352" s="1206" t="s">
        <v>35</v>
      </c>
      <c r="BH352" s="1226" t="s">
        <v>35</v>
      </c>
      <c r="BI352" s="1185" t="s">
        <v>35</v>
      </c>
      <c r="BJ352" s="1185" t="s">
        <v>35</v>
      </c>
      <c r="BK352" s="1185" t="s">
        <v>35</v>
      </c>
      <c r="BL352" s="1206" t="s">
        <v>35</v>
      </c>
      <c r="BM352" s="1226" t="s">
        <v>35</v>
      </c>
      <c r="BN352" s="1185" t="s">
        <v>35</v>
      </c>
      <c r="BO352" s="1185" t="s">
        <v>35</v>
      </c>
      <c r="BP352" s="1185" t="s">
        <v>35</v>
      </c>
      <c r="BQ352" s="1206" t="s">
        <v>35</v>
      </c>
      <c r="BR352" s="1226" t="s">
        <v>35</v>
      </c>
      <c r="BS352" s="1185" t="s">
        <v>35</v>
      </c>
      <c r="BT352" s="1185" t="s">
        <v>35</v>
      </c>
      <c r="BU352" s="1185" t="s">
        <v>35</v>
      </c>
      <c r="BV352" s="1185" t="s">
        <v>35</v>
      </c>
      <c r="BW352" s="1185" t="s">
        <v>35</v>
      </c>
      <c r="BX352" s="1185" t="s">
        <v>35</v>
      </c>
      <c r="BY352" s="1246" t="s">
        <v>35</v>
      </c>
      <c r="BZ352" s="1246" t="s">
        <v>35</v>
      </c>
      <c r="CA352" s="1905"/>
      <c r="CB352" s="1905"/>
      <c r="CC352" s="1905"/>
      <c r="CD352" s="1905"/>
      <c r="CE352" s="1905"/>
      <c r="CF352" s="1905"/>
      <c r="CG352" s="1905"/>
      <c r="CH352" s="1905"/>
      <c r="CI352" s="1905"/>
      <c r="CJ352" s="1905"/>
      <c r="CK352" s="1905"/>
      <c r="CL352" s="1905"/>
      <c r="CM352" s="1905"/>
      <c r="CN352" s="1905"/>
      <c r="CO352" s="1905"/>
      <c r="CP352" s="1905"/>
      <c r="CQ352" s="1905"/>
      <c r="CR352" s="1905"/>
      <c r="CS352" s="1905"/>
      <c r="CT352" s="1905"/>
      <c r="CU352" s="1905"/>
      <c r="CV352" s="1905"/>
      <c r="CW352" s="1905"/>
      <c r="CX352" s="1905"/>
      <c r="CY352" s="1905"/>
      <c r="CZ352" s="1905"/>
    </row>
    <row r="353" s="388" customFormat="true" ht="15" customHeight="true" x14ac:dyDescent="0.2">
      <c r="B353" s="387"/>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44" t="s">
        <v>138</v>
      </c>
      <c r="BB353" s="163" t="s">
        <v>49</v>
      </c>
      <c r="BC353" s="1164" t="s">
        <v>35</v>
      </c>
      <c r="BD353" s="1185" t="s">
        <v>35</v>
      </c>
      <c r="BE353" s="1185" t="s">
        <v>35</v>
      </c>
      <c r="BF353" s="1185" t="s">
        <v>35</v>
      </c>
      <c r="BG353" s="1206" t="s">
        <v>35</v>
      </c>
      <c r="BH353" s="1226" t="s">
        <v>35</v>
      </c>
      <c r="BI353" s="1185" t="s">
        <v>35</v>
      </c>
      <c r="BJ353" s="1185" t="s">
        <v>35</v>
      </c>
      <c r="BK353" s="1185" t="s">
        <v>35</v>
      </c>
      <c r="BL353" s="1206" t="s">
        <v>35</v>
      </c>
      <c r="BM353" s="1226" t="s">
        <v>35</v>
      </c>
      <c r="BN353" s="1185" t="s">
        <v>35</v>
      </c>
      <c r="BO353" s="1185" t="s">
        <v>35</v>
      </c>
      <c r="BP353" s="1185" t="s">
        <v>35</v>
      </c>
      <c r="BQ353" s="1206" t="s">
        <v>35</v>
      </c>
      <c r="BR353" s="1226" t="s">
        <v>35</v>
      </c>
      <c r="BS353" s="1185" t="s">
        <v>35</v>
      </c>
      <c r="BT353" s="1185" t="s">
        <v>35</v>
      </c>
      <c r="BU353" s="1185" t="s">
        <v>35</v>
      </c>
      <c r="BV353" s="1185" t="s">
        <v>35</v>
      </c>
      <c r="BW353" s="1185" t="s">
        <v>35</v>
      </c>
      <c r="BX353" s="1185" t="s">
        <v>35</v>
      </c>
      <c r="BY353" s="1246" t="s">
        <v>35</v>
      </c>
      <c r="BZ353" s="1246" t="s">
        <v>35</v>
      </c>
      <c r="CA353" s="1905"/>
      <c r="CB353" s="1905"/>
      <c r="CC353" s="1905"/>
      <c r="CD353" s="1905"/>
      <c r="CE353" s="1905"/>
      <c r="CF353" s="1905"/>
      <c r="CG353" s="1905"/>
      <c r="CH353" s="1905"/>
      <c r="CI353" s="1905"/>
      <c r="CJ353" s="1905"/>
      <c r="CK353" s="1905"/>
      <c r="CL353" s="1905"/>
      <c r="CM353" s="1905"/>
      <c r="CN353" s="1905"/>
      <c r="CO353" s="1905"/>
      <c r="CP353" s="1905"/>
      <c r="CQ353" s="1905"/>
      <c r="CR353" s="1905"/>
      <c r="CS353" s="1905"/>
      <c r="CT353" s="1905"/>
      <c r="CU353" s="1905"/>
      <c r="CV353" s="1905"/>
      <c r="CW353" s="1905"/>
      <c r="CX353" s="1905"/>
      <c r="CY353" s="1905"/>
      <c r="CZ353" s="1905"/>
    </row>
    <row r="354" s="388" customFormat="true" ht="15" customHeight="true" x14ac:dyDescent="0.2">
      <c r="B354" s="387"/>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54"/>
      <c r="BB354" s="164" t="s">
        <v>48</v>
      </c>
      <c r="BC354" s="1165" t="s">
        <v>35</v>
      </c>
      <c r="BD354" s="1186" t="s">
        <v>35</v>
      </c>
      <c r="BE354" s="1186" t="s">
        <v>35</v>
      </c>
      <c r="BF354" s="1186" t="s">
        <v>35</v>
      </c>
      <c r="BG354" s="1207" t="s">
        <v>35</v>
      </c>
      <c r="BH354" s="1227" t="s">
        <v>35</v>
      </c>
      <c r="BI354" s="1186" t="s">
        <v>35</v>
      </c>
      <c r="BJ354" s="1186" t="s">
        <v>35</v>
      </c>
      <c r="BK354" s="1186" t="s">
        <v>35</v>
      </c>
      <c r="BL354" s="1207" t="s">
        <v>35</v>
      </c>
      <c r="BM354" s="1227" t="s">
        <v>35</v>
      </c>
      <c r="BN354" s="1186" t="s">
        <v>35</v>
      </c>
      <c r="BO354" s="1186" t="s">
        <v>35</v>
      </c>
      <c r="BP354" s="1186" t="s">
        <v>35</v>
      </c>
      <c r="BQ354" s="1207" t="s">
        <v>35</v>
      </c>
      <c r="BR354" s="1227" t="s">
        <v>35</v>
      </c>
      <c r="BS354" s="1186" t="s">
        <v>35</v>
      </c>
      <c r="BT354" s="1186" t="s">
        <v>35</v>
      </c>
      <c r="BU354" s="1186" t="s">
        <v>35</v>
      </c>
      <c r="BV354" s="1186" t="s">
        <v>35</v>
      </c>
      <c r="BW354" s="1186" t="s">
        <v>35</v>
      </c>
      <c r="BX354" s="1186" t="s">
        <v>35</v>
      </c>
      <c r="BY354" s="1247" t="s">
        <v>35</v>
      </c>
      <c r="BZ354" s="1247" t="s">
        <v>35</v>
      </c>
      <c r="CA354" s="1906"/>
      <c r="CB354" s="1906"/>
      <c r="CC354" s="1906"/>
      <c r="CD354" s="1906"/>
      <c r="CE354" s="1906"/>
      <c r="CF354" s="1906"/>
      <c r="CG354" s="1906"/>
      <c r="CH354" s="1906"/>
      <c r="CI354" s="1906"/>
      <c r="CJ354" s="1906"/>
      <c r="CK354" s="1906"/>
      <c r="CL354" s="1906"/>
      <c r="CM354" s="1906"/>
      <c r="CN354" s="1906"/>
      <c r="CO354" s="1906"/>
      <c r="CP354" s="1906"/>
      <c r="CQ354" s="1906"/>
      <c r="CR354" s="1906"/>
      <c r="CS354" s="1906"/>
      <c r="CT354" s="1906"/>
      <c r="CU354" s="1906"/>
      <c r="CV354" s="1906"/>
      <c r="CW354" s="1906"/>
      <c r="CX354" s="1906"/>
      <c r="CY354" s="1906"/>
      <c r="CZ354" s="1906"/>
    </row>
    <row r="355" s="388" customFormat="true" ht="15" customHeight="true" x14ac:dyDescent="0.2">
      <c r="B355" s="387"/>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8"/>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388" customFormat="true" ht="15" customHeight="true" x14ac:dyDescent="0.2">
      <c r="B356" s="387"/>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8"/>
      <c r="BB356" s="135"/>
      <c r="BC356" s="238"/>
      <c r="BD356" s="238"/>
      <c r="BE356" s="238"/>
      <c r="BF356" s="238"/>
      <c r="BG356" s="238"/>
      <c r="BH356" s="238"/>
      <c r="BI356" s="238"/>
      <c r="BJ356" s="238"/>
      <c r="BK356" s="238"/>
      <c r="BL356" s="238"/>
      <c r="BM356" s="238"/>
      <c r="BN356" s="238"/>
      <c r="BO356" s="238"/>
      <c r="BP356" s="238"/>
      <c r="BQ356" s="238"/>
      <c r="BR356" s="238"/>
      <c r="BS356" s="238"/>
      <c r="BT356" s="238"/>
      <c r="BU356" s="238"/>
      <c r="BV356" s="238"/>
      <c r="BW356" s="238"/>
      <c r="BX356" s="238"/>
      <c r="BY356" s="238"/>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8"/>
      <c r="BB357" s="135"/>
      <c r="BC357" s="238"/>
      <c r="BD357" s="238"/>
      <c r="BE357" s="238"/>
      <c r="BF357" s="238"/>
      <c r="BG357" s="238"/>
      <c r="BH357" s="238"/>
      <c r="BI357" s="238"/>
      <c r="BJ357" s="238"/>
      <c r="BK357" s="238"/>
      <c r="BL357" s="238"/>
      <c r="BM357" s="238"/>
      <c r="BN357" s="238"/>
      <c r="BO357" s="238"/>
      <c r="BP357" s="238"/>
      <c r="BQ357" s="238"/>
      <c r="BR357" s="238"/>
      <c r="BS357" s="238"/>
      <c r="BT357" s="238"/>
      <c r="BU357" s="238"/>
      <c r="BV357" s="238"/>
      <c r="BW357" s="238"/>
      <c r="BX357" s="238"/>
      <c r="BY357" s="238"/>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8"/>
      <c r="BB358" s="135"/>
      <c r="BC358" s="238"/>
      <c r="BD358" s="238"/>
      <c r="BE358" s="238"/>
      <c r="BF358" s="238"/>
      <c r="BG358" s="238"/>
      <c r="BH358" s="238"/>
      <c r="BI358" s="238"/>
      <c r="BJ358" s="238"/>
      <c r="BK358" s="238"/>
      <c r="BL358" s="238"/>
      <c r="BM358" s="238"/>
      <c r="BN358" s="238"/>
      <c r="BO358" s="238"/>
      <c r="BP358" s="238"/>
      <c r="BQ358" s="238"/>
      <c r="BR358" s="238"/>
      <c r="BS358" s="238"/>
      <c r="BT358" s="238"/>
      <c r="BU358" s="238"/>
      <c r="BV358" s="238"/>
      <c r="BW358" s="238"/>
      <c r="BX358" s="238"/>
      <c r="BY358" s="238"/>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8"/>
      <c r="BB359" s="135"/>
      <c r="BC359" s="238"/>
      <c r="BD359" s="238"/>
      <c r="BE359" s="238"/>
      <c r="BF359" s="238"/>
      <c r="BG359" s="238"/>
      <c r="BH359" s="238"/>
      <c r="BI359" s="238"/>
      <c r="BJ359" s="238"/>
      <c r="BK359" s="238"/>
      <c r="BL359" s="238"/>
      <c r="BM359" s="238"/>
      <c r="BN359" s="238"/>
      <c r="BO359" s="238"/>
      <c r="BP359" s="238"/>
      <c r="BQ359" s="238"/>
      <c r="BR359" s="238"/>
      <c r="BS359" s="238"/>
      <c r="BT359" s="238"/>
      <c r="BU359" s="238"/>
      <c r="BV359" s="238"/>
      <c r="BW359" s="238"/>
      <c r="BX359" s="238"/>
      <c r="BY359" s="238"/>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8"/>
      <c r="BB360" s="135"/>
      <c r="BC360" s="238"/>
      <c r="BD360" s="238"/>
      <c r="BE360" s="238"/>
      <c r="BF360" s="238"/>
      <c r="BG360" s="238"/>
      <c r="BH360" s="238"/>
      <c r="BI360" s="238"/>
      <c r="BJ360" s="238"/>
      <c r="BK360" s="238"/>
      <c r="BL360" s="238"/>
      <c r="BM360" s="238"/>
      <c r="BN360" s="238"/>
      <c r="BO360" s="238"/>
      <c r="BP360" s="238"/>
      <c r="BQ360" s="238"/>
      <c r="BR360" s="238"/>
      <c r="BS360" s="238"/>
      <c r="BT360" s="238"/>
      <c r="BU360" s="238"/>
      <c r="BV360" s="238"/>
      <c r="BW360" s="238"/>
      <c r="BX360" s="238"/>
      <c r="BY360" s="238"/>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8"/>
      <c r="BB361" s="135"/>
      <c r="BC361" s="238"/>
      <c r="BD361" s="238"/>
      <c r="BE361" s="238"/>
      <c r="BF361" s="238"/>
      <c r="BG361" s="238"/>
      <c r="BH361" s="238"/>
      <c r="BI361" s="238"/>
      <c r="BJ361" s="238"/>
      <c r="BK361" s="238"/>
      <c r="BL361" s="238"/>
      <c r="BM361" s="238"/>
      <c r="BN361" s="238"/>
      <c r="BO361" s="238"/>
      <c r="BP361" s="238"/>
      <c r="BQ361" s="238"/>
      <c r="BR361" s="238"/>
      <c r="BS361" s="238"/>
      <c r="BT361" s="238"/>
      <c r="BU361" s="238"/>
      <c r="BV361" s="238"/>
      <c r="BW361" s="238"/>
      <c r="BX361" s="238"/>
      <c r="BY361" s="238"/>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8"/>
      <c r="BB362" s="135"/>
      <c r="BC362" s="238"/>
      <c r="BD362" s="238"/>
      <c r="BE362" s="238"/>
      <c r="BF362" s="238"/>
      <c r="BG362" s="238"/>
      <c r="BH362" s="238"/>
      <c r="BI362" s="238"/>
      <c r="BJ362" s="238"/>
      <c r="BK362" s="238"/>
      <c r="BL362" s="238"/>
      <c r="BM362" s="238"/>
      <c r="BN362" s="238"/>
      <c r="BO362" s="238"/>
      <c r="BP362" s="238"/>
      <c r="BQ362" s="238"/>
      <c r="BR362" s="238"/>
      <c r="BS362" s="238"/>
      <c r="BT362" s="238"/>
      <c r="BU362" s="238"/>
      <c r="BV362" s="238"/>
      <c r="BW362" s="238"/>
      <c r="BX362" s="238"/>
      <c r="BY362" s="238"/>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8"/>
      <c r="BB363" s="135"/>
      <c r="BC363" s="238"/>
      <c r="BD363" s="238"/>
      <c r="BE363" s="238"/>
      <c r="BF363" s="238"/>
      <c r="BG363" s="238"/>
      <c r="BH363" s="238"/>
      <c r="BI363" s="238"/>
      <c r="BJ363" s="238"/>
      <c r="BK363" s="238"/>
      <c r="BL363" s="238"/>
      <c r="BM363" s="238"/>
      <c r="BN363" s="238"/>
      <c r="BO363" s="238"/>
      <c r="BP363" s="238"/>
      <c r="BQ363" s="238"/>
      <c r="BR363" s="238"/>
      <c r="BS363" s="238"/>
      <c r="BT363" s="238"/>
      <c r="BU363" s="238"/>
      <c r="BV363" s="238"/>
      <c r="BW363" s="238"/>
      <c r="BX363" s="238"/>
      <c r="BY363" s="238"/>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8"/>
      <c r="BB364" s="135"/>
      <c r="BC364" s="238"/>
      <c r="BD364" s="238"/>
      <c r="BE364" s="238"/>
      <c r="BF364" s="238"/>
      <c r="BG364" s="238"/>
      <c r="BH364" s="238"/>
      <c r="BI364" s="238"/>
      <c r="BJ364" s="238"/>
      <c r="BK364" s="238"/>
      <c r="BL364" s="238"/>
      <c r="BM364" s="238"/>
      <c r="BN364" s="238"/>
      <c r="BO364" s="238"/>
      <c r="BP364" s="238"/>
      <c r="BQ364" s="238"/>
      <c r="BR364" s="238"/>
      <c r="BS364" s="238"/>
      <c r="BT364" s="238"/>
      <c r="BU364" s="238"/>
      <c r="BV364" s="238"/>
      <c r="BW364" s="238"/>
      <c r="BX364" s="238"/>
      <c r="BY364" s="238"/>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8"/>
      <c r="BB365" s="135"/>
      <c r="BC365" s="238"/>
      <c r="BD365" s="238"/>
      <c r="BE365" s="238"/>
      <c r="BF365" s="238"/>
      <c r="BG365" s="238"/>
      <c r="BH365" s="238"/>
      <c r="BI365" s="238"/>
      <c r="BJ365" s="238"/>
      <c r="BK365" s="238"/>
      <c r="BL365" s="238"/>
      <c r="BM365" s="238"/>
      <c r="BN365" s="238"/>
      <c r="BO365" s="238"/>
      <c r="BP365" s="238"/>
      <c r="BQ365" s="238"/>
      <c r="BR365" s="238"/>
      <c r="BS365" s="238"/>
      <c r="BT365" s="238"/>
      <c r="BU365" s="238"/>
      <c r="BV365" s="238"/>
      <c r="BW365" s="238"/>
      <c r="BX365" s="238"/>
      <c r="BY365" s="238"/>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8"/>
      <c r="BB366" s="135"/>
      <c r="BC366" s="238"/>
      <c r="BD366" s="238"/>
      <c r="BE366" s="238"/>
      <c r="BF366" s="238"/>
      <c r="BG366" s="238"/>
      <c r="BH366" s="238"/>
      <c r="BI366" s="238"/>
      <c r="BJ366" s="238"/>
      <c r="BK366" s="238"/>
      <c r="BL366" s="238"/>
      <c r="BM366" s="238"/>
      <c r="BN366" s="238"/>
      <c r="BO366" s="238"/>
      <c r="BP366" s="238"/>
      <c r="BQ366" s="238"/>
      <c r="BR366" s="238"/>
      <c r="BS366" s="238"/>
      <c r="BT366" s="238"/>
      <c r="BU366" s="238"/>
      <c r="BV366" s="238"/>
      <c r="BW366" s="238"/>
      <c r="BX366" s="238"/>
      <c r="BY366" s="238"/>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8"/>
      <c r="BB367" s="135"/>
      <c r="BC367" s="238"/>
      <c r="BD367" s="238"/>
      <c r="BE367" s="238"/>
      <c r="BF367" s="238"/>
      <c r="BG367" s="238"/>
      <c r="BH367" s="238"/>
      <c r="BI367" s="238"/>
      <c r="BJ367" s="238"/>
      <c r="BK367" s="238"/>
      <c r="BL367" s="238"/>
      <c r="BM367" s="238"/>
      <c r="BN367" s="238"/>
      <c r="BO367" s="238"/>
      <c r="BP367" s="238"/>
      <c r="BQ367" s="238"/>
      <c r="BR367" s="238"/>
      <c r="BS367" s="238"/>
      <c r="BT367" s="238"/>
      <c r="BU367" s="238"/>
      <c r="BV367" s="238"/>
      <c r="BW367" s="238"/>
      <c r="BX367" s="238"/>
      <c r="BY367" s="238"/>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8"/>
      <c r="BB368" s="135"/>
      <c r="BC368" s="238"/>
      <c r="BD368" s="238"/>
      <c r="BE368" s="238"/>
      <c r="BF368" s="238"/>
      <c r="BG368" s="238"/>
      <c r="BH368" s="238"/>
      <c r="BI368" s="238"/>
      <c r="BJ368" s="238"/>
      <c r="BK368" s="238"/>
      <c r="BL368" s="238"/>
      <c r="BM368" s="238"/>
      <c r="BN368" s="238"/>
      <c r="BO368" s="238"/>
      <c r="BP368" s="238"/>
      <c r="BQ368" s="238"/>
      <c r="BR368" s="238"/>
      <c r="BS368" s="238"/>
      <c r="BT368" s="238"/>
      <c r="BU368" s="238"/>
      <c r="BV368" s="238"/>
      <c r="BW368" s="238"/>
      <c r="BX368" s="238"/>
      <c r="BY368" s="238"/>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8"/>
      <c r="BB369" s="135"/>
      <c r="BC369" s="238"/>
      <c r="BD369" s="238"/>
      <c r="BE369" s="238"/>
      <c r="BF369" s="238"/>
      <c r="BG369" s="238"/>
      <c r="BH369" s="238"/>
      <c r="BI369" s="238"/>
      <c r="BJ369" s="238"/>
      <c r="BK369" s="238"/>
      <c r="BL369" s="238"/>
      <c r="BM369" s="238"/>
      <c r="BN369" s="238"/>
      <c r="BO369" s="238"/>
      <c r="BP369" s="238"/>
      <c r="BQ369" s="238"/>
      <c r="BR369" s="238"/>
      <c r="BS369" s="238"/>
      <c r="BT369" s="238"/>
      <c r="BU369" s="238"/>
      <c r="BV369" s="238"/>
      <c r="BW369" s="238"/>
      <c r="BX369" s="238"/>
      <c r="BY369" s="238"/>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8"/>
      <c r="BB370" s="135"/>
      <c r="BC370" s="238"/>
      <c r="BD370" s="238"/>
      <c r="BE370" s="238"/>
      <c r="BF370" s="238"/>
      <c r="BG370" s="238"/>
      <c r="BH370" s="238"/>
      <c r="BI370" s="238"/>
      <c r="BJ370" s="238"/>
      <c r="BK370" s="238"/>
      <c r="BL370" s="238"/>
      <c r="BM370" s="238"/>
      <c r="BN370" s="238"/>
      <c r="BO370" s="238"/>
      <c r="BP370" s="238"/>
      <c r="BQ370" s="238"/>
      <c r="BR370" s="238"/>
      <c r="BS370" s="238"/>
      <c r="BT370" s="238"/>
      <c r="BU370" s="238"/>
      <c r="BV370" s="238"/>
      <c r="BW370" s="238"/>
      <c r="BX370" s="238"/>
      <c r="BY370" s="238"/>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8"/>
      <c r="BB371" s="135"/>
      <c r="BC371" s="238"/>
      <c r="BD371" s="238"/>
      <c r="BE371" s="238"/>
      <c r="BF371" s="238"/>
      <c r="BG371" s="238"/>
      <c r="BH371" s="238"/>
      <c r="BI371" s="238"/>
      <c r="BJ371" s="238"/>
      <c r="BK371" s="238"/>
      <c r="BL371" s="238"/>
      <c r="BM371" s="238"/>
      <c r="BN371" s="238"/>
      <c r="BO371" s="238"/>
      <c r="BP371" s="238"/>
      <c r="BQ371" s="238"/>
      <c r="BR371" s="238"/>
      <c r="BS371" s="238"/>
      <c r="BT371" s="238"/>
      <c r="BU371" s="238"/>
      <c r="BV371" s="238"/>
      <c r="BW371" s="238"/>
      <c r="BX371" s="238"/>
      <c r="BY371" s="238"/>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8"/>
      <c r="BB372" s="135"/>
      <c r="BC372" s="238"/>
      <c r="BD372" s="238"/>
      <c r="BE372" s="238"/>
      <c r="BF372" s="238"/>
      <c r="BG372" s="238"/>
      <c r="BH372" s="238"/>
      <c r="BI372" s="238"/>
      <c r="BJ372" s="238"/>
      <c r="BK372" s="238"/>
      <c r="BL372" s="238"/>
      <c r="BM372" s="238"/>
      <c r="BN372" s="238"/>
      <c r="BO372" s="238"/>
      <c r="BP372" s="238"/>
      <c r="BQ372" s="238"/>
      <c r="BR372" s="238"/>
      <c r="BS372" s="238"/>
      <c r="BT372" s="238"/>
      <c r="BU372" s="238"/>
      <c r="BV372" s="238"/>
      <c r="BW372" s="238"/>
      <c r="BX372" s="238"/>
      <c r="BY372" s="238"/>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8"/>
      <c r="BB373" s="135"/>
      <c r="BC373" s="238"/>
      <c r="BD373" s="238"/>
      <c r="BE373" s="238"/>
      <c r="BF373" s="238"/>
      <c r="BG373" s="238"/>
      <c r="BH373" s="238"/>
      <c r="BI373" s="238"/>
      <c r="BJ373" s="238"/>
      <c r="BK373" s="238"/>
      <c r="BL373" s="238"/>
      <c r="BM373" s="238"/>
      <c r="BN373" s="238"/>
      <c r="BO373" s="238"/>
      <c r="BP373" s="238"/>
      <c r="BQ373" s="238"/>
      <c r="BR373" s="238"/>
      <c r="BS373" s="238"/>
      <c r="BT373" s="238"/>
      <c r="BU373" s="238"/>
      <c r="BV373" s="238"/>
      <c r="BW373" s="238"/>
      <c r="BX373" s="238"/>
      <c r="BY373" s="238"/>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8"/>
      <c r="BB374" s="135"/>
      <c r="BC374" s="238"/>
      <c r="BD374" s="238"/>
      <c r="BE374" s="238"/>
      <c r="BF374" s="238"/>
      <c r="BG374" s="238"/>
      <c r="BH374" s="238"/>
      <c r="BI374" s="238"/>
      <c r="BJ374" s="238"/>
      <c r="BK374" s="238"/>
      <c r="BL374" s="238"/>
      <c r="BM374" s="238"/>
      <c r="BN374" s="238"/>
      <c r="BO374" s="238"/>
      <c r="BP374" s="238"/>
      <c r="BQ374" s="238"/>
      <c r="BR374" s="238"/>
      <c r="BS374" s="238"/>
      <c r="BT374" s="238"/>
      <c r="BU374" s="238"/>
      <c r="BV374" s="238"/>
      <c r="BW374" s="238"/>
      <c r="BX374" s="238"/>
      <c r="BY374" s="238"/>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88" customFormat="true" ht="15" customHeight="true" x14ac:dyDescent="0.2">
      <c r="B390" s="387"/>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88" customFormat="true" ht="15" customHeight="true" x14ac:dyDescent="0.2">
      <c r="B391" s="387"/>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88" customFormat="true" ht="15" customHeight="true" x14ac:dyDescent="0.2">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88" customFormat="true" ht="15" customHeight="true" x14ac:dyDescent="0.2">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88" customFormat="true" ht="15" customHeight="true" x14ac:dyDescent="0.2">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88" customFormat="true" ht="15" customHeight="true" x14ac:dyDescent="0.2">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88" customFormat="true" ht="15" customHeight="true" x14ac:dyDescent="0.2">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88" customFormat="true" ht="15" customHeight="true" x14ac:dyDescent="0.2">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88" customFormat="true" ht="15" customHeight="true" x14ac:dyDescent="0.2">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07" customFormat="true" ht="15" customHeight="true" x14ac:dyDescent="0.25">
      <c r="A399" s="136"/>
      <c r="B399" s="136"/>
      <c r="C399" s="2137" t="s">
        <v>129</v>
      </c>
      <c r="D399" s="2138"/>
      <c r="E399" s="2138"/>
      <c r="F399" s="2138"/>
      <c r="G399" s="136"/>
      <c r="H399" s="2108" t="s">
        <v>130</v>
      </c>
      <c r="I399" s="2109"/>
      <c r="J399" s="2109"/>
      <c r="K399" s="2109"/>
      <c r="M399" s="2108" t="s">
        <v>131</v>
      </c>
      <c r="N399" s="2109"/>
      <c r="O399" s="2109"/>
      <c r="P399" s="2109"/>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409" t="s">
        <v>192</v>
      </c>
      <c r="D400" s="2111"/>
      <c r="E400" s="2111"/>
      <c r="H400" s="2410" t="s">
        <v>192</v>
      </c>
      <c r="I400" s="2111"/>
      <c r="J400" s="2111"/>
      <c r="M400" s="2411" t="s">
        <v>192</v>
      </c>
      <c r="N400" s="2111"/>
      <c r="O400" s="21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07"/>
      <c r="BB400" s="136"/>
      <c r="BC400" s="407"/>
      <c r="BD400" s="407"/>
      <c r="BE400" s="407"/>
      <c r="BF400" s="407"/>
      <c r="BG400" s="407"/>
      <c r="BH400" s="407"/>
      <c r="BI400" s="407"/>
      <c r="BJ400" s="407"/>
      <c r="BK400" s="407"/>
      <c r="BL400" s="407"/>
      <c r="BM400" s="407"/>
      <c r="BN400" s="407"/>
      <c r="BO400" s="407"/>
      <c r="BP400" s="407"/>
      <c r="BQ400" s="407"/>
      <c r="BR400" s="407"/>
      <c r="BS400" s="407"/>
      <c r="BT400" s="407"/>
      <c r="BU400" s="407"/>
      <c r="BV400" s="407"/>
      <c r="BW400" s="407"/>
      <c r="BX400" s="407"/>
      <c r="BY400" s="407"/>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14"/>
      <c r="D401" s="2111"/>
      <c r="E401" s="438" t="s">
        <v>193</v>
      </c>
      <c r="H401" s="2114"/>
      <c r="I401" s="2111"/>
      <c r="J401" s="439" t="s">
        <v>193</v>
      </c>
      <c r="M401" s="2114"/>
      <c r="N401" s="2111"/>
      <c r="O401" s="440" t="s">
        <v>193</v>
      </c>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07"/>
      <c r="BB401" s="136"/>
      <c r="BC401" s="407"/>
      <c r="BD401" s="407"/>
      <c r="BE401" s="407"/>
      <c r="BF401" s="407"/>
      <c r="BG401" s="407"/>
      <c r="BH401" s="407"/>
      <c r="BI401" s="407"/>
      <c r="BJ401" s="407"/>
      <c r="BK401" s="407"/>
      <c r="BL401" s="407"/>
      <c r="BM401" s="407"/>
      <c r="BN401" s="407"/>
      <c r="BO401" s="407"/>
      <c r="BP401" s="407"/>
      <c r="BQ401" s="407"/>
      <c r="BR401" s="407"/>
      <c r="BS401" s="407"/>
      <c r="BT401" s="407"/>
      <c r="BU401" s="407"/>
      <c r="BV401" s="407"/>
      <c r="BW401" s="407"/>
      <c r="BX401" s="407"/>
      <c r="BY401" s="407"/>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15" t="s">
        <v>135</v>
      </c>
      <c r="C402" s="2111"/>
      <c r="D402" s="2111"/>
      <c r="E402" s="441" t="s">
        <v>194</v>
      </c>
      <c r="H402" s="2111"/>
      <c r="I402" s="2111"/>
      <c r="J402" s="442" t="s">
        <v>194</v>
      </c>
      <c r="M402" s="2111"/>
      <c r="N402" s="2111"/>
      <c r="O402" s="443" t="s">
        <v>194</v>
      </c>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07"/>
      <c r="BB402" s="136"/>
      <c r="BC402" s="407"/>
      <c r="BD402" s="407"/>
      <c r="BE402" s="407"/>
      <c r="BF402" s="407"/>
      <c r="BG402" s="407"/>
      <c r="BH402" s="407"/>
      <c r="BI402" s="407"/>
      <c r="BJ402" s="407"/>
      <c r="BK402" s="407"/>
      <c r="BL402" s="407"/>
      <c r="BM402" s="407"/>
      <c r="BN402" s="407"/>
      <c r="BO402" s="407"/>
      <c r="BP402" s="407"/>
      <c r="BQ402" s="407"/>
      <c r="BR402" s="407"/>
      <c r="BS402" s="407"/>
      <c r="BT402" s="407"/>
      <c r="BU402" s="407"/>
      <c r="BV402" s="407"/>
      <c r="BW402" s="407"/>
      <c r="BX402" s="407"/>
      <c r="BY402" s="407"/>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11"/>
      <c r="C403" s="2374" t="s">
        <v>319</v>
      </c>
      <c r="D403" s="2071"/>
      <c r="E403" s="558">
        <v>0.6879702255830531</v>
      </c>
      <c r="F403" s="450"/>
      <c r="G403" s="450"/>
      <c r="H403" s="2369" t="s">
        <v>320</v>
      </c>
      <c r="I403" s="2071"/>
      <c r="J403" s="559">
        <v>0.66798519902646902</v>
      </c>
      <c r="K403" s="450"/>
      <c r="L403" s="450"/>
      <c r="M403" s="2368" t="s">
        <v>321</v>
      </c>
      <c r="N403" s="2071"/>
      <c r="O403" s="560">
        <v>-0.7162778004080641</v>
      </c>
      <c r="P403" s="450"/>
      <c r="Q403" s="450"/>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11"/>
      <c r="C404" s="2366" t="s">
        <v>322</v>
      </c>
      <c r="D404" s="2071"/>
      <c r="E404" s="561">
        <v>0.66637301344973243</v>
      </c>
      <c r="F404" s="450"/>
      <c r="G404" s="450"/>
      <c r="H404" s="2360" t="s">
        <v>203</v>
      </c>
      <c r="I404" s="2071"/>
      <c r="J404" s="562">
        <v>0.64605049294472483</v>
      </c>
      <c r="K404" s="450"/>
      <c r="L404" s="450"/>
      <c r="M404" s="2362" t="s">
        <v>323</v>
      </c>
      <c r="N404" s="2071"/>
      <c r="O404" s="563">
        <v>0.71401047133165918</v>
      </c>
      <c r="P404" s="450"/>
      <c r="Q404" s="450"/>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11"/>
      <c r="C405" s="2366" t="s">
        <v>321</v>
      </c>
      <c r="D405" s="2071"/>
      <c r="E405" s="561">
        <v>-0.65696489495121235</v>
      </c>
      <c r="F405" s="450"/>
      <c r="G405" s="450"/>
      <c r="H405" s="2360" t="s">
        <v>324</v>
      </c>
      <c r="I405" s="2071"/>
      <c r="J405" s="562">
        <v>0.64042738511625574</v>
      </c>
      <c r="K405" s="450"/>
      <c r="L405" s="450"/>
      <c r="M405" s="2362" t="s">
        <v>325</v>
      </c>
      <c r="N405" s="2071"/>
      <c r="O405" s="563">
        <v>-0.698171327676815</v>
      </c>
      <c r="P405" s="450"/>
      <c r="Q405" s="450"/>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11"/>
      <c r="C406" s="2366" t="s">
        <v>203</v>
      </c>
      <c r="D406" s="2071"/>
      <c r="E406" s="561">
        <v>0.62651738109371813</v>
      </c>
      <c r="F406" s="450"/>
      <c r="G406" s="450"/>
      <c r="H406" s="2360" t="s">
        <v>326</v>
      </c>
      <c r="I406" s="2071"/>
      <c r="J406" s="562">
        <v>0.60152250518097883</v>
      </c>
      <c r="K406" s="450"/>
      <c r="L406" s="450"/>
      <c r="M406" s="2362" t="s">
        <v>327</v>
      </c>
      <c r="N406" s="2071"/>
      <c r="O406" s="563">
        <v>0.62761310168925588</v>
      </c>
      <c r="P406" s="450"/>
      <c r="Q406" s="450"/>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11"/>
      <c r="C407" s="2366" t="s">
        <v>325</v>
      </c>
      <c r="D407" s="2071"/>
      <c r="E407" s="561">
        <v>-0.62633683847838173</v>
      </c>
      <c r="F407" s="450"/>
      <c r="G407" s="450"/>
      <c r="H407" s="2360" t="s">
        <v>328</v>
      </c>
      <c r="I407" s="2071"/>
      <c r="J407" s="562">
        <v>0.57744785811305821</v>
      </c>
      <c r="K407" s="450"/>
      <c r="L407" s="450"/>
      <c r="M407" s="2362" t="s">
        <v>319</v>
      </c>
      <c r="N407" s="2071"/>
      <c r="O407" s="563">
        <v>0.61103770864689644</v>
      </c>
      <c r="P407" s="450"/>
      <c r="Q407" s="450"/>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11"/>
      <c r="C408" s="2366" t="s">
        <v>320</v>
      </c>
      <c r="D408" s="2071"/>
      <c r="E408" s="561">
        <v>0.60315383295300928</v>
      </c>
      <c r="F408" s="450"/>
      <c r="G408" s="450"/>
      <c r="H408" s="2360" t="s">
        <v>319</v>
      </c>
      <c r="I408" s="2071"/>
      <c r="J408" s="562">
        <v>0.57259116902419405</v>
      </c>
      <c r="K408" s="450"/>
      <c r="L408" s="450"/>
      <c r="M408" s="2362" t="s">
        <v>329</v>
      </c>
      <c r="N408" s="2071"/>
      <c r="O408" s="563">
        <v>0.60972152065532792</v>
      </c>
      <c r="P408" s="450"/>
      <c r="Q408" s="450"/>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11"/>
      <c r="C409" s="2366" t="s">
        <v>329</v>
      </c>
      <c r="D409" s="2071"/>
      <c r="E409" s="561">
        <v>0.60001500813237307</v>
      </c>
      <c r="F409" s="450"/>
      <c r="G409" s="450"/>
      <c r="H409" s="2360" t="s">
        <v>330</v>
      </c>
      <c r="I409" s="2071"/>
      <c r="J409" s="562">
        <v>0.53078365458560695</v>
      </c>
      <c r="K409" s="450"/>
      <c r="L409" s="450"/>
      <c r="M409" s="2362" t="s">
        <v>322</v>
      </c>
      <c r="N409" s="2071"/>
      <c r="O409" s="563">
        <v>0.60603267169928843</v>
      </c>
      <c r="P409" s="450"/>
      <c r="Q409" s="450"/>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11"/>
      <c r="C410" s="2366" t="s">
        <v>328</v>
      </c>
      <c r="D410" s="2071"/>
      <c r="E410" s="561">
        <v>0.58405533140693</v>
      </c>
      <c r="F410" s="450"/>
      <c r="G410" s="450"/>
      <c r="H410" s="2360" t="s">
        <v>331</v>
      </c>
      <c r="I410" s="2071"/>
      <c r="J410" s="562">
        <v>0.49885778680149018</v>
      </c>
      <c r="K410" s="450"/>
      <c r="L410" s="450"/>
      <c r="M410" s="2362" t="s">
        <v>332</v>
      </c>
      <c r="N410" s="2071"/>
      <c r="O410" s="563">
        <v>0.49355950383736324</v>
      </c>
      <c r="P410" s="450"/>
      <c r="Q410" s="450"/>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11"/>
      <c r="C411" s="2366" t="s">
        <v>330</v>
      </c>
      <c r="D411" s="2071"/>
      <c r="E411" s="561">
        <v>0.57305583501538948</v>
      </c>
      <c r="F411" s="450"/>
      <c r="G411" s="450"/>
      <c r="H411" s="2360" t="s">
        <v>333</v>
      </c>
      <c r="I411" s="2071"/>
      <c r="J411" s="562">
        <v>0.48090894883117258</v>
      </c>
      <c r="K411" s="450"/>
      <c r="L411" s="450"/>
      <c r="M411" s="2362" t="s">
        <v>334</v>
      </c>
      <c r="N411" s="2071"/>
      <c r="O411" s="563">
        <v>-0.48352953400080506</v>
      </c>
      <c r="P411" s="450"/>
      <c r="Q411" s="450"/>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11"/>
      <c r="C412" s="2366" t="s">
        <v>324</v>
      </c>
      <c r="D412" s="2071"/>
      <c r="E412" s="561">
        <v>0.55821557108236397</v>
      </c>
      <c r="F412" s="450"/>
      <c r="G412" s="450"/>
      <c r="H412" s="2360" t="s">
        <v>335</v>
      </c>
      <c r="I412" s="2071"/>
      <c r="J412" s="562">
        <v>0.47464460430910893</v>
      </c>
      <c r="K412" s="450"/>
      <c r="L412" s="450"/>
      <c r="M412" s="2362" t="s">
        <v>336</v>
      </c>
      <c r="N412" s="2071"/>
      <c r="O412" s="563">
        <v>0.45552844219254113</v>
      </c>
      <c r="P412" s="450"/>
      <c r="Q412" s="450"/>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11"/>
      <c r="C413" s="2366" t="s">
        <v>327</v>
      </c>
      <c r="D413" s="2071"/>
      <c r="E413" s="561">
        <v>0.53759945489953809</v>
      </c>
      <c r="F413" s="450"/>
      <c r="G413" s="450"/>
      <c r="H413" s="2360" t="s">
        <v>337</v>
      </c>
      <c r="I413" s="2071"/>
      <c r="J413" s="562">
        <v>0.46492939763368696</v>
      </c>
      <c r="K413" s="450"/>
      <c r="L413" s="450"/>
      <c r="M413" s="2362" t="s">
        <v>330</v>
      </c>
      <c r="N413" s="2071"/>
      <c r="O413" s="563">
        <v>0.45551812256832463</v>
      </c>
      <c r="P413" s="450"/>
      <c r="Q413" s="450"/>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11"/>
      <c r="C414" s="2366" t="s">
        <v>326</v>
      </c>
      <c r="D414" s="2071"/>
      <c r="E414" s="561">
        <v>0.53162135247753062</v>
      </c>
      <c r="F414" s="450"/>
      <c r="G414" s="450"/>
      <c r="H414" s="2360" t="s">
        <v>338</v>
      </c>
      <c r="I414" s="2071"/>
      <c r="J414" s="562">
        <v>0.42481110116870474</v>
      </c>
      <c r="K414" s="450"/>
      <c r="L414" s="450"/>
      <c r="M414" s="2362" t="s">
        <v>203</v>
      </c>
      <c r="N414" s="2071"/>
      <c r="O414" s="563">
        <v>0.4184597209639408</v>
      </c>
      <c r="P414" s="450"/>
      <c r="Q414" s="450"/>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11"/>
      <c r="C415" s="2366" t="s">
        <v>333</v>
      </c>
      <c r="D415" s="2071"/>
      <c r="E415" s="561">
        <v>0.50478513466900909</v>
      </c>
      <c r="F415" s="450"/>
      <c r="G415" s="450"/>
      <c r="H415" s="2360" t="s">
        <v>322</v>
      </c>
      <c r="I415" s="2071"/>
      <c r="J415" s="562">
        <v>0.40038058736040955</v>
      </c>
      <c r="K415" s="450"/>
      <c r="L415" s="450"/>
      <c r="M415" s="2362" t="s">
        <v>333</v>
      </c>
      <c r="N415" s="2071"/>
      <c r="O415" s="563">
        <v>0.40108344116460903</v>
      </c>
      <c r="P415" s="450"/>
      <c r="Q415" s="450"/>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11"/>
      <c r="C416" s="2366" t="s">
        <v>332</v>
      </c>
      <c r="D416" s="2071"/>
      <c r="E416" s="561">
        <v>0.48138124966616436</v>
      </c>
      <c r="F416" s="450"/>
      <c r="G416" s="450"/>
      <c r="H416" s="2360" t="s">
        <v>339</v>
      </c>
      <c r="I416" s="2071"/>
      <c r="J416" s="562">
        <v>0.39720627095650984</v>
      </c>
      <c r="K416" s="450"/>
      <c r="L416" s="450"/>
      <c r="M416" s="2362" t="s">
        <v>337</v>
      </c>
      <c r="N416" s="2071"/>
      <c r="O416" s="563">
        <v>0.38540898063049023</v>
      </c>
      <c r="P416" s="450"/>
      <c r="Q416" s="450"/>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11"/>
      <c r="C417" s="2366" t="s">
        <v>340</v>
      </c>
      <c r="D417" s="2071"/>
      <c r="E417" s="561">
        <v>-0.47801898654892666</v>
      </c>
      <c r="F417" s="450"/>
      <c r="G417" s="450"/>
      <c r="H417" s="2360" t="s">
        <v>341</v>
      </c>
      <c r="I417" s="2071"/>
      <c r="J417" s="562">
        <v>-0.39105200413603269</v>
      </c>
      <c r="K417" s="450"/>
      <c r="L417" s="450"/>
      <c r="M417" s="2362" t="s">
        <v>328</v>
      </c>
      <c r="N417" s="2071"/>
      <c r="O417" s="563">
        <v>0.38080575611857992</v>
      </c>
      <c r="P417" s="450"/>
      <c r="Q417" s="450"/>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11"/>
      <c r="C418" s="2366" t="s">
        <v>331</v>
      </c>
      <c r="D418" s="2071"/>
      <c r="E418" s="561">
        <v>0.47029160055508429</v>
      </c>
      <c r="F418" s="450"/>
      <c r="G418" s="450"/>
      <c r="H418" s="2360" t="s">
        <v>336</v>
      </c>
      <c r="I418" s="2071"/>
      <c r="J418" s="562">
        <v>-0.37680203868724177</v>
      </c>
      <c r="K418" s="450"/>
      <c r="L418" s="450"/>
      <c r="M418" s="2362" t="s">
        <v>320</v>
      </c>
      <c r="N418" s="2071"/>
      <c r="O418" s="563">
        <v>0.35247080215677629</v>
      </c>
      <c r="P418" s="450"/>
      <c r="Q418" s="450"/>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11"/>
      <c r="C419" s="2366" t="s">
        <v>335</v>
      </c>
      <c r="D419" s="2071"/>
      <c r="E419" s="561">
        <v>0.44466008998810297</v>
      </c>
      <c r="F419" s="450"/>
      <c r="G419" s="450"/>
      <c r="H419" s="2360" t="s">
        <v>323</v>
      </c>
      <c r="I419" s="2071"/>
      <c r="J419" s="562">
        <v>-0.35409904087439242</v>
      </c>
      <c r="K419" s="450"/>
      <c r="L419" s="450"/>
      <c r="M419" s="2362" t="s">
        <v>340</v>
      </c>
      <c r="N419" s="2071"/>
      <c r="O419" s="563">
        <v>-0.32055547451756639</v>
      </c>
      <c r="P419" s="450"/>
      <c r="Q419" s="450"/>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11"/>
      <c r="C420" s="2366" t="s">
        <v>334</v>
      </c>
      <c r="D420" s="2071"/>
      <c r="E420" s="561">
        <v>-0.43666982957237038</v>
      </c>
      <c r="F420" s="450"/>
      <c r="G420" s="450"/>
      <c r="H420" s="2360" t="s">
        <v>321</v>
      </c>
      <c r="I420" s="2071"/>
      <c r="J420" s="562">
        <v>-0.33939276733756718</v>
      </c>
      <c r="K420" s="450"/>
      <c r="L420" s="450"/>
      <c r="M420" s="2362" t="s">
        <v>331</v>
      </c>
      <c r="N420" s="2071"/>
      <c r="O420" s="563">
        <v>0.29258397186820079</v>
      </c>
      <c r="P420" s="450"/>
      <c r="Q420" s="450"/>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11"/>
      <c r="C421" s="2366" t="s">
        <v>337</v>
      </c>
      <c r="D421" s="2071"/>
      <c r="E421" s="561">
        <v>0.42748321569450404</v>
      </c>
      <c r="F421" s="450"/>
      <c r="G421" s="450"/>
      <c r="H421" s="2360" t="s">
        <v>342</v>
      </c>
      <c r="I421" s="2071"/>
      <c r="J421" s="562">
        <v>-0.31103330121155975</v>
      </c>
      <c r="K421" s="450"/>
      <c r="L421" s="450"/>
      <c r="M421" s="2362" t="s">
        <v>324</v>
      </c>
      <c r="N421" s="2071"/>
      <c r="O421" s="563">
        <v>0.28669862837661653</v>
      </c>
      <c r="P421" s="450"/>
      <c r="Q421" s="450"/>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11"/>
      <c r="C422" s="2366" t="s">
        <v>338</v>
      </c>
      <c r="D422" s="2071"/>
      <c r="E422" s="561">
        <v>0.35183697908935568</v>
      </c>
      <c r="F422" s="450"/>
      <c r="G422" s="450"/>
      <c r="H422" s="2360" t="s">
        <v>340</v>
      </c>
      <c r="I422" s="2071"/>
      <c r="J422" s="562">
        <v>-0.30006459148737896</v>
      </c>
      <c r="K422" s="450"/>
      <c r="L422" s="450"/>
      <c r="M422" s="2362" t="s">
        <v>343</v>
      </c>
      <c r="N422" s="2071"/>
      <c r="O422" s="563">
        <v>-0.24507410720665673</v>
      </c>
      <c r="P422" s="450"/>
      <c r="Q422" s="450"/>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11"/>
      <c r="C423" s="2366" t="s">
        <v>339</v>
      </c>
      <c r="D423" s="2071"/>
      <c r="E423" s="561">
        <v>0.27818986251875366</v>
      </c>
      <c r="F423" s="450"/>
      <c r="G423" s="450"/>
      <c r="H423" s="2360" t="s">
        <v>344</v>
      </c>
      <c r="I423" s="2071"/>
      <c r="J423" s="562">
        <v>0.2637351566728191</v>
      </c>
      <c r="K423" s="450"/>
      <c r="L423" s="450"/>
      <c r="M423" s="2362" t="s">
        <v>345</v>
      </c>
      <c r="N423" s="2071"/>
      <c r="O423" s="563">
        <v>0.22998763250012461</v>
      </c>
      <c r="P423" s="450"/>
      <c r="Q423" s="450"/>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11"/>
      <c r="C424" s="2366" t="s">
        <v>346</v>
      </c>
      <c r="D424" s="2071"/>
      <c r="E424" s="561">
        <v>0.26953037298794286</v>
      </c>
      <c r="F424" s="450"/>
      <c r="G424" s="450"/>
      <c r="H424" s="2360" t="s">
        <v>332</v>
      </c>
      <c r="I424" s="2071"/>
      <c r="J424" s="562">
        <v>0.2519790047610535</v>
      </c>
      <c r="K424" s="450"/>
      <c r="L424" s="450"/>
      <c r="M424" s="2362" t="s">
        <v>346</v>
      </c>
      <c r="N424" s="2071"/>
      <c r="O424" s="563">
        <v>0.21184560888247603</v>
      </c>
      <c r="P424" s="450"/>
      <c r="Q424" s="450"/>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11"/>
      <c r="C425" s="2366" t="s">
        <v>347</v>
      </c>
      <c r="D425" s="2071"/>
      <c r="E425" s="561">
        <v>-0.26613582638859923</v>
      </c>
      <c r="F425" s="450"/>
      <c r="G425" s="450"/>
      <c r="H425" s="2360" t="s">
        <v>329</v>
      </c>
      <c r="I425" s="2071"/>
      <c r="J425" s="562">
        <v>0.25128763775938467</v>
      </c>
      <c r="K425" s="450"/>
      <c r="L425" s="450"/>
      <c r="M425" s="2362" t="s">
        <v>348</v>
      </c>
      <c r="N425" s="2071"/>
      <c r="O425" s="563">
        <v>0.20994855011107724</v>
      </c>
      <c r="P425" s="450"/>
      <c r="Q425" s="450"/>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11"/>
      <c r="C426" s="2366" t="s">
        <v>344</v>
      </c>
      <c r="D426" s="2071"/>
      <c r="E426" s="561">
        <v>0.24639385148339046</v>
      </c>
      <c r="F426" s="450"/>
      <c r="G426" s="450"/>
      <c r="H426" s="2360" t="s">
        <v>348</v>
      </c>
      <c r="I426" s="2071"/>
      <c r="J426" s="562">
        <v>0.22725083526019382</v>
      </c>
      <c r="K426" s="450"/>
      <c r="L426" s="450"/>
      <c r="M426" s="2362" t="s">
        <v>349</v>
      </c>
      <c r="N426" s="2071"/>
      <c r="O426" s="563">
        <v>0.18812067580335126</v>
      </c>
      <c r="P426" s="450"/>
      <c r="Q426" s="450"/>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11"/>
      <c r="C427" s="2366" t="s">
        <v>323</v>
      </c>
      <c r="D427" s="2071"/>
      <c r="E427" s="561">
        <v>0.24234113594386222</v>
      </c>
      <c r="F427" s="450"/>
      <c r="G427" s="450"/>
      <c r="H427" s="2360" t="s">
        <v>349</v>
      </c>
      <c r="I427" s="2071"/>
      <c r="J427" s="562">
        <v>0.2231513957758339</v>
      </c>
      <c r="K427" s="450"/>
      <c r="L427" s="450"/>
      <c r="M427" s="2362" t="s">
        <v>339</v>
      </c>
      <c r="N427" s="2071"/>
      <c r="O427" s="563">
        <v>0.18194379920767328</v>
      </c>
      <c r="P427" s="450"/>
      <c r="Q427" s="450"/>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11"/>
      <c r="C428" s="2366" t="s">
        <v>348</v>
      </c>
      <c r="D428" s="2071"/>
      <c r="E428" s="561">
        <v>0.23259483612392309</v>
      </c>
      <c r="F428" s="450"/>
      <c r="G428" s="450"/>
      <c r="H428" s="2360" t="s">
        <v>347</v>
      </c>
      <c r="I428" s="2071"/>
      <c r="J428" s="562">
        <v>-0.22079322530474951</v>
      </c>
      <c r="K428" s="450"/>
      <c r="L428" s="450"/>
      <c r="M428" s="2362" t="s">
        <v>347</v>
      </c>
      <c r="N428" s="2071"/>
      <c r="O428" s="563">
        <v>-0.18193715673433303</v>
      </c>
      <c r="P428" s="450"/>
      <c r="Q428" s="450"/>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11"/>
      <c r="C429" s="2366" t="s">
        <v>349</v>
      </c>
      <c r="D429" s="2071"/>
      <c r="E429" s="561">
        <v>0.21560997009179972</v>
      </c>
      <c r="F429" s="450"/>
      <c r="G429" s="450"/>
      <c r="H429" s="2360" t="s">
        <v>327</v>
      </c>
      <c r="I429" s="2071"/>
      <c r="J429" s="562">
        <v>0.21076177863753065</v>
      </c>
      <c r="K429" s="450"/>
      <c r="L429" s="450"/>
      <c r="M429" s="2362" t="s">
        <v>350</v>
      </c>
      <c r="N429" s="2071"/>
      <c r="O429" s="563">
        <v>-0.17417744601683735</v>
      </c>
      <c r="P429" s="450"/>
      <c r="Q429" s="450"/>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11"/>
      <c r="C430" s="2366" t="s">
        <v>341</v>
      </c>
      <c r="D430" s="2071"/>
      <c r="E430" s="561">
        <v>-0.20215441260134814</v>
      </c>
      <c r="F430" s="450"/>
      <c r="G430" s="450"/>
      <c r="H430" s="2360" t="s">
        <v>350</v>
      </c>
      <c r="I430" s="2071"/>
      <c r="J430" s="562">
        <v>-0.20866341347757908</v>
      </c>
      <c r="K430" s="450"/>
      <c r="L430" s="450"/>
      <c r="M430" s="2362" t="s">
        <v>335</v>
      </c>
      <c r="N430" s="2071"/>
      <c r="O430" s="563">
        <v>0.1557023910153795</v>
      </c>
      <c r="P430" s="450"/>
      <c r="Q430" s="450"/>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11"/>
      <c r="C431" s="2366" t="s">
        <v>351</v>
      </c>
      <c r="D431" s="2071"/>
      <c r="E431" s="561">
        <v>0.16336864637308393</v>
      </c>
      <c r="F431" s="450"/>
      <c r="G431" s="450"/>
      <c r="H431" s="2360" t="s">
        <v>351</v>
      </c>
      <c r="I431" s="2071"/>
      <c r="J431" s="562">
        <v>0.20097344902511186</v>
      </c>
      <c r="K431" s="450"/>
      <c r="L431" s="450"/>
      <c r="M431" s="2362" t="s">
        <v>326</v>
      </c>
      <c r="N431" s="2071"/>
      <c r="O431" s="563">
        <v>0.15469761900711435</v>
      </c>
      <c r="P431" s="450"/>
      <c r="Q431" s="450"/>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11"/>
      <c r="C432" s="2366" t="s">
        <v>352</v>
      </c>
      <c r="D432" s="2071"/>
      <c r="E432" s="561">
        <v>-0.15396649205918483</v>
      </c>
      <c r="F432" s="450"/>
      <c r="G432" s="450"/>
      <c r="H432" s="2360" t="s">
        <v>325</v>
      </c>
      <c r="I432" s="2071"/>
      <c r="J432" s="562">
        <v>-0.17190462030119491</v>
      </c>
      <c r="K432" s="450"/>
      <c r="L432" s="450"/>
      <c r="M432" s="2362" t="s">
        <v>342</v>
      </c>
      <c r="N432" s="2071"/>
      <c r="O432" s="563">
        <v>0.15149292415248936</v>
      </c>
      <c r="P432" s="450"/>
      <c r="Q432" s="450"/>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11"/>
      <c r="C433" s="2366" t="s">
        <v>353</v>
      </c>
      <c r="D433" s="2071"/>
      <c r="E433" s="561">
        <v>-0.1182993687251447</v>
      </c>
      <c r="F433" s="450"/>
      <c r="G433" s="450"/>
      <c r="H433" s="2360" t="s">
        <v>346</v>
      </c>
      <c r="I433" s="2071"/>
      <c r="J433" s="562">
        <v>0.17145355773684692</v>
      </c>
      <c r="K433" s="450"/>
      <c r="L433" s="450"/>
      <c r="M433" s="2362" t="s">
        <v>353</v>
      </c>
      <c r="N433" s="2071"/>
      <c r="O433" s="563">
        <v>-0.14070427270543692</v>
      </c>
      <c r="P433" s="450"/>
      <c r="Q433" s="450"/>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11"/>
      <c r="C434" s="2366" t="s">
        <v>342</v>
      </c>
      <c r="D434" s="2071"/>
      <c r="E434" s="561">
        <v>-0.11224309359947797</v>
      </c>
      <c r="F434" s="450"/>
      <c r="G434" s="450"/>
      <c r="H434" s="2360" t="s">
        <v>354</v>
      </c>
      <c r="I434" s="2071"/>
      <c r="J434" s="562">
        <v>-0.12772256923053479</v>
      </c>
      <c r="K434" s="450"/>
      <c r="L434" s="450"/>
      <c r="M434" s="2362" t="s">
        <v>351</v>
      </c>
      <c r="N434" s="2071"/>
      <c r="O434" s="563">
        <v>0.1290478934138744</v>
      </c>
      <c r="P434" s="450"/>
      <c r="Q434" s="450"/>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11"/>
      <c r="C435" s="2366" t="s">
        <v>355</v>
      </c>
      <c r="D435" s="2071"/>
      <c r="E435" s="561">
        <v>-0.1093263146054457</v>
      </c>
      <c r="F435" s="450"/>
      <c r="G435" s="450"/>
      <c r="H435" s="2360" t="s">
        <v>356</v>
      </c>
      <c r="I435" s="2071"/>
      <c r="J435" s="562">
        <v>-0.11973736263560236</v>
      </c>
      <c r="K435" s="450"/>
      <c r="L435" s="450"/>
      <c r="M435" s="2362" t="s">
        <v>352</v>
      </c>
      <c r="N435" s="2071"/>
      <c r="O435" s="563">
        <v>-0.12852981988456905</v>
      </c>
      <c r="P435" s="450"/>
      <c r="Q435" s="450"/>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11"/>
      <c r="C436" s="2366" t="s">
        <v>357</v>
      </c>
      <c r="D436" s="2071"/>
      <c r="E436" s="561">
        <v>-0.10486805805162003</v>
      </c>
      <c r="F436" s="450"/>
      <c r="G436" s="450"/>
      <c r="H436" s="2360" t="s">
        <v>334</v>
      </c>
      <c r="I436" s="2071"/>
      <c r="J436" s="562">
        <v>-9.5623374981933365E-2</v>
      </c>
      <c r="K436" s="450"/>
      <c r="L436" s="450"/>
      <c r="M436" s="2362" t="s">
        <v>338</v>
      </c>
      <c r="N436" s="2071"/>
      <c r="O436" s="563">
        <v>0.12275548954043783</v>
      </c>
      <c r="P436" s="450"/>
      <c r="Q436" s="450"/>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11"/>
      <c r="C437" s="2366" t="s">
        <v>345</v>
      </c>
      <c r="D437" s="2071"/>
      <c r="E437" s="561">
        <v>8.7225932496168862E-2</v>
      </c>
      <c r="F437" s="450"/>
      <c r="G437" s="450"/>
      <c r="H437" s="2360" t="s">
        <v>358</v>
      </c>
      <c r="I437" s="2071"/>
      <c r="J437" s="562">
        <v>9.080799890627389E-2</v>
      </c>
      <c r="K437" s="450"/>
      <c r="L437" s="450"/>
      <c r="M437" s="2362" t="s">
        <v>355</v>
      </c>
      <c r="N437" s="2071"/>
      <c r="O437" s="563">
        <v>-0.11534731266254626</v>
      </c>
      <c r="P437" s="450"/>
      <c r="Q437" s="450"/>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11"/>
      <c r="C438" s="2366" t="s">
        <v>336</v>
      </c>
      <c r="D438" s="2071"/>
      <c r="E438" s="561">
        <v>7.7069926100990671E-2</v>
      </c>
      <c r="F438" s="450"/>
      <c r="G438" s="450"/>
      <c r="H438" s="2360" t="s">
        <v>359</v>
      </c>
      <c r="I438" s="2071"/>
      <c r="J438" s="562">
        <v>8.0291021001374377E-2</v>
      </c>
      <c r="K438" s="450"/>
      <c r="L438" s="450"/>
      <c r="M438" s="2362" t="s">
        <v>354</v>
      </c>
      <c r="N438" s="2071"/>
      <c r="O438" s="563">
        <v>0.10568234061729745</v>
      </c>
      <c r="P438" s="450"/>
      <c r="Q438" s="450"/>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11"/>
      <c r="C439" s="2366" t="s">
        <v>360</v>
      </c>
      <c r="D439" s="2071"/>
      <c r="E439" s="561">
        <v>-7.2543092377041749E-2</v>
      </c>
      <c r="F439" s="450"/>
      <c r="G439" s="450"/>
      <c r="H439" s="2360" t="s">
        <v>345</v>
      </c>
      <c r="I439" s="2071"/>
      <c r="J439" s="562">
        <v>6.7176097546876534E-2</v>
      </c>
      <c r="K439" s="450"/>
      <c r="L439" s="450"/>
      <c r="M439" s="2362" t="s">
        <v>344</v>
      </c>
      <c r="N439" s="2071"/>
      <c r="O439" s="563">
        <v>9.8574971859565638E-2</v>
      </c>
      <c r="P439" s="450"/>
      <c r="Q439" s="450"/>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11"/>
      <c r="C440" s="2366" t="s">
        <v>358</v>
      </c>
      <c r="D440" s="2071"/>
      <c r="E440" s="561">
        <v>7.1476278354244818E-2</v>
      </c>
      <c r="F440" s="450"/>
      <c r="G440" s="450"/>
      <c r="H440" s="2360" t="s">
        <v>361</v>
      </c>
      <c r="I440" s="2071"/>
      <c r="J440" s="562">
        <v>-6.6655248647643509E-2</v>
      </c>
      <c r="K440" s="450"/>
      <c r="L440" s="450"/>
      <c r="M440" s="2362" t="s">
        <v>357</v>
      </c>
      <c r="N440" s="2071"/>
      <c r="O440" s="563">
        <v>-9.2852824514732035E-2</v>
      </c>
      <c r="P440" s="450"/>
      <c r="Q440" s="450"/>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11"/>
      <c r="C441" s="2366" t="s">
        <v>359</v>
      </c>
      <c r="D441" s="2071"/>
      <c r="E441" s="561">
        <v>7.0345793558897085E-2</v>
      </c>
      <c r="F441" s="450"/>
      <c r="G441" s="450"/>
      <c r="H441" s="2360" t="s">
        <v>355</v>
      </c>
      <c r="I441" s="2071"/>
      <c r="J441" s="562">
        <v>-5.845665689437135E-2</v>
      </c>
      <c r="K441" s="450"/>
      <c r="L441" s="450"/>
      <c r="M441" s="2362" t="s">
        <v>341</v>
      </c>
      <c r="N441" s="2071"/>
      <c r="O441" s="563">
        <v>-7.631882628326575E-2</v>
      </c>
      <c r="P441" s="450"/>
      <c r="Q441" s="450"/>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11"/>
      <c r="C442" s="2366" t="s">
        <v>356</v>
      </c>
      <c r="D442" s="2071"/>
      <c r="E442" s="561">
        <v>-4.3469745821578247E-2</v>
      </c>
      <c r="F442" s="450"/>
      <c r="G442" s="450"/>
      <c r="H442" s="2360" t="s">
        <v>343</v>
      </c>
      <c r="I442" s="2071"/>
      <c r="J442" s="562">
        <v>-5.4586830694445608E-2</v>
      </c>
      <c r="K442" s="450"/>
      <c r="L442" s="450"/>
      <c r="M442" s="2362" t="s">
        <v>361</v>
      </c>
      <c r="N442" s="2071"/>
      <c r="O442" s="563">
        <v>-2.8227806076580188E-2</v>
      </c>
      <c r="P442" s="450"/>
      <c r="Q442" s="450"/>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11"/>
      <c r="C443" s="2366" t="s">
        <v>361</v>
      </c>
      <c r="D443" s="2071"/>
      <c r="E443" s="561">
        <v>-4.147057912164101E-2</v>
      </c>
      <c r="F443" s="450"/>
      <c r="G443" s="450"/>
      <c r="H443" s="2360" t="s">
        <v>357</v>
      </c>
      <c r="I443" s="2071"/>
      <c r="J443" s="562">
        <v>-5.0335570883091915E-2</v>
      </c>
      <c r="K443" s="450"/>
      <c r="L443" s="450"/>
      <c r="M443" s="2362" t="s">
        <v>361</v>
      </c>
      <c r="N443" s="2071"/>
      <c r="O443" s="563">
        <v>-2.6894533648858188E-2</v>
      </c>
      <c r="P443" s="450"/>
      <c r="Q443" s="450"/>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11"/>
      <c r="C444" s="2366" t="s">
        <v>354</v>
      </c>
      <c r="D444" s="2071"/>
      <c r="E444" s="561">
        <v>-3.656537358227132E-2</v>
      </c>
      <c r="F444" s="450"/>
      <c r="G444" s="450"/>
      <c r="H444" s="2360" t="s">
        <v>361</v>
      </c>
      <c r="I444" s="2071"/>
      <c r="J444" s="562">
        <v>4.228513896260945E-2</v>
      </c>
      <c r="K444" s="450"/>
      <c r="L444" s="450"/>
      <c r="M444" s="2362" t="s">
        <v>360</v>
      </c>
      <c r="N444" s="2071"/>
      <c r="O444" s="563">
        <v>2.2743923411139941E-2</v>
      </c>
      <c r="P444" s="450"/>
      <c r="Q444" s="450"/>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11"/>
      <c r="C445" s="2366" t="s">
        <v>361</v>
      </c>
      <c r="D445" s="2071"/>
      <c r="E445" s="561">
        <v>-2.347780799854101E-2</v>
      </c>
      <c r="F445" s="450"/>
      <c r="G445" s="450"/>
      <c r="H445" s="2360" t="s">
        <v>360</v>
      </c>
      <c r="I445" s="2071"/>
      <c r="J445" s="562">
        <v>-3.4084517045513074E-2</v>
      </c>
      <c r="K445" s="450"/>
      <c r="L445" s="450"/>
      <c r="M445" s="2362" t="s">
        <v>362</v>
      </c>
      <c r="N445" s="2071"/>
      <c r="O445" s="563">
        <v>2.2323984979895094E-2</v>
      </c>
      <c r="P445" s="450"/>
      <c r="Q445" s="450"/>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66" t="s">
        <v>361</v>
      </c>
      <c r="D446" s="2071"/>
      <c r="E446" s="561">
        <v>-1.0924605080830249E-2</v>
      </c>
      <c r="F446" s="450"/>
      <c r="G446" s="450"/>
      <c r="H446" s="2360" t="s">
        <v>361</v>
      </c>
      <c r="I446" s="2071"/>
      <c r="J446" s="562">
        <v>-3.3693417931174349E-2</v>
      </c>
      <c r="K446" s="450"/>
      <c r="L446" s="450"/>
      <c r="M446" s="2362" t="s">
        <v>361</v>
      </c>
      <c r="N446" s="2071"/>
      <c r="O446" s="563">
        <v>-2.1959013786465836E-2</v>
      </c>
      <c r="P446" s="450"/>
      <c r="Q446" s="450"/>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67" t="s">
        <v>361</v>
      </c>
      <c r="D447" s="2071"/>
      <c r="E447" s="564">
        <v>7.2103798274725552E-3</v>
      </c>
      <c r="F447" s="450"/>
      <c r="G447" s="450"/>
      <c r="H447" s="2360" t="s">
        <v>362</v>
      </c>
      <c r="I447" s="2071"/>
      <c r="J447" s="562">
        <v>-2.5860943785117271E-2</v>
      </c>
      <c r="K447" s="450"/>
      <c r="L447" s="450"/>
      <c r="M447" s="2362" t="s">
        <v>359</v>
      </c>
      <c r="N447" s="2071"/>
      <c r="O447" s="563">
        <v>-1.0328271790203901E-2</v>
      </c>
      <c r="P447" s="450"/>
      <c r="Q447" s="450"/>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070"/>
      <c r="D448" s="2071"/>
      <c r="E448" s="466"/>
      <c r="F448" s="450"/>
      <c r="G448" s="450"/>
      <c r="H448" s="2360" t="s">
        <v>361</v>
      </c>
      <c r="I448" s="2071"/>
      <c r="J448" s="562">
        <v>-2.4944836325321379E-2</v>
      </c>
      <c r="K448" s="450"/>
      <c r="L448" s="450"/>
      <c r="M448" s="2362" t="s">
        <v>356</v>
      </c>
      <c r="N448" s="2071"/>
      <c r="O448" s="563">
        <v>-4.9394763559716592E-3</v>
      </c>
      <c r="P448" s="450"/>
      <c r="Q448" s="450"/>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070"/>
      <c r="D449" s="2071"/>
      <c r="E449" s="466"/>
      <c r="F449" s="450"/>
      <c r="G449" s="450"/>
      <c r="H449" s="2360" t="s">
        <v>352</v>
      </c>
      <c r="I449" s="2071"/>
      <c r="J449" s="562">
        <v>-1.3487595731351068E-2</v>
      </c>
      <c r="K449" s="450"/>
      <c r="L449" s="450"/>
      <c r="M449" s="2363" t="s">
        <v>358</v>
      </c>
      <c r="N449" s="2071"/>
      <c r="O449" s="565">
        <v>-4.0633068933125316E-3</v>
      </c>
      <c r="P449" s="450"/>
      <c r="Q449" s="450"/>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070"/>
      <c r="D450" s="2071"/>
      <c r="E450" s="450"/>
      <c r="F450" s="450"/>
      <c r="G450" s="450"/>
      <c r="H450" s="2357" t="s">
        <v>353</v>
      </c>
      <c r="I450" s="2071"/>
      <c r="J450" s="566">
        <v>-6.6983461101635354E-3</v>
      </c>
      <c r="K450" s="450"/>
      <c r="L450" s="450"/>
      <c r="M450" s="2070"/>
      <c r="N450" s="2071"/>
      <c r="O450" s="466"/>
      <c r="P450" s="450"/>
      <c r="Q450" s="450"/>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64" t="s">
        <v>243</v>
      </c>
      <c r="D451" s="2071"/>
      <c r="E451" s="2071"/>
      <c r="F451" s="450"/>
      <c r="G451" s="450"/>
      <c r="H451" s="2070"/>
      <c r="I451" s="2071"/>
      <c r="J451" s="466"/>
      <c r="K451" s="450"/>
      <c r="L451" s="450"/>
      <c r="M451" s="2070"/>
      <c r="N451" s="2071"/>
      <c r="O451" s="466"/>
      <c r="P451" s="450"/>
      <c r="Q451" s="450"/>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070"/>
      <c r="D452" s="2071"/>
      <c r="E452" s="543" t="s">
        <v>244</v>
      </c>
      <c r="F452" s="450"/>
      <c r="G452" s="450"/>
      <c r="H452" s="2070"/>
      <c r="I452" s="2071"/>
      <c r="J452" s="466"/>
      <c r="K452" s="450"/>
      <c r="L452" s="450"/>
      <c r="M452" s="2070"/>
      <c r="N452" s="2071"/>
      <c r="O452" s="450"/>
      <c r="P452" s="450"/>
      <c r="Q452" s="450"/>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74" t="s">
        <v>341</v>
      </c>
      <c r="D453" s="2071"/>
      <c r="E453" s="558">
        <v>4.0866406534196105E-2</v>
      </c>
      <c r="F453" s="450"/>
      <c r="G453" s="450"/>
      <c r="H453" s="2070"/>
      <c r="I453" s="2071"/>
      <c r="J453" s="450"/>
      <c r="K453" s="450"/>
      <c r="L453" s="450"/>
      <c r="M453" s="2358" t="s">
        <v>243</v>
      </c>
      <c r="N453" s="2071"/>
      <c r="O453" s="2071"/>
      <c r="P453" s="450"/>
      <c r="Q453" s="450"/>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66" t="s">
        <v>322</v>
      </c>
      <c r="D454" s="2071"/>
      <c r="E454" s="561">
        <v>0.44405299305407731</v>
      </c>
      <c r="F454" s="450"/>
      <c r="G454" s="450"/>
      <c r="H454" s="2356" t="s">
        <v>243</v>
      </c>
      <c r="I454" s="2071"/>
      <c r="J454" s="2071"/>
      <c r="K454" s="450"/>
      <c r="L454" s="450"/>
      <c r="M454" s="2070"/>
      <c r="N454" s="2071"/>
      <c r="O454" s="544" t="s">
        <v>244</v>
      </c>
      <c r="P454" s="450"/>
      <c r="Q454" s="450"/>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66" t="s">
        <v>340</v>
      </c>
      <c r="D455" s="2071"/>
      <c r="E455" s="561">
        <v>0.22850215150126293</v>
      </c>
      <c r="F455" s="450"/>
      <c r="G455" s="450"/>
      <c r="H455" s="2070"/>
      <c r="I455" s="2071"/>
      <c r="J455" s="545" t="s">
        <v>244</v>
      </c>
      <c r="K455" s="450"/>
      <c r="L455" s="450"/>
      <c r="M455" s="2368" t="s">
        <v>341</v>
      </c>
      <c r="N455" s="2071"/>
      <c r="O455" s="560">
        <v>5.8245632452552949E-3</v>
      </c>
      <c r="P455" s="450"/>
      <c r="Q455" s="450"/>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66" t="s">
        <v>357</v>
      </c>
      <c r="D456" s="2071"/>
      <c r="E456" s="561">
        <v>1.0997309599517948E-2</v>
      </c>
      <c r="F456" s="450"/>
      <c r="G456" s="450"/>
      <c r="H456" s="2369" t="s">
        <v>341</v>
      </c>
      <c r="I456" s="2071"/>
      <c r="J456" s="559">
        <v>0.15292166993880774</v>
      </c>
      <c r="K456" s="450"/>
      <c r="L456" s="450"/>
      <c r="M456" s="2362" t="s">
        <v>322</v>
      </c>
      <c r="N456" s="2071"/>
      <c r="O456" s="563">
        <v>0.3672755991669775</v>
      </c>
      <c r="P456" s="450"/>
      <c r="Q456" s="450"/>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66" t="s">
        <v>353</v>
      </c>
      <c r="D457" s="2071"/>
      <c r="E457" s="561">
        <v>1.3994740640767743E-2</v>
      </c>
      <c r="F457" s="450"/>
      <c r="G457" s="450"/>
      <c r="H457" s="2360" t="s">
        <v>322</v>
      </c>
      <c r="I457" s="2071"/>
      <c r="J457" s="562">
        <v>0.16030461473506655</v>
      </c>
      <c r="K457" s="450"/>
      <c r="L457" s="450"/>
      <c r="M457" s="2362" t="s">
        <v>340</v>
      </c>
      <c r="N457" s="2071"/>
      <c r="O457" s="563">
        <v>0.10275581224318216</v>
      </c>
      <c r="P457" s="450"/>
      <c r="Q457" s="450"/>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66" t="s">
        <v>347</v>
      </c>
      <c r="D458" s="2071"/>
      <c r="E458" s="561">
        <v>7.0828278087542634E-2</v>
      </c>
      <c r="F458" s="450"/>
      <c r="G458" s="450"/>
      <c r="H458" s="2360" t="s">
        <v>340</v>
      </c>
      <c r="I458" s="2071"/>
      <c r="J458" s="562">
        <v>9.003875906448762E-2</v>
      </c>
      <c r="K458" s="450"/>
      <c r="L458" s="450"/>
      <c r="M458" s="2362" t="s">
        <v>357</v>
      </c>
      <c r="N458" s="2071"/>
      <c r="O458" s="563">
        <v>8.6216470203636219E-3</v>
      </c>
      <c r="P458" s="450"/>
      <c r="Q458" s="450"/>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66" t="s">
        <v>355</v>
      </c>
      <c r="D459" s="2071"/>
      <c r="E459" s="561">
        <v>1.195224306520889E-2</v>
      </c>
      <c r="F459" s="450"/>
      <c r="G459" s="450"/>
      <c r="H459" s="2360" t="s">
        <v>357</v>
      </c>
      <c r="I459" s="2071"/>
      <c r="J459" s="562">
        <v>2.5336696961267705E-3</v>
      </c>
      <c r="K459" s="450"/>
      <c r="L459" s="450"/>
      <c r="M459" s="2362" t="s">
        <v>353</v>
      </c>
      <c r="N459" s="2071"/>
      <c r="O459" s="563">
        <v>1.9797692357565962E-2</v>
      </c>
      <c r="P459" s="450"/>
      <c r="Q459" s="450"/>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66" t="s">
        <v>361</v>
      </c>
      <c r="D460" s="2071"/>
      <c r="E460" s="561">
        <v>1.7198089326842872E-3</v>
      </c>
      <c r="F460" s="450"/>
      <c r="G460" s="450"/>
      <c r="H460" s="2360" t="s">
        <v>353</v>
      </c>
      <c r="I460" s="2071"/>
      <c r="J460" s="567">
        <v>4.4867840611542969E-5</v>
      </c>
      <c r="K460" s="450"/>
      <c r="L460" s="450"/>
      <c r="M460" s="2362" t="s">
        <v>347</v>
      </c>
      <c r="N460" s="2071"/>
      <c r="O460" s="563">
        <v>3.3101129000573264E-2</v>
      </c>
      <c r="P460" s="450"/>
      <c r="Q460" s="450"/>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66" t="s">
        <v>342</v>
      </c>
      <c r="D461" s="2071"/>
      <c r="E461" s="561">
        <v>1.2598512060781173E-2</v>
      </c>
      <c r="F461" s="450"/>
      <c r="G461" s="450"/>
      <c r="H461" s="2360" t="s">
        <v>347</v>
      </c>
      <c r="I461" s="2071"/>
      <c r="J461" s="562">
        <v>4.8749648340473878E-2</v>
      </c>
      <c r="K461" s="450"/>
      <c r="L461" s="450"/>
      <c r="M461" s="2362" t="s">
        <v>355</v>
      </c>
      <c r="N461" s="2071"/>
      <c r="O461" s="563">
        <v>1.3305002538471205E-2</v>
      </c>
      <c r="P461" s="450"/>
      <c r="Q461" s="450"/>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66" t="s">
        <v>348</v>
      </c>
      <c r="D462" s="2071"/>
      <c r="E462" s="561">
        <v>5.410035779151464E-2</v>
      </c>
      <c r="F462" s="450"/>
      <c r="G462" s="450"/>
      <c r="H462" s="2360" t="s">
        <v>355</v>
      </c>
      <c r="I462" s="2071"/>
      <c r="J462" s="562">
        <v>3.4171807352662534E-3</v>
      </c>
      <c r="K462" s="450"/>
      <c r="L462" s="450"/>
      <c r="M462" s="2362" t="s">
        <v>361</v>
      </c>
      <c r="N462" s="2071"/>
      <c r="O462" s="563">
        <v>4.8219828647419667E-4</v>
      </c>
      <c r="P462" s="450"/>
      <c r="Q462" s="450"/>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66" t="s">
        <v>346</v>
      </c>
      <c r="D463" s="2071"/>
      <c r="E463" s="561">
        <v>7.2646621963019603E-2</v>
      </c>
      <c r="F463" s="450"/>
      <c r="G463" s="450"/>
      <c r="H463" s="2360" t="s">
        <v>361</v>
      </c>
      <c r="I463" s="2071"/>
      <c r="J463" s="562">
        <v>4.4429221722791816E-3</v>
      </c>
      <c r="K463" s="450"/>
      <c r="L463" s="450"/>
      <c r="M463" s="2362" t="s">
        <v>342</v>
      </c>
      <c r="N463" s="2071"/>
      <c r="O463" s="563">
        <v>2.2950106068271893E-2</v>
      </c>
      <c r="P463" s="450"/>
      <c r="Q463" s="450"/>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66" t="s">
        <v>334</v>
      </c>
      <c r="D464" s="2071"/>
      <c r="E464" s="561">
        <v>0.190680540058763</v>
      </c>
      <c r="F464" s="450"/>
      <c r="G464" s="450"/>
      <c r="H464" s="2360" t="s">
        <v>342</v>
      </c>
      <c r="I464" s="2071"/>
      <c r="J464" s="562">
        <v>9.6741714462560857E-2</v>
      </c>
      <c r="K464" s="450"/>
      <c r="L464" s="450"/>
      <c r="M464" s="2362" t="s">
        <v>348</v>
      </c>
      <c r="N464" s="2071"/>
      <c r="O464" s="563">
        <v>4.4078393693743514E-2</v>
      </c>
      <c r="P464" s="450"/>
      <c r="Q464" s="450"/>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66" t="s">
        <v>361</v>
      </c>
      <c r="D465" s="2071"/>
      <c r="E465" s="561">
        <v>5.5120746841635622E-4</v>
      </c>
      <c r="F465" s="450"/>
      <c r="G465" s="450"/>
      <c r="H465" s="2360" t="s">
        <v>348</v>
      </c>
      <c r="I465" s="2071"/>
      <c r="J465" s="562">
        <v>5.1642942126455753E-2</v>
      </c>
      <c r="K465" s="450"/>
      <c r="L465" s="450"/>
      <c r="M465" s="2362" t="s">
        <v>346</v>
      </c>
      <c r="N465" s="2071"/>
      <c r="O465" s="563">
        <v>4.4878562002787004E-2</v>
      </c>
      <c r="P465" s="450"/>
      <c r="Q465" s="450"/>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66" t="s">
        <v>321</v>
      </c>
      <c r="D466" s="2071"/>
      <c r="E466" s="561">
        <v>0.43160287319825746</v>
      </c>
      <c r="F466" s="450"/>
      <c r="G466" s="450"/>
      <c r="H466" s="2360" t="s">
        <v>346</v>
      </c>
      <c r="I466" s="2071"/>
      <c r="J466" s="562">
        <v>2.93963224606223E-2</v>
      </c>
      <c r="K466" s="450"/>
      <c r="L466" s="450"/>
      <c r="M466" s="2362" t="s">
        <v>334</v>
      </c>
      <c r="N466" s="2071"/>
      <c r="O466" s="563">
        <v>0.23380081025103569</v>
      </c>
      <c r="P466" s="450"/>
      <c r="Q466" s="450"/>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66" t="s">
        <v>360</v>
      </c>
      <c r="D467" s="2071"/>
      <c r="E467" s="561">
        <v>5.2625002516240122E-3</v>
      </c>
      <c r="F467" s="450"/>
      <c r="G467" s="450"/>
      <c r="H467" s="2360" t="s">
        <v>334</v>
      </c>
      <c r="I467" s="2071"/>
      <c r="J467" s="562">
        <v>9.1438298429354394E-3</v>
      </c>
      <c r="K467" s="450"/>
      <c r="L467" s="450"/>
      <c r="M467" s="2362" t="s">
        <v>361</v>
      </c>
      <c r="N467" s="2071"/>
      <c r="O467" s="563">
        <v>7.9680903589701734E-4</v>
      </c>
      <c r="P467" s="450"/>
      <c r="Q467" s="450"/>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66" t="s">
        <v>344</v>
      </c>
      <c r="D468" s="2071"/>
      <c r="E468" s="561">
        <v>6.0709930048819076E-2</v>
      </c>
      <c r="F468" s="450"/>
      <c r="G468" s="450"/>
      <c r="H468" s="2360" t="s">
        <v>361</v>
      </c>
      <c r="I468" s="2071"/>
      <c r="J468" s="562">
        <v>1.1352464118847812E-3</v>
      </c>
      <c r="K468" s="450"/>
      <c r="L468" s="450"/>
      <c r="M468" s="2362" t="s">
        <v>321</v>
      </c>
      <c r="N468" s="2071"/>
      <c r="O468" s="563">
        <v>0.51305388735741453</v>
      </c>
      <c r="P468" s="450"/>
      <c r="Q468" s="450"/>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66" t="s">
        <v>359</v>
      </c>
      <c r="D469" s="2071"/>
      <c r="E469" s="561">
        <v>4.9485306714309668E-3</v>
      </c>
      <c r="F469" s="450"/>
      <c r="G469" s="450"/>
      <c r="H469" s="2360" t="s">
        <v>321</v>
      </c>
      <c r="I469" s="2071"/>
      <c r="J469" s="562">
        <v>0.115187450521052</v>
      </c>
      <c r="K469" s="450"/>
      <c r="L469" s="450"/>
      <c r="M469" s="2362" t="s">
        <v>360</v>
      </c>
      <c r="N469" s="2071"/>
      <c r="O469" s="563">
        <v>5.1728605213179947E-4</v>
      </c>
      <c r="P469" s="450"/>
      <c r="Q469" s="450"/>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66" t="s">
        <v>336</v>
      </c>
      <c r="D470" s="2071"/>
      <c r="E470" s="561">
        <v>5.9397735092121635E-3</v>
      </c>
      <c r="F470" s="450"/>
      <c r="G470" s="450"/>
      <c r="H470" s="2360" t="s">
        <v>360</v>
      </c>
      <c r="I470" s="2071"/>
      <c r="J470" s="562">
        <v>1.1617543022258714E-3</v>
      </c>
      <c r="K470" s="450"/>
      <c r="L470" s="450"/>
      <c r="M470" s="2362" t="s">
        <v>344</v>
      </c>
      <c r="N470" s="2071"/>
      <c r="O470" s="563">
        <v>9.7170250771141577E-3</v>
      </c>
      <c r="P470" s="450"/>
      <c r="Q470" s="450"/>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66" t="s">
        <v>333</v>
      </c>
      <c r="D471" s="2071"/>
      <c r="E471" s="561">
        <v>0.25480803218280967</v>
      </c>
      <c r="F471" s="450"/>
      <c r="G471" s="450"/>
      <c r="H471" s="2360" t="s">
        <v>344</v>
      </c>
      <c r="I471" s="2071"/>
      <c r="J471" s="562">
        <v>6.9556232865236434E-2</v>
      </c>
      <c r="K471" s="450"/>
      <c r="L471" s="450"/>
      <c r="M471" s="2362" t="s">
        <v>359</v>
      </c>
      <c r="N471" s="2071"/>
      <c r="O471" s="563">
        <v>1.0667319817232168E-4</v>
      </c>
      <c r="P471" s="450"/>
      <c r="Q471" s="450"/>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66" t="s">
        <v>354</v>
      </c>
      <c r="D472" s="2071"/>
      <c r="E472" s="561">
        <v>1.3370265452110654E-3</v>
      </c>
      <c r="F472" s="450"/>
      <c r="G472" s="450"/>
      <c r="H472" s="2360" t="s">
        <v>359</v>
      </c>
      <c r="I472" s="2071"/>
      <c r="J472" s="562">
        <v>6.4466480534431415E-3</v>
      </c>
      <c r="K472" s="450"/>
      <c r="L472" s="450"/>
      <c r="M472" s="2362" t="s">
        <v>336</v>
      </c>
      <c r="N472" s="2071"/>
      <c r="O472" s="563">
        <v>0.20750616164636329</v>
      </c>
      <c r="P472" s="450"/>
      <c r="Q472" s="450"/>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66" t="s">
        <v>361</v>
      </c>
      <c r="D473" s="2071"/>
      <c r="E473" s="568">
        <v>5.1989577256423156E-5</v>
      </c>
      <c r="F473" s="450"/>
      <c r="G473" s="450"/>
      <c r="H473" s="2360" t="s">
        <v>336</v>
      </c>
      <c r="I473" s="2071"/>
      <c r="J473" s="562">
        <v>0.14197977635886164</v>
      </c>
      <c r="K473" s="450"/>
      <c r="L473" s="450"/>
      <c r="M473" s="2362" t="s">
        <v>333</v>
      </c>
      <c r="N473" s="2071"/>
      <c r="O473" s="563">
        <v>0.1608679267764444</v>
      </c>
      <c r="P473" s="450"/>
      <c r="Q473" s="450"/>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66" t="s">
        <v>325</v>
      </c>
      <c r="D474" s="2071"/>
      <c r="E474" s="561">
        <v>0.39229783523509443</v>
      </c>
      <c r="F474" s="450"/>
      <c r="G474" s="450"/>
      <c r="H474" s="2360" t="s">
        <v>333</v>
      </c>
      <c r="I474" s="2071"/>
      <c r="J474" s="562">
        <v>0.23127341706590338</v>
      </c>
      <c r="K474" s="450"/>
      <c r="L474" s="450"/>
      <c r="M474" s="2362" t="s">
        <v>354</v>
      </c>
      <c r="N474" s="2071"/>
      <c r="O474" s="563">
        <v>1.1168757118350478E-2</v>
      </c>
      <c r="P474" s="450"/>
      <c r="Q474" s="450"/>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66" t="s">
        <v>352</v>
      </c>
      <c r="D475" s="2071"/>
      <c r="E475" s="561">
        <v>2.3705680677011027E-2</v>
      </c>
      <c r="F475" s="450"/>
      <c r="G475" s="450"/>
      <c r="H475" s="2360" t="s">
        <v>354</v>
      </c>
      <c r="I475" s="2071"/>
      <c r="J475" s="562">
        <v>1.6313054690848754E-2</v>
      </c>
      <c r="K475" s="450"/>
      <c r="L475" s="450"/>
      <c r="M475" s="2362" t="s">
        <v>361</v>
      </c>
      <c r="N475" s="2071"/>
      <c r="O475" s="563">
        <v>7.2331594018956529E-4</v>
      </c>
      <c r="P475" s="450"/>
      <c r="Q475" s="450"/>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66" t="s">
        <v>323</v>
      </c>
      <c r="D476" s="2071"/>
      <c r="E476" s="561">
        <v>5.8729226170561512E-2</v>
      </c>
      <c r="F476" s="450"/>
      <c r="G476" s="450"/>
      <c r="H476" s="2360" t="s">
        <v>361</v>
      </c>
      <c r="I476" s="2071"/>
      <c r="J476" s="562">
        <v>1.7880329770871919E-3</v>
      </c>
      <c r="K476" s="450"/>
      <c r="L476" s="450"/>
      <c r="M476" s="2362" t="s">
        <v>325</v>
      </c>
      <c r="N476" s="2071"/>
      <c r="O476" s="563">
        <v>0.48744320279000658</v>
      </c>
      <c r="P476" s="450"/>
      <c r="Q476" s="450"/>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66" t="s">
        <v>335</v>
      </c>
      <c r="D477" s="2071"/>
      <c r="E477" s="561">
        <v>0.19772259562822783</v>
      </c>
      <c r="F477" s="450"/>
      <c r="G477" s="450"/>
      <c r="H477" s="2360" t="s">
        <v>325</v>
      </c>
      <c r="I477" s="2071"/>
      <c r="J477" s="562">
        <v>2.9551198480897992E-2</v>
      </c>
      <c r="K477" s="450"/>
      <c r="L477" s="450"/>
      <c r="M477" s="2362" t="s">
        <v>352</v>
      </c>
      <c r="N477" s="2071"/>
      <c r="O477" s="563">
        <v>1.651991459955976E-2</v>
      </c>
      <c r="P477" s="450"/>
      <c r="Q477" s="450"/>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66" t="s">
        <v>358</v>
      </c>
      <c r="D478" s="2071"/>
      <c r="E478" s="561">
        <v>5.1088583673734866E-3</v>
      </c>
      <c r="F478" s="450"/>
      <c r="G478" s="450"/>
      <c r="H478" s="2360" t="s">
        <v>352</v>
      </c>
      <c r="I478" s="2071"/>
      <c r="J478" s="562">
        <v>1.8191523861235955E-4</v>
      </c>
      <c r="K478" s="450"/>
      <c r="L478" s="450"/>
      <c r="M478" s="2362" t="s">
        <v>323</v>
      </c>
      <c r="N478" s="2071"/>
      <c r="O478" s="563">
        <v>0.50981095317125813</v>
      </c>
      <c r="P478" s="450"/>
      <c r="Q478" s="450"/>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66" t="s">
        <v>356</v>
      </c>
      <c r="D479" s="2071"/>
      <c r="E479" s="561">
        <v>1.8896188017926195E-3</v>
      </c>
      <c r="F479" s="450"/>
      <c r="G479" s="450"/>
      <c r="H479" s="2360" t="s">
        <v>323</v>
      </c>
      <c r="I479" s="2071"/>
      <c r="J479" s="562">
        <v>0.12538613074816463</v>
      </c>
      <c r="K479" s="450"/>
      <c r="L479" s="450"/>
      <c r="M479" s="2362" t="s">
        <v>335</v>
      </c>
      <c r="N479" s="2071"/>
      <c r="O479" s="563">
        <v>2.4243234567906131E-2</v>
      </c>
      <c r="P479" s="450"/>
      <c r="Q479" s="450"/>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66" t="s">
        <v>361</v>
      </c>
      <c r="D480" s="2071"/>
      <c r="E480" s="561">
        <v>1.1934699617210209E-4</v>
      </c>
      <c r="F480" s="450"/>
      <c r="G480" s="450"/>
      <c r="H480" s="2360" t="s">
        <v>335</v>
      </c>
      <c r="I480" s="2071"/>
      <c r="J480" s="562">
        <v>0.2252875003997506</v>
      </c>
      <c r="K480" s="450"/>
      <c r="L480" s="450"/>
      <c r="M480" s="2362" t="s">
        <v>358</v>
      </c>
      <c r="N480" s="2071"/>
      <c r="O480" s="569">
        <v>1.6510462909241137E-5</v>
      </c>
      <c r="P480" s="450"/>
      <c r="Q480" s="450"/>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66" t="s">
        <v>351</v>
      </c>
      <c r="D481" s="2071"/>
      <c r="E481" s="561">
        <v>2.6689314617773751E-2</v>
      </c>
      <c r="F481" s="450"/>
      <c r="G481" s="450"/>
      <c r="H481" s="2360" t="s">
        <v>358</v>
      </c>
      <c r="I481" s="2071"/>
      <c r="J481" s="562">
        <v>8.2460926653618403E-3</v>
      </c>
      <c r="K481" s="450"/>
      <c r="L481" s="450"/>
      <c r="M481" s="2362" t="s">
        <v>356</v>
      </c>
      <c r="N481" s="2071"/>
      <c r="O481" s="569">
        <v>2.4398426671203061E-5</v>
      </c>
      <c r="P481" s="450"/>
      <c r="Q481" s="450"/>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66" t="s">
        <v>329</v>
      </c>
      <c r="D482" s="2071"/>
      <c r="E482" s="561">
        <v>0.36001800998409172</v>
      </c>
      <c r="F482" s="450"/>
      <c r="G482" s="450"/>
      <c r="H482" s="2360" t="s">
        <v>356</v>
      </c>
      <c r="I482" s="2071"/>
      <c r="J482" s="562">
        <v>1.4337036010929744E-2</v>
      </c>
      <c r="K482" s="450"/>
      <c r="L482" s="450"/>
      <c r="M482" s="2362" t="s">
        <v>351</v>
      </c>
      <c r="N482" s="2071"/>
      <c r="O482" s="563">
        <v>1.665335879455869E-2</v>
      </c>
      <c r="P482" s="450"/>
      <c r="Q482" s="450"/>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66" t="s">
        <v>330</v>
      </c>
      <c r="D483" s="2071"/>
      <c r="E483" s="561">
        <v>0.3283929900451853</v>
      </c>
      <c r="F483" s="450"/>
      <c r="G483" s="450"/>
      <c r="H483" s="2360" t="s">
        <v>361</v>
      </c>
      <c r="I483" s="2071"/>
      <c r="J483" s="562">
        <v>6.2224485929707305E-4</v>
      </c>
      <c r="K483" s="450"/>
      <c r="L483" s="450"/>
      <c r="M483" s="2362" t="s">
        <v>329</v>
      </c>
      <c r="N483" s="2071"/>
      <c r="O483" s="563">
        <v>0.37176033275024545</v>
      </c>
      <c r="P483" s="450"/>
      <c r="Q483" s="450"/>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66" t="s">
        <v>319</v>
      </c>
      <c r="D484" s="2071"/>
      <c r="E484" s="561">
        <v>0.47330303128879697</v>
      </c>
      <c r="F484" s="450"/>
      <c r="G484" s="450"/>
      <c r="H484" s="2360" t="s">
        <v>351</v>
      </c>
      <c r="I484" s="2071"/>
      <c r="J484" s="562">
        <v>4.0390327213049235E-2</v>
      </c>
      <c r="K484" s="450"/>
      <c r="L484" s="450"/>
      <c r="M484" s="2362" t="s">
        <v>330</v>
      </c>
      <c r="N484" s="2071"/>
      <c r="O484" s="563">
        <v>0.20749675998817121</v>
      </c>
      <c r="P484" s="450"/>
      <c r="Q484" s="450"/>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66" t="s">
        <v>327</v>
      </c>
      <c r="D485" s="2071"/>
      <c r="E485" s="561">
        <v>0.28901317390828046</v>
      </c>
      <c r="F485" s="450"/>
      <c r="G485" s="450"/>
      <c r="H485" s="2360" t="s">
        <v>329</v>
      </c>
      <c r="I485" s="2071"/>
      <c r="J485" s="562">
        <v>6.3145476890691735E-2</v>
      </c>
      <c r="K485" s="450"/>
      <c r="L485" s="450"/>
      <c r="M485" s="2362" t="s">
        <v>319</v>
      </c>
      <c r="N485" s="2071"/>
      <c r="O485" s="563">
        <v>0.37336708138844948</v>
      </c>
      <c r="P485" s="450"/>
      <c r="Q485" s="450"/>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66" t="s">
        <v>203</v>
      </c>
      <c r="D486" s="2071"/>
      <c r="E486" s="561">
        <v>0.39252402881253123</v>
      </c>
      <c r="F486" s="450"/>
      <c r="G486" s="450"/>
      <c r="H486" s="2360" t="s">
        <v>330</v>
      </c>
      <c r="I486" s="2071"/>
      <c r="J486" s="562">
        <v>0.28173128797525293</v>
      </c>
      <c r="K486" s="450"/>
      <c r="L486" s="450"/>
      <c r="M486" s="2362" t="s">
        <v>327</v>
      </c>
      <c r="N486" s="2071"/>
      <c r="O486" s="563">
        <v>0.39389820541200826</v>
      </c>
      <c r="P486" s="450"/>
      <c r="Q486" s="450"/>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66" t="s">
        <v>320</v>
      </c>
      <c r="D487" s="2071"/>
      <c r="E487" s="561">
        <v>0.36379454620590662</v>
      </c>
      <c r="F487" s="450"/>
      <c r="G487" s="450"/>
      <c r="H487" s="2360" t="s">
        <v>319</v>
      </c>
      <c r="I487" s="2071"/>
      <c r="J487" s="562">
        <v>0.32786064684449318</v>
      </c>
      <c r="K487" s="450"/>
      <c r="L487" s="450"/>
      <c r="M487" s="2362" t="s">
        <v>203</v>
      </c>
      <c r="N487" s="2071"/>
      <c r="O487" s="563">
        <v>0.17510853806921919</v>
      </c>
      <c r="P487" s="450"/>
      <c r="Q487" s="450"/>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66" t="s">
        <v>338</v>
      </c>
      <c r="D488" s="2071"/>
      <c r="E488" s="561">
        <v>0.12378925985472371</v>
      </c>
      <c r="F488" s="450"/>
      <c r="G488" s="450"/>
      <c r="H488" s="2360" t="s">
        <v>327</v>
      </c>
      <c r="I488" s="2071"/>
      <c r="J488" s="562">
        <v>4.4420527334455472E-2</v>
      </c>
      <c r="K488" s="450"/>
      <c r="L488" s="450"/>
      <c r="M488" s="2362" t="s">
        <v>320</v>
      </c>
      <c r="N488" s="2071"/>
      <c r="O488" s="563">
        <v>0.12423566637304133</v>
      </c>
      <c r="P488" s="450"/>
      <c r="Q488" s="450"/>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66" t="s">
        <v>324</v>
      </c>
      <c r="D489" s="2071"/>
      <c r="E489" s="561">
        <v>0.31160462379880977</v>
      </c>
      <c r="F489" s="450"/>
      <c r="G489" s="450"/>
      <c r="H489" s="2360" t="s">
        <v>203</v>
      </c>
      <c r="I489" s="2071"/>
      <c r="J489" s="562">
        <v>0.41738123943412192</v>
      </c>
      <c r="K489" s="450"/>
      <c r="L489" s="450"/>
      <c r="M489" s="2362" t="s">
        <v>338</v>
      </c>
      <c r="N489" s="2071"/>
      <c r="O489" s="563">
        <v>1.506891021231254E-2</v>
      </c>
      <c r="P489" s="450"/>
      <c r="Q489" s="450"/>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66" t="s">
        <v>326</v>
      </c>
      <c r="D490" s="2071"/>
      <c r="E490" s="561">
        <v>0.28262126241003888</v>
      </c>
      <c r="F490" s="450"/>
      <c r="G490" s="450"/>
      <c r="H490" s="2360" t="s">
        <v>320</v>
      </c>
      <c r="I490" s="2071"/>
      <c r="J490" s="562">
        <v>0.44620422611843141</v>
      </c>
      <c r="K490" s="450"/>
      <c r="L490" s="450"/>
      <c r="M490" s="2362" t="s">
        <v>324</v>
      </c>
      <c r="N490" s="2071"/>
      <c r="O490" s="563">
        <v>8.2196103513033261E-2</v>
      </c>
      <c r="P490" s="450"/>
      <c r="Q490" s="450"/>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66" t="s">
        <v>332</v>
      </c>
      <c r="D491" s="2071"/>
      <c r="E491" s="561">
        <v>0.23172790753015807</v>
      </c>
      <c r="F491" s="450"/>
      <c r="G491" s="450"/>
      <c r="H491" s="2360" t="s">
        <v>338</v>
      </c>
      <c r="I491" s="2071"/>
      <c r="J491" s="562">
        <v>0.1804644716761675</v>
      </c>
      <c r="K491" s="450"/>
      <c r="L491" s="450"/>
      <c r="M491" s="2362" t="s">
        <v>326</v>
      </c>
      <c r="N491" s="2071"/>
      <c r="O491" s="563">
        <v>2.3931353326470305E-2</v>
      </c>
      <c r="P491" s="450"/>
      <c r="Q491" s="450"/>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66" t="s">
        <v>331</v>
      </c>
      <c r="D492" s="2071"/>
      <c r="E492" s="561">
        <v>0.22117418955266296</v>
      </c>
      <c r="F492" s="450"/>
      <c r="G492" s="450"/>
      <c r="H492" s="2360" t="s">
        <v>324</v>
      </c>
      <c r="I492" s="2071"/>
      <c r="J492" s="562">
        <v>0.41014723560684496</v>
      </c>
      <c r="K492" s="450"/>
      <c r="L492" s="450"/>
      <c r="M492" s="2362" t="s">
        <v>332</v>
      </c>
      <c r="N492" s="2071"/>
      <c r="O492" s="563">
        <v>0.24360098382818418</v>
      </c>
      <c r="P492" s="450"/>
      <c r="Q492" s="450"/>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66" t="s">
        <v>328</v>
      </c>
      <c r="D493" s="2071"/>
      <c r="E493" s="561">
        <v>0.34112063014485883</v>
      </c>
      <c r="F493" s="450"/>
      <c r="G493" s="450"/>
      <c r="H493" s="2360" t="s">
        <v>326</v>
      </c>
      <c r="I493" s="2071"/>
      <c r="J493" s="562">
        <v>0.36182932423920072</v>
      </c>
      <c r="K493" s="450"/>
      <c r="L493" s="450"/>
      <c r="M493" s="2362" t="s">
        <v>331</v>
      </c>
      <c r="N493" s="2071"/>
      <c r="O493" s="563">
        <v>8.5605380594172109E-2</v>
      </c>
      <c r="P493" s="450"/>
      <c r="Q493" s="450"/>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66" t="s">
        <v>349</v>
      </c>
      <c r="D494" s="2071"/>
      <c r="E494" s="561">
        <v>4.6487659202986767E-2</v>
      </c>
      <c r="F494" s="450"/>
      <c r="G494" s="450"/>
      <c r="H494" s="2360" t="s">
        <v>332</v>
      </c>
      <c r="I494" s="2071"/>
      <c r="J494" s="562">
        <v>6.3493418840371019E-2</v>
      </c>
      <c r="K494" s="450"/>
      <c r="L494" s="450"/>
      <c r="M494" s="2362" t="s">
        <v>328</v>
      </c>
      <c r="N494" s="2071"/>
      <c r="O494" s="563">
        <v>0.14501302389304338</v>
      </c>
      <c r="P494" s="450"/>
      <c r="Q494" s="450"/>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66" t="s">
        <v>345</v>
      </c>
      <c r="D495" s="2071"/>
      <c r="E495" s="561">
        <v>7.6083632998262072E-3</v>
      </c>
      <c r="F495" s="450"/>
      <c r="G495" s="450"/>
      <c r="H495" s="2360" t="s">
        <v>331</v>
      </c>
      <c r="I495" s="2071"/>
      <c r="J495" s="562">
        <v>0.24885909145248103</v>
      </c>
      <c r="K495" s="450"/>
      <c r="L495" s="450"/>
      <c r="M495" s="2362" t="s">
        <v>349</v>
      </c>
      <c r="N495" s="2071"/>
      <c r="O495" s="563">
        <v>3.5389388664709587E-2</v>
      </c>
      <c r="P495" s="450"/>
      <c r="Q495" s="450"/>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66" t="s">
        <v>337</v>
      </c>
      <c r="D496" s="2071"/>
      <c r="E496" s="561">
        <v>0.18274189970051385</v>
      </c>
      <c r="F496" s="450"/>
      <c r="G496" s="450"/>
      <c r="H496" s="2360" t="s">
        <v>328</v>
      </c>
      <c r="I496" s="2071"/>
      <c r="J496" s="562">
        <v>0.33344602883935859</v>
      </c>
      <c r="K496" s="450"/>
      <c r="L496" s="450"/>
      <c r="M496" s="2362" t="s">
        <v>345</v>
      </c>
      <c r="N496" s="2071"/>
      <c r="O496" s="563">
        <v>5.2894311103012369E-2</v>
      </c>
      <c r="P496" s="450"/>
      <c r="Q496" s="450"/>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67" t="s">
        <v>339</v>
      </c>
      <c r="D497" s="2071"/>
      <c r="E497" s="564">
        <v>7.7389599608203061E-2</v>
      </c>
      <c r="F497" s="450"/>
      <c r="G497" s="450"/>
      <c r="H497" s="2360" t="s">
        <v>349</v>
      </c>
      <c r="I497" s="2071"/>
      <c r="J497" s="562">
        <v>4.9796545436702859E-2</v>
      </c>
      <c r="K497" s="450"/>
      <c r="L497" s="450"/>
      <c r="M497" s="2362" t="s">
        <v>337</v>
      </c>
      <c r="N497" s="2071"/>
      <c r="O497" s="563">
        <v>0.1485400823506336</v>
      </c>
      <c r="P497" s="450"/>
      <c r="Q497" s="450"/>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070"/>
      <c r="D498" s="2071"/>
      <c r="E498" s="466"/>
      <c r="F498" s="450"/>
      <c r="G498" s="450"/>
      <c r="H498" s="2360" t="s">
        <v>345</v>
      </c>
      <c r="I498" s="2071"/>
      <c r="J498" s="562">
        <v>4.5126280816274716E-3</v>
      </c>
      <c r="K498" s="450"/>
      <c r="L498" s="450"/>
      <c r="M498" s="2362" t="s">
        <v>339</v>
      </c>
      <c r="N498" s="2071"/>
      <c r="O498" s="563">
        <v>3.3103546070122135E-2</v>
      </c>
      <c r="P498" s="450"/>
      <c r="Q498" s="450"/>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070"/>
      <c r="D499" s="2071"/>
      <c r="E499" s="450"/>
      <c r="F499" s="450"/>
      <c r="G499" s="450"/>
      <c r="H499" s="2360" t="s">
        <v>337</v>
      </c>
      <c r="I499" s="2071"/>
      <c r="J499" s="562">
        <v>0.21615934478402299</v>
      </c>
      <c r="K499" s="450"/>
      <c r="L499" s="450"/>
      <c r="M499" s="2362" t="s">
        <v>362</v>
      </c>
      <c r="N499" s="2071"/>
      <c r="O499" s="563">
        <v>4.9836030538258174E-4</v>
      </c>
      <c r="P499" s="450"/>
      <c r="Q499" s="450"/>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64" t="s">
        <v>245</v>
      </c>
      <c r="D500" s="2071"/>
      <c r="E500" s="2071"/>
      <c r="F500" s="2071"/>
      <c r="G500" s="2071"/>
      <c r="H500" s="2360" t="s">
        <v>339</v>
      </c>
      <c r="I500" s="2071"/>
      <c r="J500" s="562">
        <v>0.15777282168717632</v>
      </c>
      <c r="K500" s="450"/>
      <c r="L500" s="450"/>
      <c r="M500" s="2362" t="s">
        <v>350</v>
      </c>
      <c r="N500" s="2071"/>
      <c r="O500" s="563">
        <v>3.033778270094829E-2</v>
      </c>
      <c r="P500" s="450"/>
      <c r="Q500" s="450"/>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79" t="s">
        <v>193</v>
      </c>
      <c r="D501" s="2071"/>
      <c r="E501" s="2380" t="s">
        <v>246</v>
      </c>
      <c r="F501" s="2381"/>
      <c r="G501" s="2382"/>
      <c r="H501" s="2360" t="s">
        <v>362</v>
      </c>
      <c r="I501" s="2071"/>
      <c r="J501" s="562">
        <v>6.6878841345699555E-4</v>
      </c>
      <c r="K501" s="450"/>
      <c r="L501" s="450"/>
      <c r="M501" s="2363" t="s">
        <v>343</v>
      </c>
      <c r="N501" s="2071"/>
      <c r="O501" s="565">
        <v>6.0061318023139874E-2</v>
      </c>
      <c r="P501" s="450"/>
      <c r="Q501" s="450"/>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071"/>
      <c r="D502" s="2071"/>
      <c r="E502" s="546" t="s">
        <v>176</v>
      </c>
      <c r="F502" s="547" t="s">
        <v>247</v>
      </c>
      <c r="G502" s="548" t="s">
        <v>248</v>
      </c>
      <c r="H502" s="2360" t="s">
        <v>350</v>
      </c>
      <c r="I502" s="2071"/>
      <c r="J502" s="562">
        <v>4.3540420124115131E-2</v>
      </c>
      <c r="K502" s="450"/>
      <c r="L502" s="450"/>
      <c r="M502" s="2070"/>
      <c r="N502" s="2071"/>
      <c r="O502" s="466"/>
      <c r="P502" s="450"/>
      <c r="Q502" s="450"/>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61" t="s">
        <v>194</v>
      </c>
      <c r="D503" s="2071"/>
      <c r="E503" s="570">
        <v>6.6577254785839548</v>
      </c>
      <c r="F503" s="571">
        <v>14.794945507964345</v>
      </c>
      <c r="G503" s="572">
        <v>14.794945507964345</v>
      </c>
      <c r="H503" s="2357" t="s">
        <v>343</v>
      </c>
      <c r="I503" s="2071"/>
      <c r="J503" s="566">
        <v>2.979722085264069E-3</v>
      </c>
      <c r="K503" s="450"/>
      <c r="L503" s="450"/>
      <c r="M503" s="2070"/>
      <c r="N503" s="2071"/>
      <c r="O503" s="450"/>
      <c r="P503" s="450"/>
      <c r="Q503" s="450"/>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070"/>
      <c r="D504" s="2071"/>
      <c r="E504" s="466"/>
      <c r="F504" s="466"/>
      <c r="G504" s="466"/>
      <c r="H504" s="2070"/>
      <c r="I504" s="2071"/>
      <c r="J504" s="466"/>
      <c r="K504" s="450"/>
      <c r="L504" s="450"/>
      <c r="M504" s="2358" t="s">
        <v>245</v>
      </c>
      <c r="N504" s="2071"/>
      <c r="O504" s="2071"/>
      <c r="P504" s="2071"/>
      <c r="Q504" s="207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070"/>
      <c r="D505" s="2071"/>
      <c r="E505" s="450"/>
      <c r="F505" s="450"/>
      <c r="G505" s="450"/>
      <c r="H505" s="2070"/>
      <c r="I505" s="2071"/>
      <c r="J505" s="450"/>
      <c r="K505" s="450"/>
      <c r="L505" s="450"/>
      <c r="M505" s="2375" t="s">
        <v>193</v>
      </c>
      <c r="N505" s="2071"/>
      <c r="O505" s="2376" t="s">
        <v>246</v>
      </c>
      <c r="P505" s="2377"/>
      <c r="Q505" s="2378"/>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64" t="s">
        <v>249</v>
      </c>
      <c r="D506" s="2071"/>
      <c r="E506" s="2071"/>
      <c r="F506" s="450"/>
      <c r="G506" s="450"/>
      <c r="H506" s="2356" t="s">
        <v>245</v>
      </c>
      <c r="I506" s="2071"/>
      <c r="J506" s="2071"/>
      <c r="K506" s="2071"/>
      <c r="L506" s="2071"/>
      <c r="M506" s="2071"/>
      <c r="N506" s="2071"/>
      <c r="O506" s="549" t="s">
        <v>176</v>
      </c>
      <c r="P506" s="550" t="s">
        <v>247</v>
      </c>
      <c r="Q506" s="551" t="s">
        <v>248</v>
      </c>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070"/>
      <c r="D507" s="2071"/>
      <c r="E507" s="552" t="s">
        <v>193</v>
      </c>
      <c r="F507" s="450"/>
      <c r="G507" s="450"/>
      <c r="H507" s="2370" t="s">
        <v>193</v>
      </c>
      <c r="I507" s="2071"/>
      <c r="J507" s="2371" t="s">
        <v>246</v>
      </c>
      <c r="K507" s="2372"/>
      <c r="L507" s="2373"/>
      <c r="M507" s="2355" t="s">
        <v>194</v>
      </c>
      <c r="N507" s="2071"/>
      <c r="O507" s="573">
        <v>5.4581480594559464</v>
      </c>
      <c r="P507" s="574">
        <v>11.613080977565843</v>
      </c>
      <c r="Q507" s="575">
        <v>11.613080977565843</v>
      </c>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071"/>
      <c r="D508" s="2071"/>
      <c r="E508" s="576" t="s">
        <v>194</v>
      </c>
      <c r="F508" s="450"/>
      <c r="G508" s="450"/>
      <c r="H508" s="2071"/>
      <c r="I508" s="2071"/>
      <c r="J508" s="553" t="s">
        <v>176</v>
      </c>
      <c r="K508" s="554" t="s">
        <v>247</v>
      </c>
      <c r="L508" s="555" t="s">
        <v>248</v>
      </c>
      <c r="M508" s="2070"/>
      <c r="N508" s="2071"/>
      <c r="O508" s="466"/>
      <c r="P508" s="466"/>
      <c r="Q508" s="466"/>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74" t="s">
        <v>341</v>
      </c>
      <c r="D509" s="2071"/>
      <c r="E509" s="558">
        <v>-3.0363885271572466E-2</v>
      </c>
      <c r="F509" s="450"/>
      <c r="G509" s="450"/>
      <c r="H509" s="2354" t="s">
        <v>194</v>
      </c>
      <c r="I509" s="2071"/>
      <c r="J509" s="577">
        <v>5.3326354461425369</v>
      </c>
      <c r="K509" s="578">
        <v>11.109657179463618</v>
      </c>
      <c r="L509" s="579">
        <v>11.109657179463618</v>
      </c>
      <c r="M509" s="2070"/>
      <c r="N509" s="2071"/>
      <c r="O509" s="450"/>
      <c r="P509" s="450"/>
      <c r="Q509" s="450"/>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66" t="s">
        <v>322</v>
      </c>
      <c r="D510" s="2071"/>
      <c r="E510" s="561">
        <v>0.10009019080063729</v>
      </c>
      <c r="F510" s="450"/>
      <c r="G510" s="450"/>
      <c r="H510" s="2070"/>
      <c r="I510" s="2071"/>
      <c r="J510" s="466"/>
      <c r="K510" s="466"/>
      <c r="L510" s="466"/>
      <c r="M510" s="2358" t="s">
        <v>249</v>
      </c>
      <c r="N510" s="2071"/>
      <c r="O510" s="2071"/>
      <c r="P510" s="450"/>
      <c r="Q510" s="450"/>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66" t="s">
        <v>340</v>
      </c>
      <c r="D511" s="2071"/>
      <c r="E511" s="561">
        <v>-7.1799143429175663E-2</v>
      </c>
      <c r="F511" s="450"/>
      <c r="G511" s="450"/>
      <c r="H511" s="2070"/>
      <c r="I511" s="2071"/>
      <c r="J511" s="450"/>
      <c r="K511" s="450"/>
      <c r="L511" s="450"/>
      <c r="M511" s="2070"/>
      <c r="N511" s="2071"/>
      <c r="O511" s="556" t="s">
        <v>193</v>
      </c>
      <c r="P511" s="450"/>
      <c r="Q511" s="450"/>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66" t="s">
        <v>357</v>
      </c>
      <c r="D512" s="2071"/>
      <c r="E512" s="561">
        <v>-1.5751334053792285E-2</v>
      </c>
      <c r="F512" s="450"/>
      <c r="G512" s="450"/>
      <c r="H512" s="2356" t="s">
        <v>249</v>
      </c>
      <c r="I512" s="2071"/>
      <c r="J512" s="2071"/>
      <c r="K512" s="450"/>
      <c r="L512" s="450"/>
      <c r="M512" s="2071"/>
      <c r="N512" s="2071"/>
      <c r="O512" s="580" t="s">
        <v>194</v>
      </c>
      <c r="P512" s="450"/>
      <c r="Q512" s="450"/>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66" t="s">
        <v>353</v>
      </c>
      <c r="D513" s="2071"/>
      <c r="E513" s="561">
        <v>-1.776873635082743E-2</v>
      </c>
      <c r="F513" s="450"/>
      <c r="G513" s="450"/>
      <c r="H513" s="2070"/>
      <c r="I513" s="2071"/>
      <c r="J513" s="557" t="s">
        <v>193</v>
      </c>
      <c r="K513" s="450"/>
      <c r="L513" s="450"/>
      <c r="M513" s="2368" t="s">
        <v>341</v>
      </c>
      <c r="N513" s="2071"/>
      <c r="O513" s="560">
        <v>-1.3982549658221072E-2</v>
      </c>
      <c r="P513" s="450"/>
      <c r="Q513" s="450"/>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66" t="s">
        <v>347</v>
      </c>
      <c r="D514" s="2071"/>
      <c r="E514" s="561">
        <v>-3.9973986197641198E-2</v>
      </c>
      <c r="F514" s="450"/>
      <c r="G514" s="450"/>
      <c r="H514" s="2071"/>
      <c r="I514" s="2071"/>
      <c r="J514" s="581" t="s">
        <v>194</v>
      </c>
      <c r="K514" s="450"/>
      <c r="L514" s="450"/>
      <c r="M514" s="2362" t="s">
        <v>322</v>
      </c>
      <c r="N514" s="2071"/>
      <c r="O514" s="563">
        <v>0.11103265523355849</v>
      </c>
      <c r="P514" s="450"/>
      <c r="Q514" s="450"/>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66" t="s">
        <v>355</v>
      </c>
      <c r="D515" s="2071"/>
      <c r="E515" s="561">
        <v>-1.6420970638864267E-2</v>
      </c>
      <c r="F515" s="450"/>
      <c r="G515" s="450"/>
      <c r="H515" s="2369" t="s">
        <v>341</v>
      </c>
      <c r="I515" s="2071"/>
      <c r="J515" s="559">
        <v>-7.3331846529825634E-2</v>
      </c>
      <c r="K515" s="450"/>
      <c r="L515" s="450"/>
      <c r="M515" s="2362" t="s">
        <v>340</v>
      </c>
      <c r="N515" s="2071"/>
      <c r="O515" s="563">
        <v>-5.8729714002943058E-2</v>
      </c>
      <c r="P515" s="450"/>
      <c r="Q515" s="450"/>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66" t="s">
        <v>361</v>
      </c>
      <c r="D516" s="2071"/>
      <c r="E516" s="561">
        <v>-6.2289409881858722E-3</v>
      </c>
      <c r="F516" s="450"/>
      <c r="G516" s="450"/>
      <c r="H516" s="2360" t="s">
        <v>322</v>
      </c>
      <c r="I516" s="2071"/>
      <c r="J516" s="562">
        <v>7.5081184792039832E-2</v>
      </c>
      <c r="K516" s="450"/>
      <c r="L516" s="450"/>
      <c r="M516" s="2362" t="s">
        <v>357</v>
      </c>
      <c r="N516" s="2071"/>
      <c r="O516" s="563">
        <v>-1.7011781927364453E-2</v>
      </c>
      <c r="P516" s="450"/>
      <c r="Q516" s="450"/>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66" t="s">
        <v>342</v>
      </c>
      <c r="D517" s="2071"/>
      <c r="E517" s="561">
        <v>-1.6859075064078966E-2</v>
      </c>
      <c r="F517" s="450"/>
      <c r="G517" s="450"/>
      <c r="H517" s="2360" t="s">
        <v>340</v>
      </c>
      <c r="I517" s="2071"/>
      <c r="J517" s="562">
        <v>-5.6269473981094359E-2</v>
      </c>
      <c r="K517" s="450"/>
      <c r="L517" s="450"/>
      <c r="M517" s="2362" t="s">
        <v>353</v>
      </c>
      <c r="N517" s="2071"/>
      <c r="O517" s="563">
        <v>-2.5778757038602933E-2</v>
      </c>
      <c r="P517" s="450"/>
      <c r="Q517" s="450"/>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66" t="s">
        <v>348</v>
      </c>
      <c r="D518" s="2071"/>
      <c r="E518" s="561">
        <v>3.4936080929157523E-2</v>
      </c>
      <c r="F518" s="450"/>
      <c r="G518" s="450"/>
      <c r="H518" s="2360" t="s">
        <v>357</v>
      </c>
      <c r="I518" s="2071"/>
      <c r="J518" s="562">
        <v>-9.4391546902954163E-3</v>
      </c>
      <c r="K518" s="450"/>
      <c r="L518" s="450"/>
      <c r="M518" s="2362" t="s">
        <v>347</v>
      </c>
      <c r="N518" s="2071"/>
      <c r="O518" s="563">
        <v>-3.3333129616947038E-2</v>
      </c>
      <c r="P518" s="450"/>
      <c r="Q518" s="450"/>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66" t="s">
        <v>346</v>
      </c>
      <c r="D519" s="2071"/>
      <c r="E519" s="561">
        <v>4.0483852008459463E-2</v>
      </c>
      <c r="F519" s="450"/>
      <c r="G519" s="450"/>
      <c r="H519" s="2360" t="s">
        <v>353</v>
      </c>
      <c r="I519" s="2071"/>
      <c r="J519" s="562">
        <v>-1.2561042617321445E-3</v>
      </c>
      <c r="K519" s="450"/>
      <c r="L519" s="450"/>
      <c r="M519" s="2362" t="s">
        <v>355</v>
      </c>
      <c r="N519" s="2071"/>
      <c r="O519" s="563">
        <v>-2.1133049416406591E-2</v>
      </c>
      <c r="P519" s="450"/>
      <c r="Q519" s="450"/>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66" t="s">
        <v>334</v>
      </c>
      <c r="D520" s="2071"/>
      <c r="E520" s="561">
        <v>-6.5588440222868194E-2</v>
      </c>
      <c r="F520" s="450"/>
      <c r="G520" s="450"/>
      <c r="H520" s="2360" t="s">
        <v>347</v>
      </c>
      <c r="I520" s="2071"/>
      <c r="J520" s="562">
        <v>-4.1404147636693318E-2</v>
      </c>
      <c r="K520" s="450"/>
      <c r="L520" s="450"/>
      <c r="M520" s="2362" t="s">
        <v>361</v>
      </c>
      <c r="N520" s="2071"/>
      <c r="O520" s="563">
        <v>-4.0231619859455864E-3</v>
      </c>
      <c r="P520" s="450"/>
      <c r="Q520" s="450"/>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66" t="s">
        <v>361</v>
      </c>
      <c r="D521" s="2071"/>
      <c r="E521" s="561">
        <v>-3.5264007316106018E-3</v>
      </c>
      <c r="F521" s="450"/>
      <c r="G521" s="450"/>
      <c r="H521" s="2360" t="s">
        <v>355</v>
      </c>
      <c r="I521" s="2071"/>
      <c r="J521" s="562">
        <v>-1.0962057595115956E-2</v>
      </c>
      <c r="K521" s="450"/>
      <c r="L521" s="450"/>
      <c r="M521" s="2362" t="s">
        <v>342</v>
      </c>
      <c r="N521" s="2071"/>
      <c r="O521" s="563">
        <v>2.7755370961408062E-2</v>
      </c>
      <c r="P521" s="450"/>
      <c r="Q521" s="450"/>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66" t="s">
        <v>321</v>
      </c>
      <c r="D522" s="2071"/>
      <c r="E522" s="561">
        <v>-9.8677077789477041E-2</v>
      </c>
      <c r="F522" s="450"/>
      <c r="G522" s="450"/>
      <c r="H522" s="2360" t="s">
        <v>361</v>
      </c>
      <c r="I522" s="2071"/>
      <c r="J522" s="562">
        <v>-1.2499494728419857E-2</v>
      </c>
      <c r="K522" s="450"/>
      <c r="L522" s="450"/>
      <c r="M522" s="2362" t="s">
        <v>348</v>
      </c>
      <c r="N522" s="2071"/>
      <c r="O522" s="563">
        <v>3.8465162143660199E-2</v>
      </c>
      <c r="P522" s="450"/>
      <c r="Q522" s="450"/>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66" t="s">
        <v>360</v>
      </c>
      <c r="D523" s="2071"/>
      <c r="E523" s="561">
        <v>-1.0896077438217093E-2</v>
      </c>
      <c r="F523" s="450"/>
      <c r="G523" s="450"/>
      <c r="H523" s="2360" t="s">
        <v>342</v>
      </c>
      <c r="I523" s="2071"/>
      <c r="J523" s="562">
        <v>-5.8326376207950163E-2</v>
      </c>
      <c r="K523" s="450"/>
      <c r="L523" s="450"/>
      <c r="M523" s="2362" t="s">
        <v>346</v>
      </c>
      <c r="N523" s="2071"/>
      <c r="O523" s="563">
        <v>3.8812726693161971E-2</v>
      </c>
      <c r="P523" s="450"/>
      <c r="Q523" s="450"/>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66" t="s">
        <v>344</v>
      </c>
      <c r="D524" s="2071"/>
      <c r="E524" s="561">
        <v>3.7008713002056132E-2</v>
      </c>
      <c r="F524" s="450"/>
      <c r="G524" s="450"/>
      <c r="H524" s="2360" t="s">
        <v>348</v>
      </c>
      <c r="I524" s="2071"/>
      <c r="J524" s="562">
        <v>4.2615107962157818E-2</v>
      </c>
      <c r="K524" s="450"/>
      <c r="L524" s="450"/>
      <c r="M524" s="2362" t="s">
        <v>334</v>
      </c>
      <c r="N524" s="2071"/>
      <c r="O524" s="563">
        <v>-8.858857046999967E-2</v>
      </c>
      <c r="P524" s="450"/>
      <c r="Q524" s="450"/>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66" t="s">
        <v>359</v>
      </c>
      <c r="D525" s="2071"/>
      <c r="E525" s="561">
        <v>1.0566039976442383E-2</v>
      </c>
      <c r="F525" s="450"/>
      <c r="G525" s="450"/>
      <c r="H525" s="2360" t="s">
        <v>346</v>
      </c>
      <c r="I525" s="2071"/>
      <c r="J525" s="562">
        <v>3.215174925577767E-2</v>
      </c>
      <c r="K525" s="450"/>
      <c r="L525" s="450"/>
      <c r="M525" s="2362" t="s">
        <v>361</v>
      </c>
      <c r="N525" s="2071"/>
      <c r="O525" s="563">
        <v>-5.1716820007616021E-3</v>
      </c>
      <c r="P525" s="450"/>
      <c r="Q525" s="450"/>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66" t="s">
        <v>336</v>
      </c>
      <c r="D526" s="2071"/>
      <c r="E526" s="561">
        <v>1.1576014413466446E-2</v>
      </c>
      <c r="F526" s="450"/>
      <c r="G526" s="450"/>
      <c r="H526" s="2360" t="s">
        <v>334</v>
      </c>
      <c r="I526" s="2071"/>
      <c r="J526" s="562">
        <v>-1.7931729244890414E-2</v>
      </c>
      <c r="K526" s="450"/>
      <c r="L526" s="450"/>
      <c r="M526" s="2362" t="s">
        <v>321</v>
      </c>
      <c r="N526" s="2071"/>
      <c r="O526" s="563">
        <v>-0.13123092166163422</v>
      </c>
      <c r="P526" s="450"/>
      <c r="Q526" s="450"/>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66" t="s">
        <v>333</v>
      </c>
      <c r="D527" s="2071"/>
      <c r="E527" s="561">
        <v>7.5819457604967624E-2</v>
      </c>
      <c r="F527" s="450"/>
      <c r="G527" s="450"/>
      <c r="H527" s="2360" t="s">
        <v>361</v>
      </c>
      <c r="I527" s="2071"/>
      <c r="J527" s="562">
        <v>-6.318342641544553E-3</v>
      </c>
      <c r="K527" s="450"/>
      <c r="L527" s="450"/>
      <c r="M527" s="2362" t="s">
        <v>360</v>
      </c>
      <c r="N527" s="2071"/>
      <c r="O527" s="563">
        <v>4.1669671037481886E-3</v>
      </c>
      <c r="P527" s="450"/>
      <c r="Q527" s="450"/>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66" t="s">
        <v>354</v>
      </c>
      <c r="D528" s="2071"/>
      <c r="E528" s="561">
        <v>-5.4921720187910894E-3</v>
      </c>
      <c r="F528" s="450"/>
      <c r="G528" s="450"/>
      <c r="H528" s="2360" t="s">
        <v>321</v>
      </c>
      <c r="I528" s="2071"/>
      <c r="J528" s="562">
        <v>-6.3644471999876426E-2</v>
      </c>
      <c r="K528" s="450"/>
      <c r="L528" s="450"/>
      <c r="M528" s="2362" t="s">
        <v>344</v>
      </c>
      <c r="N528" s="2071"/>
      <c r="O528" s="563">
        <v>1.806014985042222E-2</v>
      </c>
      <c r="P528" s="450"/>
      <c r="Q528" s="450"/>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66" t="s">
        <v>361</v>
      </c>
      <c r="D529" s="2071"/>
      <c r="E529" s="561">
        <v>1.0830094828431021E-3</v>
      </c>
      <c r="F529" s="450"/>
      <c r="G529" s="450"/>
      <c r="H529" s="2360" t="s">
        <v>360</v>
      </c>
      <c r="I529" s="2071"/>
      <c r="J529" s="562">
        <v>-6.3916833223933876E-3</v>
      </c>
      <c r="K529" s="450"/>
      <c r="L529" s="450"/>
      <c r="M529" s="2362" t="s">
        <v>359</v>
      </c>
      <c r="N529" s="2071"/>
      <c r="O529" s="563">
        <v>-1.8922666951679201E-3</v>
      </c>
      <c r="P529" s="450"/>
      <c r="Q529" s="450"/>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66" t="s">
        <v>325</v>
      </c>
      <c r="D530" s="2071"/>
      <c r="E530" s="561">
        <v>-9.4076699391275956E-2</v>
      </c>
      <c r="F530" s="450"/>
      <c r="G530" s="450"/>
      <c r="H530" s="2360" t="s">
        <v>344</v>
      </c>
      <c r="I530" s="2071"/>
      <c r="J530" s="562">
        <v>4.9456813490522208E-2</v>
      </c>
      <c r="K530" s="450"/>
      <c r="L530" s="450"/>
      <c r="M530" s="2362" t="s">
        <v>336</v>
      </c>
      <c r="N530" s="2071"/>
      <c r="O530" s="563">
        <v>8.3458425317606166E-2</v>
      </c>
      <c r="P530" s="450"/>
      <c r="Q530" s="450"/>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66" t="s">
        <v>352</v>
      </c>
      <c r="D531" s="2071"/>
      <c r="E531" s="561">
        <v>-2.3125989882648666E-2</v>
      </c>
      <c r="F531" s="450"/>
      <c r="G531" s="450"/>
      <c r="H531" s="2360" t="s">
        <v>359</v>
      </c>
      <c r="I531" s="2071"/>
      <c r="J531" s="562">
        <v>1.5056536643519185E-2</v>
      </c>
      <c r="K531" s="450"/>
      <c r="L531" s="450"/>
      <c r="M531" s="2362" t="s">
        <v>333</v>
      </c>
      <c r="N531" s="2071"/>
      <c r="O531" s="563">
        <v>7.3483430056418789E-2</v>
      </c>
      <c r="P531" s="450"/>
      <c r="Q531" s="450"/>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66" t="s">
        <v>323</v>
      </c>
      <c r="D532" s="2071"/>
      <c r="E532" s="561">
        <v>3.6399989264112191E-2</v>
      </c>
      <c r="F532" s="450"/>
      <c r="G532" s="450"/>
      <c r="H532" s="2360" t="s">
        <v>336</v>
      </c>
      <c r="I532" s="2071"/>
      <c r="J532" s="562">
        <v>-7.0659628338143515E-2</v>
      </c>
      <c r="K532" s="450"/>
      <c r="L532" s="450"/>
      <c r="M532" s="2362" t="s">
        <v>354</v>
      </c>
      <c r="N532" s="2071"/>
      <c r="O532" s="563">
        <v>1.9362307410149583E-2</v>
      </c>
      <c r="P532" s="450"/>
      <c r="Q532" s="450"/>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66" t="s">
        <v>335</v>
      </c>
      <c r="D533" s="2071"/>
      <c r="E533" s="561">
        <v>6.6788588898483464E-2</v>
      </c>
      <c r="F533" s="450"/>
      <c r="G533" s="450"/>
      <c r="H533" s="2360" t="s">
        <v>333</v>
      </c>
      <c r="I533" s="2071"/>
      <c r="J533" s="562">
        <v>9.01822285975028E-2</v>
      </c>
      <c r="K533" s="450"/>
      <c r="L533" s="450"/>
      <c r="M533" s="2362" t="s">
        <v>361</v>
      </c>
      <c r="N533" s="2071"/>
      <c r="O533" s="563">
        <v>-4.927410058484006E-3</v>
      </c>
      <c r="P533" s="450"/>
      <c r="Q533" s="450"/>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66" t="s">
        <v>358</v>
      </c>
      <c r="D534" s="2071"/>
      <c r="E534" s="561">
        <v>1.0735840428411181E-2</v>
      </c>
      <c r="F534" s="450"/>
      <c r="G534" s="450"/>
      <c r="H534" s="2360" t="s">
        <v>354</v>
      </c>
      <c r="I534" s="2071"/>
      <c r="J534" s="562">
        <v>-2.3951115826401626E-2</v>
      </c>
      <c r="K534" s="450"/>
      <c r="L534" s="450"/>
      <c r="M534" s="2362" t="s">
        <v>325</v>
      </c>
      <c r="N534" s="2071"/>
      <c r="O534" s="563">
        <v>-0.12791359268227817</v>
      </c>
      <c r="P534" s="450"/>
      <c r="Q534" s="450"/>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66" t="s">
        <v>356</v>
      </c>
      <c r="D535" s="2071"/>
      <c r="E535" s="561">
        <v>-6.5292187191268664E-3</v>
      </c>
      <c r="F535" s="450"/>
      <c r="G535" s="450"/>
      <c r="H535" s="2360" t="s">
        <v>361</v>
      </c>
      <c r="I535" s="2071"/>
      <c r="J535" s="562">
        <v>7.9295011612311155E-3</v>
      </c>
      <c r="K535" s="450"/>
      <c r="L535" s="450"/>
      <c r="M535" s="2362" t="s">
        <v>352</v>
      </c>
      <c r="N535" s="2071"/>
      <c r="O535" s="563">
        <v>-2.3548247223139737E-2</v>
      </c>
      <c r="P535" s="450"/>
      <c r="Q535" s="450"/>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66" t="s">
        <v>361</v>
      </c>
      <c r="D536" s="2071"/>
      <c r="E536" s="561">
        <v>-1.6408914900399021E-3</v>
      </c>
      <c r="F536" s="450"/>
      <c r="G536" s="450"/>
      <c r="H536" s="2360" t="s">
        <v>325</v>
      </c>
      <c r="I536" s="2071"/>
      <c r="J536" s="562">
        <v>-3.2236334554904815E-2</v>
      </c>
      <c r="K536" s="450"/>
      <c r="L536" s="450"/>
      <c r="M536" s="2362" t="s">
        <v>323</v>
      </c>
      <c r="N536" s="2071"/>
      <c r="O536" s="563">
        <v>0.13081551902841379</v>
      </c>
      <c r="P536" s="450"/>
      <c r="Q536" s="450"/>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66" t="s">
        <v>351</v>
      </c>
      <c r="D537" s="2071"/>
      <c r="E537" s="561">
        <v>2.4538207064649216E-2</v>
      </c>
      <c r="F537" s="450"/>
      <c r="G537" s="450"/>
      <c r="H537" s="2360" t="s">
        <v>352</v>
      </c>
      <c r="I537" s="2071"/>
      <c r="J537" s="562">
        <v>-2.5292551623995931E-3</v>
      </c>
      <c r="K537" s="450"/>
      <c r="L537" s="450"/>
      <c r="M537" s="2362" t="s">
        <v>335</v>
      </c>
      <c r="N537" s="2071"/>
      <c r="O537" s="563">
        <v>2.8526597175324606E-2</v>
      </c>
      <c r="P537" s="450"/>
      <c r="Q537" s="450"/>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66" t="s">
        <v>329</v>
      </c>
      <c r="D538" s="2071"/>
      <c r="E538" s="561">
        <v>9.0123122388036839E-2</v>
      </c>
      <c r="F538" s="450"/>
      <c r="G538" s="450"/>
      <c r="H538" s="2360" t="s">
        <v>323</v>
      </c>
      <c r="I538" s="2071"/>
      <c r="J538" s="562">
        <v>-6.6402259155093138E-2</v>
      </c>
      <c r="K538" s="450"/>
      <c r="L538" s="450"/>
      <c r="M538" s="2362" t="s">
        <v>358</v>
      </c>
      <c r="N538" s="2071"/>
      <c r="O538" s="563">
        <v>-7.4444790596566389E-4</v>
      </c>
      <c r="P538" s="450"/>
      <c r="Q538" s="450"/>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66" t="s">
        <v>330</v>
      </c>
      <c r="D539" s="2071"/>
      <c r="E539" s="561">
        <v>8.6073815578420892E-2</v>
      </c>
      <c r="F539" s="450"/>
      <c r="G539" s="450"/>
      <c r="H539" s="2360" t="s">
        <v>335</v>
      </c>
      <c r="I539" s="2071"/>
      <c r="J539" s="562">
        <v>8.9007510283203806E-2</v>
      </c>
      <c r="K539" s="450"/>
      <c r="L539" s="450"/>
      <c r="M539" s="2362" t="s">
        <v>356</v>
      </c>
      <c r="N539" s="2071"/>
      <c r="O539" s="563">
        <v>-9.0497295092870978E-4</v>
      </c>
      <c r="P539" s="450"/>
      <c r="Q539" s="450"/>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66" t="s">
        <v>319</v>
      </c>
      <c r="D540" s="2071"/>
      <c r="E540" s="561">
        <v>0.10333412331224247</v>
      </c>
      <c r="F540" s="450"/>
      <c r="G540" s="450"/>
      <c r="H540" s="2360" t="s">
        <v>358</v>
      </c>
      <c r="I540" s="2071"/>
      <c r="J540" s="562">
        <v>1.7028728069525472E-2</v>
      </c>
      <c r="K540" s="450"/>
      <c r="L540" s="450"/>
      <c r="M540" s="2362" t="s">
        <v>351</v>
      </c>
      <c r="N540" s="2071"/>
      <c r="O540" s="563">
        <v>2.3643164679328532E-2</v>
      </c>
      <c r="P540" s="450"/>
      <c r="Q540" s="450"/>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66" t="s">
        <v>327</v>
      </c>
      <c r="D541" s="2071"/>
      <c r="E541" s="561">
        <v>8.0748215982897664E-2</v>
      </c>
      <c r="F541" s="450"/>
      <c r="G541" s="450"/>
      <c r="H541" s="2360" t="s">
        <v>356</v>
      </c>
      <c r="I541" s="2071"/>
      <c r="J541" s="562">
        <v>-2.2453693646397047E-2</v>
      </c>
      <c r="K541" s="450"/>
      <c r="L541" s="450"/>
      <c r="M541" s="2362" t="s">
        <v>329</v>
      </c>
      <c r="N541" s="2071"/>
      <c r="O541" s="563">
        <v>0.1117084978299587</v>
      </c>
      <c r="P541" s="450"/>
      <c r="Q541" s="450"/>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66" t="s">
        <v>203</v>
      </c>
      <c r="D542" s="2071"/>
      <c r="E542" s="561">
        <v>9.4103817153328051E-2</v>
      </c>
      <c r="F542" s="450"/>
      <c r="G542" s="450"/>
      <c r="H542" s="2360" t="s">
        <v>361</v>
      </c>
      <c r="I542" s="2071"/>
      <c r="J542" s="562">
        <v>-4.6777689150616329E-3</v>
      </c>
      <c r="K542" s="450"/>
      <c r="L542" s="450"/>
      <c r="M542" s="2362" t="s">
        <v>330</v>
      </c>
      <c r="N542" s="2071"/>
      <c r="O542" s="563">
        <v>8.3456534635253085E-2</v>
      </c>
      <c r="P542" s="450"/>
      <c r="Q542" s="450"/>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66" t="s">
        <v>320</v>
      </c>
      <c r="D543" s="2071"/>
      <c r="E543" s="561">
        <v>9.0594578417687352E-2</v>
      </c>
      <c r="F543" s="450"/>
      <c r="G543" s="450"/>
      <c r="H543" s="2360" t="s">
        <v>351</v>
      </c>
      <c r="I543" s="2071"/>
      <c r="J543" s="562">
        <v>3.7687453240496653E-2</v>
      </c>
      <c r="K543" s="450"/>
      <c r="L543" s="450"/>
      <c r="M543" s="2362" t="s">
        <v>319</v>
      </c>
      <c r="N543" s="2071"/>
      <c r="O543" s="563">
        <v>0.11194963969295531</v>
      </c>
      <c r="P543" s="450"/>
      <c r="Q543" s="450"/>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66" t="s">
        <v>338</v>
      </c>
      <c r="D544" s="2071"/>
      <c r="E544" s="561">
        <v>5.2846423334983843E-2</v>
      </c>
      <c r="F544" s="450"/>
      <c r="G544" s="450"/>
      <c r="H544" s="2360" t="s">
        <v>329</v>
      </c>
      <c r="I544" s="2071"/>
      <c r="J544" s="562">
        <v>4.7122598253206749E-2</v>
      </c>
      <c r="K544" s="450"/>
      <c r="L544" s="450"/>
      <c r="M544" s="2362" t="s">
        <v>327</v>
      </c>
      <c r="N544" s="2071"/>
      <c r="O544" s="563">
        <v>0.11498645600167443</v>
      </c>
      <c r="P544" s="450"/>
      <c r="Q544" s="450"/>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66" t="s">
        <v>324</v>
      </c>
      <c r="D545" s="2071"/>
      <c r="E545" s="561">
        <v>8.3844786463182885E-2</v>
      </c>
      <c r="F545" s="450"/>
      <c r="G545" s="450"/>
      <c r="H545" s="2360" t="s">
        <v>330</v>
      </c>
      <c r="I545" s="2071"/>
      <c r="J545" s="562">
        <v>9.9534959767324696E-2</v>
      </c>
      <c r="K545" s="450"/>
      <c r="L545" s="450"/>
      <c r="M545" s="2362" t="s">
        <v>203</v>
      </c>
      <c r="N545" s="2071"/>
      <c r="O545" s="563">
        <v>7.6666978690506926E-2</v>
      </c>
      <c r="P545" s="450"/>
      <c r="Q545" s="450"/>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66" t="s">
        <v>326</v>
      </c>
      <c r="D546" s="2071"/>
      <c r="E546" s="561">
        <v>7.9850296349347538E-2</v>
      </c>
      <c r="F546" s="450"/>
      <c r="G546" s="450"/>
      <c r="H546" s="2360" t="s">
        <v>319</v>
      </c>
      <c r="I546" s="2071"/>
      <c r="J546" s="562">
        <v>0.10737489461020419</v>
      </c>
      <c r="K546" s="450"/>
      <c r="L546" s="450"/>
      <c r="M546" s="2362" t="s">
        <v>320</v>
      </c>
      <c r="N546" s="2071"/>
      <c r="O546" s="563">
        <v>6.4576995405271148E-2</v>
      </c>
      <c r="P546" s="450"/>
      <c r="Q546" s="450"/>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66" t="s">
        <v>332</v>
      </c>
      <c r="D547" s="2071"/>
      <c r="E547" s="561">
        <v>7.2304160214270385E-2</v>
      </c>
      <c r="F547" s="450"/>
      <c r="G547" s="450"/>
      <c r="H547" s="2360" t="s">
        <v>327</v>
      </c>
      <c r="I547" s="2071"/>
      <c r="J547" s="562">
        <v>3.9523005231866956E-2</v>
      </c>
      <c r="K547" s="450"/>
      <c r="L547" s="450"/>
      <c r="M547" s="2362" t="s">
        <v>338</v>
      </c>
      <c r="N547" s="2071"/>
      <c r="O547" s="563">
        <v>2.2490318731418539E-2</v>
      </c>
      <c r="P547" s="450"/>
      <c r="Q547" s="450"/>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66" t="s">
        <v>331</v>
      </c>
      <c r="D548" s="2071"/>
      <c r="E548" s="561">
        <v>7.0638478872083424E-2</v>
      </c>
      <c r="F548" s="450"/>
      <c r="G548" s="450"/>
      <c r="H548" s="2360" t="s">
        <v>203</v>
      </c>
      <c r="I548" s="2071"/>
      <c r="J548" s="562">
        <v>0.12115032041278159</v>
      </c>
      <c r="K548" s="450"/>
      <c r="L548" s="450"/>
      <c r="M548" s="2362" t="s">
        <v>324</v>
      </c>
      <c r="N548" s="2071"/>
      <c r="O548" s="563">
        <v>5.2526722480517297E-2</v>
      </c>
      <c r="P548" s="450"/>
      <c r="Q548" s="450"/>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66" t="s">
        <v>328</v>
      </c>
      <c r="D549" s="2071"/>
      <c r="E549" s="561">
        <v>8.7725955851690324E-2</v>
      </c>
      <c r="F549" s="450"/>
      <c r="G549" s="450"/>
      <c r="H549" s="2360" t="s">
        <v>320</v>
      </c>
      <c r="I549" s="2071"/>
      <c r="J549" s="562">
        <v>0.12526361604367103</v>
      </c>
      <c r="K549" s="450"/>
      <c r="L549" s="450"/>
      <c r="M549" s="2362" t="s">
        <v>326</v>
      </c>
      <c r="N549" s="2071"/>
      <c r="O549" s="563">
        <v>2.8342510558889856E-2</v>
      </c>
      <c r="P549" s="450"/>
      <c r="Q549" s="450"/>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66" t="s">
        <v>349</v>
      </c>
      <c r="D550" s="2071"/>
      <c r="E550" s="561">
        <v>3.2384929475592947E-2</v>
      </c>
      <c r="F550" s="450"/>
      <c r="G550" s="450"/>
      <c r="H550" s="2360" t="s">
        <v>338</v>
      </c>
      <c r="I550" s="2071"/>
      <c r="J550" s="562">
        <v>7.9662505614554985E-2</v>
      </c>
      <c r="K550" s="450"/>
      <c r="L550" s="450"/>
      <c r="M550" s="2362" t="s">
        <v>332</v>
      </c>
      <c r="N550" s="2071"/>
      <c r="O550" s="563">
        <v>9.0426184570478643E-2</v>
      </c>
      <c r="P550" s="450"/>
      <c r="Q550" s="450"/>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66" t="s">
        <v>345</v>
      </c>
      <c r="D551" s="2071"/>
      <c r="E551" s="561">
        <v>1.3101461268829771E-2</v>
      </c>
      <c r="F551" s="450"/>
      <c r="G551" s="450"/>
      <c r="H551" s="2360" t="s">
        <v>324</v>
      </c>
      <c r="I551" s="2071"/>
      <c r="J551" s="562">
        <v>0.12009584971339474</v>
      </c>
      <c r="K551" s="450"/>
      <c r="L551" s="450"/>
      <c r="M551" s="2362" t="s">
        <v>331</v>
      </c>
      <c r="N551" s="2071"/>
      <c r="O551" s="563">
        <v>5.360498994916689E-2</v>
      </c>
      <c r="P551" s="450"/>
      <c r="Q551" s="450"/>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66" t="s">
        <v>337</v>
      </c>
      <c r="D552" s="2071"/>
      <c r="E552" s="561">
        <v>6.4208597526226957E-2</v>
      </c>
      <c r="F552" s="450"/>
      <c r="G552" s="450"/>
      <c r="H552" s="2360" t="s">
        <v>326</v>
      </c>
      <c r="I552" s="2071"/>
      <c r="J552" s="562">
        <v>0.11280023006562385</v>
      </c>
      <c r="K552" s="450"/>
      <c r="L552" s="450"/>
      <c r="M552" s="2362" t="s">
        <v>328</v>
      </c>
      <c r="N552" s="2071"/>
      <c r="O552" s="563">
        <v>6.976830821927861E-2</v>
      </c>
      <c r="P552" s="450"/>
      <c r="Q552" s="450"/>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67" t="s">
        <v>339</v>
      </c>
      <c r="D553" s="2071"/>
      <c r="E553" s="564">
        <v>4.1784519865472484E-2</v>
      </c>
      <c r="F553" s="450"/>
      <c r="G553" s="450"/>
      <c r="H553" s="2360" t="s">
        <v>332</v>
      </c>
      <c r="I553" s="2071"/>
      <c r="J553" s="562">
        <v>4.7252246530995724E-2</v>
      </c>
      <c r="K553" s="450"/>
      <c r="L553" s="450"/>
      <c r="M553" s="2362" t="s">
        <v>349</v>
      </c>
      <c r="N553" s="2071"/>
      <c r="O553" s="563">
        <v>3.4466026526605915E-2</v>
      </c>
      <c r="P553" s="450"/>
      <c r="Q553" s="450"/>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070"/>
      <c r="D554" s="2071"/>
      <c r="E554" s="466"/>
      <c r="F554" s="450"/>
      <c r="G554" s="450"/>
      <c r="H554" s="2360" t="s">
        <v>331</v>
      </c>
      <c r="I554" s="2071"/>
      <c r="J554" s="562">
        <v>9.3548076151042436E-2</v>
      </c>
      <c r="K554" s="450"/>
      <c r="L554" s="450"/>
      <c r="M554" s="2362" t="s">
        <v>345</v>
      </c>
      <c r="N554" s="2071"/>
      <c r="O554" s="563">
        <v>4.2136569033096025E-2</v>
      </c>
      <c r="P554" s="450"/>
      <c r="Q554" s="450"/>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070"/>
      <c r="D555" s="2071"/>
      <c r="E555" s="450"/>
      <c r="F555" s="450"/>
      <c r="G555" s="450"/>
      <c r="H555" s="2360" t="s">
        <v>328</v>
      </c>
      <c r="I555" s="2071"/>
      <c r="J555" s="562">
        <v>0.10828564298929644</v>
      </c>
      <c r="K555" s="450"/>
      <c r="L555" s="450"/>
      <c r="M555" s="2362" t="s">
        <v>337</v>
      </c>
      <c r="N555" s="2071"/>
      <c r="O555" s="563">
        <v>7.0611675687835176E-2</v>
      </c>
      <c r="P555" s="450"/>
      <c r="Q555" s="450"/>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64" t="s">
        <v>250</v>
      </c>
      <c r="D556" s="2071"/>
      <c r="E556" s="2071"/>
      <c r="F556" s="450"/>
      <c r="G556" s="450"/>
      <c r="H556" s="2360" t="s">
        <v>349</v>
      </c>
      <c r="I556" s="2071"/>
      <c r="J556" s="562">
        <v>4.1846362465533755E-2</v>
      </c>
      <c r="K556" s="450"/>
      <c r="L556" s="450"/>
      <c r="M556" s="2362" t="s">
        <v>339</v>
      </c>
      <c r="N556" s="2071"/>
      <c r="O556" s="563">
        <v>3.3334346599936122E-2</v>
      </c>
      <c r="P556" s="450"/>
      <c r="Q556" s="450"/>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65" t="s">
        <v>193</v>
      </c>
      <c r="D557" s="2071"/>
      <c r="E557" s="582" t="s">
        <v>194</v>
      </c>
      <c r="F557" s="450"/>
      <c r="G557" s="450"/>
      <c r="H557" s="2360" t="s">
        <v>345</v>
      </c>
      <c r="I557" s="2071"/>
      <c r="J557" s="562">
        <v>1.2597166677776491E-2</v>
      </c>
      <c r="K557" s="450"/>
      <c r="L557" s="450"/>
      <c r="M557" s="2362" t="s">
        <v>362</v>
      </c>
      <c r="N557" s="2071"/>
      <c r="O557" s="563">
        <v>4.0900292071080766E-3</v>
      </c>
      <c r="P557" s="450"/>
      <c r="Q557" s="450"/>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61" t="s">
        <v>194</v>
      </c>
      <c r="D558" s="2071"/>
      <c r="E558" s="583">
        <v>0.99999999999999967</v>
      </c>
      <c r="F558" s="450"/>
      <c r="G558" s="450"/>
      <c r="H558" s="2360" t="s">
        <v>337</v>
      </c>
      <c r="I558" s="2071"/>
      <c r="J558" s="562">
        <v>8.7185670636833523E-2</v>
      </c>
      <c r="K558" s="450"/>
      <c r="L558" s="450"/>
      <c r="M558" s="2362" t="s">
        <v>350</v>
      </c>
      <c r="N558" s="2071"/>
      <c r="O558" s="563">
        <v>-3.191145496961819E-2</v>
      </c>
      <c r="P558" s="450"/>
      <c r="Q558" s="450"/>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070"/>
      <c r="D559" s="2071"/>
      <c r="E559" s="466"/>
      <c r="F559" s="450"/>
      <c r="G559" s="450"/>
      <c r="H559" s="2360" t="s">
        <v>339</v>
      </c>
      <c r="I559" s="2071"/>
      <c r="J559" s="562">
        <v>7.448592257395667E-2</v>
      </c>
      <c r="K559" s="450"/>
      <c r="L559" s="450"/>
      <c r="M559" s="2363" t="s">
        <v>343</v>
      </c>
      <c r="N559" s="2071"/>
      <c r="O559" s="565">
        <v>-4.4900597150727542E-2</v>
      </c>
      <c r="P559" s="450"/>
      <c r="Q559" s="450"/>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070"/>
      <c r="D560" s="2071"/>
      <c r="E560" s="450"/>
      <c r="F560" s="450"/>
      <c r="G560" s="450"/>
      <c r="H560" s="2360" t="s">
        <v>362</v>
      </c>
      <c r="I560" s="2071"/>
      <c r="J560" s="562">
        <v>-4.8495615434998992E-3</v>
      </c>
      <c r="K560" s="450"/>
      <c r="L560" s="450"/>
      <c r="M560" s="2070"/>
      <c r="N560" s="2071"/>
      <c r="O560" s="466"/>
      <c r="P560" s="450"/>
      <c r="Q560" s="450"/>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070"/>
      <c r="D561" s="2071"/>
      <c r="E561" s="450"/>
      <c r="F561" s="450"/>
      <c r="G561" s="450"/>
      <c r="H561" s="2360" t="s">
        <v>350</v>
      </c>
      <c r="I561" s="2071"/>
      <c r="J561" s="562">
        <v>-3.9129510274046528E-2</v>
      </c>
      <c r="K561" s="450"/>
      <c r="L561" s="450"/>
      <c r="M561" s="2070"/>
      <c r="N561" s="2071"/>
      <c r="O561" s="450"/>
      <c r="P561" s="450"/>
      <c r="Q561" s="450"/>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070"/>
      <c r="D562" s="2071"/>
      <c r="E562" s="450"/>
      <c r="F562" s="450"/>
      <c r="G562" s="450"/>
      <c r="H562" s="2357" t="s">
        <v>343</v>
      </c>
      <c r="I562" s="2071"/>
      <c r="J562" s="566">
        <v>-1.0236370223644677E-2</v>
      </c>
      <c r="K562" s="450"/>
      <c r="L562" s="450"/>
      <c r="M562" s="2358" t="s">
        <v>250</v>
      </c>
      <c r="N562" s="2071"/>
      <c r="O562" s="2071"/>
      <c r="P562" s="450"/>
      <c r="Q562" s="450"/>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070"/>
      <c r="D563" s="2071"/>
      <c r="E563" s="450"/>
      <c r="F563" s="450"/>
      <c r="G563" s="450"/>
      <c r="H563" s="2070"/>
      <c r="I563" s="2071"/>
      <c r="J563" s="466"/>
      <c r="K563" s="450"/>
      <c r="L563" s="450"/>
      <c r="M563" s="2359" t="s">
        <v>193</v>
      </c>
      <c r="N563" s="2071"/>
      <c r="O563" s="584" t="s">
        <v>194</v>
      </c>
      <c r="P563" s="450"/>
      <c r="Q563" s="450"/>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070"/>
      <c r="D564" s="2071"/>
      <c r="E564" s="450"/>
      <c r="F564" s="450"/>
      <c r="G564" s="450"/>
      <c r="H564" s="2070"/>
      <c r="I564" s="2071"/>
      <c r="J564" s="450"/>
      <c r="K564" s="450"/>
      <c r="L564" s="450"/>
      <c r="M564" s="2355" t="s">
        <v>194</v>
      </c>
      <c r="N564" s="2071"/>
      <c r="O564" s="585">
        <v>1</v>
      </c>
      <c r="P564" s="450"/>
      <c r="Q564" s="450"/>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070"/>
      <c r="D565" s="2071"/>
      <c r="E565" s="450"/>
      <c r="F565" s="450"/>
      <c r="G565" s="450"/>
      <c r="H565" s="2356" t="s">
        <v>250</v>
      </c>
      <c r="I565" s="2071"/>
      <c r="J565" s="2071"/>
      <c r="K565" s="450"/>
      <c r="L565" s="450"/>
      <c r="M565" s="2070"/>
      <c r="N565" s="2071"/>
      <c r="O565" s="466"/>
      <c r="P565" s="450"/>
      <c r="Q565" s="450"/>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070"/>
      <c r="D566" s="2071"/>
      <c r="E566" s="450"/>
      <c r="F566" s="450"/>
      <c r="G566" s="450"/>
      <c r="H566" s="2353" t="s">
        <v>193</v>
      </c>
      <c r="I566" s="2071"/>
      <c r="J566" s="586" t="s">
        <v>194</v>
      </c>
      <c r="K566" s="450"/>
      <c r="L566" s="450"/>
      <c r="M566" s="2070"/>
      <c r="N566" s="2071"/>
      <c r="O566" s="450"/>
      <c r="P566" s="450"/>
      <c r="Q566" s="450"/>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070"/>
      <c r="D567" s="2071"/>
      <c r="E567" s="450"/>
      <c r="F567" s="450"/>
      <c r="G567" s="450"/>
      <c r="H567" s="2354" t="s">
        <v>194</v>
      </c>
      <c r="I567" s="2071"/>
      <c r="J567" s="587">
        <v>1</v>
      </c>
      <c r="K567" s="450"/>
      <c r="L567" s="450"/>
      <c r="M567" s="2070"/>
      <c r="N567" s="2071"/>
      <c r="O567" s="450"/>
      <c r="P567" s="450"/>
      <c r="Q567" s="450"/>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070"/>
      <c r="D568" s="2071"/>
      <c r="E568" s="450"/>
      <c r="F568" s="450"/>
      <c r="G568" s="450"/>
      <c r="H568" s="2070"/>
      <c r="I568" s="2071"/>
      <c r="J568" s="466"/>
      <c r="K568" s="450"/>
      <c r="L568" s="450"/>
      <c r="M568" s="2070"/>
      <c r="N568" s="2071"/>
      <c r="O568" s="450"/>
      <c r="P568" s="450"/>
      <c r="Q568" s="450"/>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070"/>
      <c r="D569" s="2071"/>
      <c r="E569" s="450"/>
      <c r="F569" s="450"/>
      <c r="G569" s="450"/>
      <c r="H569" s="2070"/>
      <c r="I569" s="2071"/>
      <c r="J569" s="450"/>
      <c r="K569" s="450"/>
      <c r="L569" s="450"/>
      <c r="M569" s="2070"/>
      <c r="N569" s="2071"/>
      <c r="O569" s="450"/>
      <c r="P569" s="450"/>
      <c r="Q569" s="450"/>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070"/>
      <c r="D570" s="2071"/>
      <c r="E570" s="450"/>
      <c r="F570" s="450"/>
      <c r="G570" s="450"/>
      <c r="H570" s="2070"/>
      <c r="I570" s="2071"/>
      <c r="J570" s="450"/>
      <c r="K570" s="450"/>
      <c r="L570" s="450"/>
      <c r="M570" s="2070"/>
      <c r="N570" s="2071"/>
      <c r="O570" s="450"/>
      <c r="P570" s="450"/>
      <c r="Q570" s="450"/>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070"/>
      <c r="D571" s="2071"/>
      <c r="E571" s="450"/>
      <c r="F571" s="450"/>
      <c r="G571" s="450"/>
      <c r="H571" s="2070"/>
      <c r="I571" s="2071"/>
      <c r="J571" s="450"/>
      <c r="K571" s="450"/>
      <c r="L571" s="450"/>
      <c r="M571" s="2070"/>
      <c r="N571" s="2071"/>
      <c r="O571" s="450"/>
      <c r="P571" s="450"/>
      <c r="Q571" s="450"/>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070"/>
      <c r="D572" s="2071"/>
      <c r="E572" s="450"/>
      <c r="F572" s="450"/>
      <c r="G572" s="450"/>
      <c r="H572" s="2070"/>
      <c r="I572" s="2071"/>
      <c r="J572" s="450"/>
      <c r="K572" s="450"/>
      <c r="L572" s="450"/>
      <c r="M572" s="2070"/>
      <c r="N572" s="2071"/>
      <c r="O572" s="450"/>
      <c r="P572" s="450"/>
      <c r="Q572" s="450"/>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070"/>
      <c r="D573" s="2071"/>
      <c r="E573" s="450"/>
      <c r="F573" s="450"/>
      <c r="G573" s="450"/>
      <c r="H573" s="2070"/>
      <c r="I573" s="2071"/>
      <c r="J573" s="450"/>
      <c r="K573" s="450"/>
      <c r="L573" s="450"/>
      <c r="M573" s="2070"/>
      <c r="N573" s="2071"/>
      <c r="O573" s="450"/>
      <c r="P573" s="450"/>
      <c r="Q573" s="450"/>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070"/>
      <c r="D574" s="2071"/>
      <c r="E574" s="450"/>
      <c r="F574" s="450"/>
      <c r="G574" s="450"/>
      <c r="H574" s="2070"/>
      <c r="I574" s="2071"/>
      <c r="J574" s="450"/>
      <c r="K574" s="450"/>
      <c r="L574" s="450"/>
      <c r="M574" s="2070"/>
      <c r="N574" s="2071"/>
      <c r="O574" s="450"/>
      <c r="P574" s="450"/>
      <c r="Q574" s="450"/>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070"/>
      <c r="D575" s="2071"/>
      <c r="E575" s="450"/>
      <c r="F575" s="450"/>
      <c r="G575" s="450"/>
      <c r="H575" s="2070"/>
      <c r="I575" s="2071"/>
      <c r="J575" s="450"/>
      <c r="K575" s="450"/>
      <c r="L575" s="450"/>
      <c r="M575" s="2070"/>
      <c r="N575" s="2071"/>
      <c r="O575" s="450"/>
      <c r="P575" s="450"/>
      <c r="Q575" s="450"/>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070"/>
      <c r="D576" s="2071"/>
      <c r="E576" s="450"/>
      <c r="F576" s="450"/>
      <c r="G576" s="450"/>
      <c r="H576" s="2070"/>
      <c r="I576" s="2071"/>
      <c r="J576" s="450"/>
      <c r="K576" s="450"/>
      <c r="L576" s="450"/>
      <c r="M576" s="2070"/>
      <c r="N576" s="2071"/>
      <c r="O576" s="450"/>
      <c r="P576" s="450"/>
      <c r="Q576" s="450"/>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070"/>
      <c r="D577" s="2071"/>
      <c r="E577" s="450"/>
      <c r="F577" s="450"/>
      <c r="G577" s="450"/>
      <c r="H577" s="2070"/>
      <c r="I577" s="2071"/>
      <c r="J577" s="450"/>
      <c r="K577" s="450"/>
      <c r="L577" s="450"/>
      <c r="M577" s="2070"/>
      <c r="N577" s="2071"/>
      <c r="O577" s="450"/>
      <c r="P577" s="450"/>
      <c r="Q577" s="450"/>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070"/>
      <c r="D578" s="2071"/>
      <c r="E578" s="450"/>
      <c r="F578" s="450"/>
      <c r="G578" s="450"/>
      <c r="H578" s="2070"/>
      <c r="I578" s="2071"/>
      <c r="J578" s="450"/>
      <c r="K578" s="450"/>
      <c r="L578" s="450"/>
      <c r="M578" s="2070"/>
      <c r="N578" s="2071"/>
      <c r="O578" s="450"/>
      <c r="P578" s="450"/>
      <c r="Q578" s="450"/>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070"/>
      <c r="D579" s="2071"/>
      <c r="E579" s="450"/>
      <c r="F579" s="450"/>
      <c r="G579" s="450"/>
      <c r="H579" s="2070"/>
      <c r="I579" s="2071"/>
      <c r="J579" s="450"/>
      <c r="K579" s="450"/>
      <c r="L579" s="450"/>
      <c r="M579" s="2070"/>
      <c r="N579" s="2071"/>
      <c r="O579" s="450"/>
      <c r="P579" s="450"/>
      <c r="Q579" s="450"/>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070"/>
      <c r="D580" s="2071"/>
      <c r="E580" s="450"/>
      <c r="F580" s="450"/>
      <c r="G580" s="450"/>
      <c r="H580" s="2070"/>
      <c r="I580" s="2071"/>
      <c r="J580" s="450"/>
      <c r="K580" s="450"/>
      <c r="L580" s="450"/>
      <c r="M580" s="2070"/>
      <c r="N580" s="2071"/>
      <c r="O580" s="450"/>
      <c r="P580" s="450"/>
      <c r="Q580" s="450"/>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070"/>
      <c r="D581" s="2071"/>
      <c r="E581" s="450"/>
      <c r="F581" s="450"/>
      <c r="G581" s="450"/>
      <c r="H581" s="2070"/>
      <c r="I581" s="2071"/>
      <c r="J581" s="450"/>
      <c r="K581" s="450"/>
      <c r="L581" s="450"/>
      <c r="M581" s="2070"/>
      <c r="N581" s="2071"/>
      <c r="O581" s="450"/>
      <c r="P581" s="450"/>
      <c r="Q581" s="450"/>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070"/>
      <c r="D582" s="2071"/>
      <c r="E582" s="450"/>
      <c r="F582" s="450"/>
      <c r="G582" s="450"/>
      <c r="H582" s="2070"/>
      <c r="I582" s="2071"/>
      <c r="J582" s="450"/>
      <c r="K582" s="450"/>
      <c r="L582" s="450"/>
      <c r="M582" s="2070"/>
      <c r="N582" s="2071"/>
      <c r="O582" s="450"/>
      <c r="P582" s="450"/>
      <c r="Q582" s="450"/>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070"/>
      <c r="D583" s="2071"/>
      <c r="E583" s="450"/>
      <c r="F583" s="450"/>
      <c r="G583" s="450"/>
      <c r="H583" s="2070"/>
      <c r="I583" s="2071"/>
      <c r="J583" s="450"/>
      <c r="K583" s="450"/>
      <c r="L583" s="450"/>
      <c r="M583" s="2070"/>
      <c r="N583" s="2071"/>
      <c r="O583" s="450"/>
      <c r="P583" s="450"/>
      <c r="Q583" s="450"/>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070"/>
      <c r="D584" s="2071"/>
      <c r="E584" s="450"/>
      <c r="F584" s="450"/>
      <c r="G584" s="450"/>
      <c r="H584" s="2070"/>
      <c r="I584" s="2071"/>
      <c r="J584" s="450"/>
      <c r="K584" s="450"/>
      <c r="L584" s="450"/>
      <c r="M584" s="2070"/>
      <c r="N584" s="2071"/>
      <c r="O584" s="450"/>
      <c r="P584" s="450"/>
      <c r="Q584" s="450"/>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070"/>
      <c r="D585" s="2071"/>
      <c r="E585" s="450"/>
      <c r="F585" s="450"/>
      <c r="G585" s="450"/>
      <c r="H585" s="2070"/>
      <c r="I585" s="2071"/>
      <c r="J585" s="450"/>
      <c r="K585" s="450"/>
      <c r="L585" s="450"/>
      <c r="M585" s="2070"/>
      <c r="N585" s="2071"/>
      <c r="O585" s="450"/>
      <c r="P585" s="450"/>
      <c r="Q585" s="450"/>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070"/>
      <c r="D586" s="2071"/>
      <c r="E586" s="450"/>
      <c r="F586" s="450"/>
      <c r="G586" s="450"/>
      <c r="H586" s="2070"/>
      <c r="I586" s="2071"/>
      <c r="J586" s="450"/>
      <c r="K586" s="450"/>
      <c r="L586" s="450"/>
      <c r="M586" s="2070"/>
      <c r="N586" s="2071"/>
      <c r="O586" s="450"/>
      <c r="P586" s="450"/>
      <c r="Q586" s="450"/>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070"/>
      <c r="D587" s="2071"/>
      <c r="E587" s="450"/>
      <c r="F587" s="450"/>
      <c r="G587" s="450"/>
      <c r="H587" s="2070"/>
      <c r="I587" s="2071"/>
      <c r="J587" s="450"/>
      <c r="K587" s="450"/>
      <c r="L587" s="450"/>
      <c r="M587" s="2070"/>
      <c r="N587" s="2071"/>
      <c r="O587" s="450"/>
      <c r="P587" s="450"/>
      <c r="Q587" s="450"/>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070"/>
      <c r="D588" s="2071"/>
      <c r="E588" s="450"/>
      <c r="F588" s="450"/>
      <c r="G588" s="450"/>
      <c r="H588" s="2070"/>
      <c r="I588" s="2071"/>
      <c r="J588" s="450"/>
      <c r="K588" s="450"/>
      <c r="L588" s="450"/>
      <c r="M588" s="2070"/>
      <c r="N588" s="2071"/>
      <c r="O588" s="450"/>
      <c r="P588" s="450"/>
      <c r="Q588" s="450"/>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070"/>
      <c r="D589" s="2071"/>
      <c r="E589" s="450"/>
      <c r="F589" s="450"/>
      <c r="G589" s="450"/>
      <c r="H589" s="2070"/>
      <c r="I589" s="2071"/>
      <c r="J589" s="450"/>
      <c r="K589" s="450"/>
      <c r="L589" s="450"/>
      <c r="M589" s="2070"/>
      <c r="N589" s="2071"/>
      <c r="O589" s="450"/>
      <c r="P589" s="450"/>
      <c r="Q589" s="450"/>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070"/>
      <c r="D590" s="2071"/>
      <c r="E590" s="450"/>
      <c r="F590" s="450"/>
      <c r="G590" s="450"/>
      <c r="H590" s="2070"/>
      <c r="I590" s="2071"/>
      <c r="J590" s="450"/>
      <c r="K590" s="450"/>
      <c r="L590" s="450"/>
      <c r="M590" s="2070"/>
      <c r="N590" s="2071"/>
      <c r="O590" s="450"/>
      <c r="P590" s="450"/>
      <c r="Q590" s="450"/>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070"/>
      <c r="D591" s="2071"/>
      <c r="E591" s="450"/>
      <c r="F591" s="450"/>
      <c r="G591" s="450"/>
      <c r="H591" s="2070"/>
      <c r="I591" s="2071"/>
      <c r="J591" s="450"/>
      <c r="K591" s="450"/>
      <c r="L591" s="450"/>
      <c r="M591" s="2070"/>
      <c r="N591" s="2071"/>
      <c r="O591" s="450"/>
      <c r="P591" s="450"/>
      <c r="Q591" s="450"/>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070"/>
      <c r="D592" s="2071"/>
      <c r="E592" s="450"/>
      <c r="F592" s="450"/>
      <c r="G592" s="450"/>
      <c r="H592" s="2070"/>
      <c r="I592" s="2071"/>
      <c r="J592" s="450"/>
      <c r="K592" s="450"/>
      <c r="L592" s="450"/>
      <c r="M592" s="2070"/>
      <c r="N592" s="2071"/>
      <c r="O592" s="450"/>
      <c r="P592" s="450"/>
      <c r="Q592" s="450"/>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070"/>
      <c r="D593" s="2071"/>
      <c r="E593" s="450"/>
      <c r="F593" s="450"/>
      <c r="G593" s="450"/>
      <c r="H593" s="2070"/>
      <c r="I593" s="2071"/>
      <c r="J593" s="450"/>
      <c r="K593" s="450"/>
      <c r="L593" s="450"/>
      <c r="M593" s="2070"/>
      <c r="N593" s="2071"/>
      <c r="O593" s="450"/>
      <c r="P593" s="450"/>
      <c r="Q593" s="450"/>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070"/>
      <c r="D594" s="2071"/>
      <c r="E594" s="450"/>
      <c r="F594" s="450"/>
      <c r="G594" s="450"/>
      <c r="H594" s="2070"/>
      <c r="I594" s="2071"/>
      <c r="J594" s="450"/>
      <c r="K594" s="450"/>
      <c r="L594" s="450"/>
      <c r="M594" s="2070"/>
      <c r="N594" s="2071"/>
      <c r="O594" s="450"/>
      <c r="P594" s="450"/>
      <c r="Q594" s="450"/>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070"/>
      <c r="D595" s="2071"/>
      <c r="E595" s="450"/>
      <c r="F595" s="450"/>
      <c r="G595" s="450"/>
      <c r="H595" s="2070"/>
      <c r="I595" s="2071"/>
      <c r="J595" s="450"/>
      <c r="K595" s="450"/>
      <c r="L595" s="450"/>
      <c r="M595" s="2070"/>
      <c r="N595" s="2071"/>
      <c r="O595" s="450"/>
      <c r="P595" s="450"/>
      <c r="Q595" s="450"/>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070"/>
      <c r="D596" s="2071"/>
      <c r="E596" s="450"/>
      <c r="F596" s="450"/>
      <c r="G596" s="450"/>
      <c r="H596" s="2070"/>
      <c r="I596" s="2071"/>
      <c r="J596" s="450"/>
      <c r="K596" s="450"/>
      <c r="L596" s="450"/>
      <c r="M596" s="2070"/>
      <c r="N596" s="2071"/>
      <c r="O596" s="450"/>
      <c r="P596" s="450"/>
      <c r="Q596" s="450"/>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070"/>
      <c r="D597" s="2071"/>
      <c r="E597" s="450"/>
      <c r="F597" s="450"/>
      <c r="G597" s="450"/>
      <c r="H597" s="2070"/>
      <c r="I597" s="2071"/>
      <c r="J597" s="450"/>
      <c r="K597" s="450"/>
      <c r="L597" s="450"/>
      <c r="M597" s="2070"/>
      <c r="N597" s="2071"/>
      <c r="O597" s="450"/>
      <c r="P597" s="450"/>
      <c r="Q597" s="450"/>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070"/>
      <c r="D598" s="2071"/>
      <c r="E598" s="450"/>
      <c r="F598" s="450"/>
      <c r="G598" s="450"/>
      <c r="H598" s="2070"/>
      <c r="I598" s="2071"/>
      <c r="J598" s="450"/>
      <c r="K598" s="450"/>
      <c r="L598" s="450"/>
      <c r="M598" s="2070"/>
      <c r="N598" s="2071"/>
      <c r="O598" s="450"/>
      <c r="P598" s="450"/>
      <c r="Q598" s="450"/>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070"/>
      <c r="D599" s="2071"/>
      <c r="E599" s="450"/>
      <c r="F599" s="450"/>
      <c r="G599" s="450"/>
      <c r="H599" s="2070"/>
      <c r="I599" s="2071"/>
      <c r="J599" s="450"/>
      <c r="K599" s="450"/>
      <c r="L599" s="450"/>
      <c r="M599" s="2070"/>
      <c r="N599" s="2071"/>
      <c r="O599" s="450"/>
      <c r="P599" s="450"/>
      <c r="Q599" s="450"/>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070"/>
      <c r="D600" s="2071"/>
      <c r="E600" s="450"/>
      <c r="F600" s="450"/>
      <c r="G600" s="450"/>
      <c r="H600" s="2070"/>
      <c r="I600" s="2071"/>
      <c r="J600" s="450"/>
      <c r="K600" s="450"/>
      <c r="L600" s="450"/>
      <c r="M600" s="2070"/>
      <c r="N600" s="2071"/>
      <c r="O600" s="450"/>
      <c r="P600" s="450"/>
      <c r="Q600" s="450"/>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070"/>
      <c r="D601" s="2071"/>
      <c r="E601" s="450"/>
      <c r="F601" s="450"/>
      <c r="G601" s="450"/>
      <c r="H601" s="2070"/>
      <c r="I601" s="2071"/>
      <c r="J601" s="450"/>
      <c r="K601" s="450"/>
      <c r="L601" s="450"/>
      <c r="M601" s="2070"/>
      <c r="N601" s="2071"/>
      <c r="O601" s="450"/>
      <c r="P601" s="450"/>
      <c r="Q601" s="450"/>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070"/>
      <c r="D602" s="2071"/>
      <c r="E602" s="450"/>
      <c r="F602" s="450"/>
      <c r="G602" s="450"/>
      <c r="H602" s="2070"/>
      <c r="I602" s="2071"/>
      <c r="J602" s="450"/>
      <c r="K602" s="450"/>
      <c r="L602" s="450"/>
      <c r="M602" s="2070"/>
      <c r="N602" s="2071"/>
      <c r="O602" s="450"/>
      <c r="P602" s="450"/>
      <c r="Q602" s="450"/>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070"/>
      <c r="D603" s="2071"/>
      <c r="E603" s="450"/>
      <c r="F603" s="450"/>
      <c r="G603" s="450"/>
      <c r="H603" s="2070"/>
      <c r="I603" s="2071"/>
      <c r="J603" s="450"/>
      <c r="K603" s="450"/>
      <c r="L603" s="450"/>
      <c r="M603" s="2070"/>
      <c r="N603" s="2071"/>
      <c r="O603" s="450"/>
      <c r="P603" s="450"/>
      <c r="Q603" s="450"/>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070"/>
      <c r="D604" s="2071"/>
      <c r="E604" s="450"/>
      <c r="F604" s="450"/>
      <c r="G604" s="450"/>
      <c r="H604" s="2070"/>
      <c r="I604" s="2071"/>
      <c r="J604" s="450"/>
      <c r="K604" s="450"/>
      <c r="L604" s="450"/>
      <c r="M604" s="2070"/>
      <c r="N604" s="2071"/>
      <c r="O604" s="450"/>
      <c r="P604" s="450"/>
      <c r="Q604" s="450"/>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070"/>
      <c r="D605" s="2071"/>
      <c r="E605" s="450"/>
      <c r="F605" s="450"/>
      <c r="G605" s="450"/>
      <c r="H605" s="2070"/>
      <c r="I605" s="2071"/>
      <c r="J605" s="450"/>
      <c r="K605" s="450"/>
      <c r="L605" s="450"/>
      <c r="M605" s="2070"/>
      <c r="N605" s="2071"/>
      <c r="O605" s="450"/>
      <c r="P605" s="450"/>
      <c r="Q605" s="450"/>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070"/>
      <c r="D606" s="2071"/>
      <c r="E606" s="450"/>
      <c r="F606" s="450"/>
      <c r="G606" s="450"/>
      <c r="H606" s="2070"/>
      <c r="I606" s="2071"/>
      <c r="J606" s="450"/>
      <c r="K606" s="450"/>
      <c r="L606" s="450"/>
      <c r="M606" s="2070"/>
      <c r="N606" s="2071"/>
      <c r="O606" s="450"/>
      <c r="P606" s="450"/>
      <c r="Q606" s="450"/>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070"/>
      <c r="D607" s="2071"/>
      <c r="E607" s="450"/>
      <c r="F607" s="450"/>
      <c r="G607" s="450"/>
      <c r="H607" s="2070"/>
      <c r="I607" s="2071"/>
      <c r="J607" s="450"/>
      <c r="K607" s="450"/>
      <c r="L607" s="450"/>
      <c r="M607" s="2070"/>
      <c r="N607" s="2071"/>
      <c r="O607" s="450"/>
      <c r="P607" s="450"/>
      <c r="Q607" s="450"/>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070"/>
      <c r="D608" s="2071"/>
      <c r="E608" s="450"/>
      <c r="F608" s="450"/>
      <c r="G608" s="450"/>
      <c r="H608" s="2070"/>
      <c r="I608" s="2071"/>
      <c r="J608" s="450"/>
      <c r="K608" s="450"/>
      <c r="L608" s="450"/>
      <c r="M608" s="2070"/>
      <c r="N608" s="2071"/>
      <c r="O608" s="450"/>
      <c r="P608" s="450"/>
      <c r="Q608" s="450"/>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070"/>
      <c r="D609" s="2071"/>
      <c r="E609" s="450"/>
      <c r="F609" s="450"/>
      <c r="G609" s="450"/>
      <c r="H609" s="2070"/>
      <c r="I609" s="2071"/>
      <c r="J609" s="450"/>
      <c r="K609" s="450"/>
      <c r="L609" s="450"/>
      <c r="M609" s="2070"/>
      <c r="N609" s="2071"/>
      <c r="O609" s="450"/>
      <c r="P609" s="450"/>
      <c r="Q609" s="450"/>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070"/>
      <c r="D610" s="2071"/>
      <c r="E610" s="450"/>
      <c r="F610" s="450"/>
      <c r="G610" s="450"/>
      <c r="H610" s="2070"/>
      <c r="I610" s="2071"/>
      <c r="J610" s="450"/>
      <c r="K610" s="450"/>
      <c r="L610" s="450"/>
      <c r="M610" s="2070"/>
      <c r="N610" s="2071"/>
      <c r="O610" s="450"/>
      <c r="P610" s="450"/>
      <c r="Q610" s="450"/>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070"/>
      <c r="D611" s="2071"/>
      <c r="E611" s="450"/>
      <c r="F611" s="450"/>
      <c r="G611" s="450"/>
      <c r="H611" s="2070"/>
      <c r="I611" s="2071"/>
      <c r="J611" s="450"/>
      <c r="K611" s="450"/>
      <c r="L611" s="450"/>
      <c r="M611" s="2070"/>
      <c r="N611" s="2071"/>
      <c r="O611" s="450"/>
      <c r="P611" s="450"/>
      <c r="Q611" s="450"/>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070"/>
      <c r="D612" s="2071"/>
      <c r="E612" s="450"/>
      <c r="F612" s="450"/>
      <c r="G612" s="450"/>
      <c r="H612" s="2070"/>
      <c r="I612" s="2071"/>
      <c r="J612" s="450"/>
      <c r="K612" s="450"/>
      <c r="L612" s="450"/>
      <c r="M612" s="2070"/>
      <c r="N612" s="2071"/>
      <c r="O612" s="450"/>
      <c r="P612" s="450"/>
      <c r="Q612" s="450"/>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070"/>
      <c r="D613" s="2071"/>
      <c r="E613" s="450"/>
      <c r="F613" s="450"/>
      <c r="G613" s="450"/>
      <c r="H613" s="2070"/>
      <c r="I613" s="2071"/>
      <c r="J613" s="450"/>
      <c r="K613" s="450"/>
      <c r="L613" s="450"/>
      <c r="M613" s="2070"/>
      <c r="N613" s="2071"/>
      <c r="O613" s="450"/>
      <c r="P613" s="450"/>
      <c r="Q613" s="450"/>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070"/>
      <c r="D614" s="2071"/>
      <c r="E614" s="450"/>
      <c r="F614" s="450"/>
      <c r="G614" s="450"/>
      <c r="H614" s="2070"/>
      <c r="I614" s="2071"/>
      <c r="J614" s="450"/>
      <c r="K614" s="450"/>
      <c r="L614" s="450"/>
      <c r="M614" s="2070"/>
      <c r="N614" s="2071"/>
      <c r="O614" s="450"/>
      <c r="P614" s="450"/>
      <c r="Q614" s="450"/>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070"/>
      <c r="D615" s="2071"/>
      <c r="E615" s="450"/>
      <c r="F615" s="450"/>
      <c r="G615" s="450"/>
      <c r="H615" s="2070"/>
      <c r="I615" s="2071"/>
      <c r="J615" s="450"/>
      <c r="K615" s="450"/>
      <c r="L615" s="450"/>
      <c r="M615" s="2070"/>
      <c r="N615" s="2071"/>
      <c r="O615" s="450"/>
      <c r="P615" s="450"/>
      <c r="Q615" s="450"/>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070"/>
      <c r="D616" s="2071"/>
      <c r="E616" s="450"/>
      <c r="F616" s="450"/>
      <c r="G616" s="450"/>
      <c r="H616" s="2070"/>
      <c r="I616" s="2071"/>
      <c r="J616" s="450"/>
      <c r="K616" s="450"/>
      <c r="L616" s="450"/>
      <c r="M616" s="2070"/>
      <c r="N616" s="2071"/>
      <c r="O616" s="450"/>
      <c r="P616" s="450"/>
      <c r="Q616" s="450"/>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070"/>
      <c r="D617" s="2071"/>
      <c r="E617" s="450"/>
      <c r="F617" s="450"/>
      <c r="G617" s="450"/>
      <c r="H617" s="2070"/>
      <c r="I617" s="2071"/>
      <c r="J617" s="450"/>
      <c r="K617" s="450"/>
      <c r="L617" s="450"/>
      <c r="M617" s="2070"/>
      <c r="N617" s="2071"/>
      <c r="O617" s="450"/>
      <c r="P617" s="450"/>
      <c r="Q617" s="450"/>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070"/>
      <c r="D618" s="2071"/>
      <c r="E618" s="450"/>
      <c r="F618" s="450"/>
      <c r="G618" s="450"/>
      <c r="H618" s="2070"/>
      <c r="I618" s="2071"/>
      <c r="J618" s="450"/>
      <c r="K618" s="450"/>
      <c r="L618" s="450"/>
      <c r="M618" s="2070"/>
      <c r="N618" s="2071"/>
      <c r="O618" s="450"/>
      <c r="P618" s="450"/>
      <c r="Q618" s="450"/>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070"/>
      <c r="D619" s="2071"/>
      <c r="E619" s="450"/>
      <c r="F619" s="450"/>
      <c r="G619" s="450"/>
      <c r="H619" s="2070"/>
      <c r="I619" s="2071"/>
      <c r="J619" s="450"/>
      <c r="K619" s="450"/>
      <c r="L619" s="450"/>
      <c r="M619" s="2070"/>
      <c r="N619" s="2071"/>
      <c r="O619" s="450"/>
      <c r="P619" s="450"/>
      <c r="Q619" s="450"/>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070"/>
      <c r="D620" s="2071"/>
      <c r="E620" s="450"/>
      <c r="F620" s="450"/>
      <c r="G620" s="450"/>
      <c r="H620" s="2070"/>
      <c r="I620" s="2071"/>
      <c r="J620" s="450"/>
      <c r="K620" s="450"/>
      <c r="L620" s="450"/>
      <c r="M620" s="2070"/>
      <c r="N620" s="2071"/>
      <c r="O620" s="450"/>
      <c r="P620" s="450"/>
      <c r="Q620" s="450"/>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070"/>
      <c r="D621" s="2071"/>
      <c r="E621" s="450"/>
      <c r="F621" s="450"/>
      <c r="G621" s="450"/>
      <c r="H621" s="2070"/>
      <c r="I621" s="2071"/>
      <c r="J621" s="450"/>
      <c r="K621" s="450"/>
      <c r="L621" s="450"/>
      <c r="M621" s="2070"/>
      <c r="N621" s="2071"/>
      <c r="O621" s="450"/>
      <c r="P621" s="450"/>
      <c r="Q621" s="450"/>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070"/>
      <c r="D622" s="2071"/>
      <c r="E622" s="450"/>
      <c r="F622" s="450"/>
      <c r="G622" s="450"/>
      <c r="H622" s="2070"/>
      <c r="I622" s="2071"/>
      <c r="J622" s="450"/>
      <c r="K622" s="450"/>
      <c r="L622" s="450"/>
      <c r="M622" s="2070"/>
      <c r="N622" s="2071"/>
      <c r="O622" s="450"/>
      <c r="P622" s="450"/>
      <c r="Q622" s="450"/>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070"/>
      <c r="D623" s="2071"/>
      <c r="E623" s="450"/>
      <c r="F623" s="450"/>
      <c r="G623" s="450"/>
      <c r="H623" s="2070"/>
      <c r="I623" s="2071"/>
      <c r="J623" s="450"/>
      <c r="K623" s="450"/>
      <c r="L623" s="450"/>
      <c r="M623" s="2070"/>
      <c r="N623" s="2071"/>
      <c r="O623" s="450"/>
      <c r="P623" s="450"/>
      <c r="Q623" s="450"/>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070"/>
      <c r="D624" s="2071"/>
      <c r="E624" s="450"/>
      <c r="F624" s="450"/>
      <c r="G624" s="450"/>
      <c r="H624" s="2070"/>
      <c r="I624" s="2071"/>
      <c r="J624" s="450"/>
      <c r="K624" s="450"/>
      <c r="L624" s="450"/>
      <c r="M624" s="2070"/>
      <c r="N624" s="2071"/>
      <c r="O624" s="450"/>
      <c r="P624" s="450"/>
      <c r="Q624" s="450"/>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070"/>
      <c r="D625" s="2071"/>
      <c r="E625" s="450"/>
      <c r="F625" s="450"/>
      <c r="G625" s="450"/>
      <c r="H625" s="2070"/>
      <c r="I625" s="2071"/>
      <c r="J625" s="450"/>
      <c r="K625" s="450"/>
      <c r="L625" s="450"/>
      <c r="M625" s="2070"/>
      <c r="N625" s="2071"/>
      <c r="O625" s="450"/>
      <c r="P625" s="450"/>
      <c r="Q625" s="450"/>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070"/>
      <c r="D626" s="2071"/>
      <c r="E626" s="450"/>
      <c r="F626" s="450"/>
      <c r="G626" s="450"/>
      <c r="H626" s="2070"/>
      <c r="I626" s="2071"/>
      <c r="J626" s="450"/>
      <c r="K626" s="450"/>
      <c r="L626" s="450"/>
      <c r="M626" s="2070"/>
      <c r="N626" s="2071"/>
      <c r="O626" s="450"/>
      <c r="P626" s="450"/>
      <c r="Q626" s="450"/>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070"/>
      <c r="D627" s="2071"/>
      <c r="E627" s="450"/>
      <c r="F627" s="450"/>
      <c r="G627" s="450"/>
      <c r="H627" s="2070"/>
      <c r="I627" s="2071"/>
      <c r="J627" s="450"/>
      <c r="K627" s="450"/>
      <c r="L627" s="450"/>
      <c r="M627" s="2070"/>
      <c r="N627" s="2071"/>
      <c r="O627" s="450"/>
      <c r="P627" s="450"/>
      <c r="Q627" s="450"/>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070"/>
      <c r="D628" s="2071"/>
      <c r="E628" s="450"/>
      <c r="F628" s="450"/>
      <c r="G628" s="450"/>
      <c r="H628" s="2070"/>
      <c r="I628" s="2071"/>
      <c r="J628" s="450"/>
      <c r="K628" s="450"/>
      <c r="L628" s="450"/>
      <c r="M628" s="2070"/>
      <c r="N628" s="2071"/>
      <c r="O628" s="450"/>
      <c r="P628" s="450"/>
      <c r="Q628" s="450"/>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070"/>
      <c r="D629" s="2071"/>
      <c r="E629" s="450"/>
      <c r="F629" s="450"/>
      <c r="G629" s="450"/>
      <c r="H629" s="2070"/>
      <c r="I629" s="2071"/>
      <c r="J629" s="450"/>
      <c r="K629" s="450"/>
      <c r="L629" s="450"/>
      <c r="M629" s="2070"/>
      <c r="N629" s="2071"/>
      <c r="O629" s="450"/>
      <c r="P629" s="450"/>
      <c r="Q629" s="450"/>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070"/>
      <c r="D630" s="2071"/>
      <c r="E630" s="450"/>
      <c r="F630" s="450"/>
      <c r="G630" s="450"/>
      <c r="H630" s="2070"/>
      <c r="I630" s="2071"/>
      <c r="J630" s="450"/>
      <c r="K630" s="450"/>
      <c r="L630" s="450"/>
      <c r="M630" s="2070"/>
      <c r="N630" s="2071"/>
      <c r="O630" s="450"/>
      <c r="P630" s="450"/>
      <c r="Q630" s="450"/>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070"/>
      <c r="D631" s="2071"/>
      <c r="E631" s="450"/>
      <c r="F631" s="450"/>
      <c r="G631" s="450"/>
      <c r="H631" s="2070"/>
      <c r="I631" s="2071"/>
      <c r="J631" s="450"/>
      <c r="K631" s="450"/>
      <c r="L631" s="450"/>
      <c r="M631" s="2070"/>
      <c r="N631" s="2071"/>
      <c r="O631" s="450"/>
      <c r="P631" s="450"/>
      <c r="Q631" s="450"/>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070"/>
      <c r="D632" s="2071"/>
      <c r="E632" s="450"/>
      <c r="F632" s="450"/>
      <c r="G632" s="450"/>
      <c r="H632" s="2070"/>
      <c r="I632" s="2071"/>
      <c r="J632" s="450"/>
      <c r="K632" s="450"/>
      <c r="L632" s="450"/>
      <c r="M632" s="2070"/>
      <c r="N632" s="2071"/>
      <c r="O632" s="450"/>
      <c r="P632" s="450"/>
      <c r="Q632" s="450"/>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070"/>
      <c r="D633" s="2071"/>
      <c r="E633" s="450"/>
      <c r="F633" s="450"/>
      <c r="G633" s="450"/>
      <c r="H633" s="2070"/>
      <c r="I633" s="2071"/>
      <c r="J633" s="450"/>
      <c r="K633" s="450"/>
      <c r="L633" s="450"/>
      <c r="M633" s="2070"/>
      <c r="N633" s="2071"/>
      <c r="O633" s="450"/>
      <c r="P633" s="450"/>
      <c r="Q633" s="450"/>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070"/>
      <c r="D634" s="2071"/>
      <c r="E634" s="450"/>
      <c r="F634" s="450"/>
      <c r="G634" s="450"/>
      <c r="H634" s="2070"/>
      <c r="I634" s="2071"/>
      <c r="J634" s="450"/>
      <c r="K634" s="450"/>
      <c r="L634" s="450"/>
      <c r="M634" s="2070"/>
      <c r="N634" s="2071"/>
      <c r="O634" s="450"/>
      <c r="P634" s="450"/>
      <c r="Q634" s="450"/>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070"/>
      <c r="D635" s="2071"/>
      <c r="E635" s="450"/>
      <c r="F635" s="450"/>
      <c r="G635" s="450"/>
      <c r="H635" s="2070"/>
      <c r="I635" s="2071"/>
      <c r="J635" s="450"/>
      <c r="K635" s="450"/>
      <c r="L635" s="450"/>
      <c r="M635" s="2070"/>
      <c r="N635" s="2071"/>
      <c r="O635" s="450"/>
      <c r="P635" s="450"/>
      <c r="Q635" s="450"/>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070"/>
      <c r="D636" s="2071"/>
      <c r="E636" s="450"/>
      <c r="F636" s="450"/>
      <c r="G636" s="450"/>
      <c r="H636" s="2070"/>
      <c r="I636" s="2071"/>
      <c r="J636" s="450"/>
      <c r="K636" s="450"/>
      <c r="L636" s="450"/>
      <c r="M636" s="2070"/>
      <c r="N636" s="2071"/>
      <c r="O636" s="450"/>
      <c r="P636" s="450"/>
      <c r="Q636" s="450"/>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070"/>
      <c r="D637" s="2071"/>
      <c r="E637" s="450"/>
      <c r="F637" s="450"/>
      <c r="G637" s="450"/>
      <c r="H637" s="2070"/>
      <c r="I637" s="2071"/>
      <c r="J637" s="450"/>
      <c r="K637" s="450"/>
      <c r="L637" s="450"/>
      <c r="M637" s="2070"/>
      <c r="N637" s="2071"/>
      <c r="O637" s="450"/>
      <c r="P637" s="450"/>
      <c r="Q637" s="450"/>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070"/>
      <c r="D638" s="2071"/>
      <c r="E638" s="450"/>
      <c r="F638" s="450"/>
      <c r="G638" s="450"/>
      <c r="H638" s="2070"/>
      <c r="I638" s="2071"/>
      <c r="J638" s="450"/>
      <c r="K638" s="450"/>
      <c r="L638" s="450"/>
      <c r="M638" s="2070"/>
      <c r="N638" s="2071"/>
      <c r="O638" s="450"/>
      <c r="P638" s="450"/>
      <c r="Q638" s="450"/>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070"/>
      <c r="D639" s="2071"/>
      <c r="E639" s="450"/>
      <c r="F639" s="450"/>
      <c r="G639" s="450"/>
      <c r="H639" s="2070"/>
      <c r="I639" s="2071"/>
      <c r="J639" s="450"/>
      <c r="K639" s="450"/>
      <c r="L639" s="450"/>
      <c r="M639" s="2070"/>
      <c r="N639" s="2071"/>
      <c r="O639" s="450"/>
      <c r="P639" s="450"/>
      <c r="Q639" s="450"/>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070"/>
      <c r="D640" s="2071"/>
      <c r="E640" s="450"/>
      <c r="F640" s="450"/>
      <c r="G640" s="450"/>
      <c r="H640" s="2070"/>
      <c r="I640" s="2071"/>
      <c r="J640" s="450"/>
      <c r="K640" s="450"/>
      <c r="L640" s="450"/>
      <c r="M640" s="2070"/>
      <c r="N640" s="2071"/>
      <c r="O640" s="450"/>
      <c r="P640" s="450"/>
      <c r="Q640" s="450"/>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070"/>
      <c r="D641" s="2071"/>
      <c r="E641" s="450"/>
      <c r="F641" s="450"/>
      <c r="G641" s="450"/>
      <c r="H641" s="2070"/>
      <c r="I641" s="2071"/>
      <c r="J641" s="450"/>
      <c r="K641" s="450"/>
      <c r="L641" s="450"/>
      <c r="M641" s="2070"/>
      <c r="N641" s="2071"/>
      <c r="O641" s="450"/>
      <c r="P641" s="450"/>
      <c r="Q641" s="450"/>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070"/>
      <c r="D642" s="2071"/>
      <c r="E642" s="450"/>
      <c r="F642" s="450"/>
      <c r="G642" s="450"/>
      <c r="H642" s="2070"/>
      <c r="I642" s="2071"/>
      <c r="J642" s="450"/>
      <c r="K642" s="450"/>
      <c r="L642" s="450"/>
      <c r="M642" s="2070"/>
      <c r="N642" s="2071"/>
      <c r="O642" s="450"/>
      <c r="P642" s="450"/>
      <c r="Q642" s="450"/>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070"/>
      <c r="D643" s="2071"/>
      <c r="E643" s="450"/>
      <c r="F643" s="450"/>
      <c r="G643" s="450"/>
      <c r="H643" s="2070"/>
      <c r="I643" s="2071"/>
      <c r="J643" s="450"/>
      <c r="K643" s="450"/>
      <c r="L643" s="450"/>
      <c r="M643" s="2070"/>
      <c r="N643" s="2071"/>
      <c r="O643" s="450"/>
      <c r="P643" s="450"/>
      <c r="Q643" s="450"/>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070"/>
      <c r="D644" s="2071"/>
      <c r="E644" s="450"/>
      <c r="F644" s="450"/>
      <c r="G644" s="450"/>
      <c r="H644" s="2070"/>
      <c r="I644" s="2071"/>
      <c r="J644" s="450"/>
      <c r="K644" s="450"/>
      <c r="L644" s="450"/>
      <c r="M644" s="2070"/>
      <c r="N644" s="2071"/>
      <c r="O644" s="450"/>
      <c r="P644" s="450"/>
      <c r="Q644" s="450"/>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070"/>
      <c r="D645" s="2071"/>
      <c r="E645" s="450"/>
      <c r="F645" s="450"/>
      <c r="G645" s="450"/>
      <c r="H645" s="2070"/>
      <c r="I645" s="2071"/>
      <c r="J645" s="450"/>
      <c r="K645" s="450"/>
      <c r="L645" s="450"/>
      <c r="M645" s="2070"/>
      <c r="N645" s="2071"/>
      <c r="O645" s="450"/>
      <c r="P645" s="450"/>
      <c r="Q645" s="450"/>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070"/>
      <c r="D646" s="2071"/>
      <c r="E646" s="450"/>
      <c r="F646" s="450"/>
      <c r="G646" s="450"/>
      <c r="H646" s="2070"/>
      <c r="I646" s="2071"/>
      <c r="J646" s="450"/>
      <c r="K646" s="450"/>
      <c r="L646" s="450"/>
      <c r="M646" s="2070"/>
      <c r="N646" s="2071"/>
      <c r="O646" s="450"/>
      <c r="P646" s="450"/>
      <c r="Q646" s="450"/>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070"/>
      <c r="D647" s="2071"/>
      <c r="E647" s="450"/>
      <c r="F647" s="450"/>
      <c r="G647" s="450"/>
      <c r="H647" s="2070"/>
      <c r="I647" s="2071"/>
      <c r="J647" s="450"/>
      <c r="K647" s="450"/>
      <c r="L647" s="450"/>
      <c r="M647" s="2070"/>
      <c r="N647" s="2071"/>
      <c r="O647" s="450"/>
      <c r="P647" s="450"/>
      <c r="Q647" s="450"/>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070"/>
      <c r="D648" s="2071"/>
      <c r="E648" s="450"/>
      <c r="F648" s="450"/>
      <c r="G648" s="450"/>
      <c r="H648" s="2070"/>
      <c r="I648" s="2071"/>
      <c r="J648" s="450"/>
      <c r="K648" s="450"/>
      <c r="L648" s="450"/>
      <c r="M648" s="2070"/>
      <c r="N648" s="2071"/>
      <c r="O648" s="450"/>
      <c r="P648" s="450"/>
      <c r="Q648" s="450"/>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070"/>
      <c r="D649" s="2071"/>
      <c r="E649" s="450"/>
      <c r="F649" s="450"/>
      <c r="G649" s="450"/>
      <c r="H649" s="2070"/>
      <c r="I649" s="2071"/>
      <c r="J649" s="450"/>
      <c r="K649" s="450"/>
      <c r="L649" s="450"/>
      <c r="M649" s="2070"/>
      <c r="N649" s="2071"/>
      <c r="O649" s="450"/>
      <c r="P649" s="450"/>
      <c r="Q649" s="450"/>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070"/>
      <c r="D650" s="2071"/>
      <c r="E650" s="450"/>
      <c r="F650" s="450"/>
      <c r="G650" s="450"/>
      <c r="H650" s="2070"/>
      <c r="I650" s="2071"/>
      <c r="J650" s="450"/>
      <c r="K650" s="450"/>
      <c r="L650" s="450"/>
      <c r="M650" s="2070"/>
      <c r="N650" s="2071"/>
      <c r="O650" s="450"/>
      <c r="P650" s="450"/>
      <c r="Q650" s="450"/>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070"/>
      <c r="D651" s="2071"/>
      <c r="E651" s="450"/>
      <c r="F651" s="450"/>
      <c r="G651" s="450"/>
      <c r="H651" s="2070"/>
      <c r="I651" s="2071"/>
      <c r="J651" s="450"/>
      <c r="K651" s="450"/>
      <c r="L651" s="450"/>
      <c r="M651" s="2070"/>
      <c r="N651" s="2071"/>
      <c r="O651" s="450"/>
      <c r="P651" s="450"/>
      <c r="Q651" s="450"/>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070"/>
      <c r="D652" s="2071"/>
      <c r="E652" s="450"/>
      <c r="F652" s="450"/>
      <c r="G652" s="450"/>
      <c r="H652" s="2070"/>
      <c r="I652" s="2071"/>
      <c r="J652" s="450"/>
      <c r="K652" s="450"/>
      <c r="L652" s="450"/>
      <c r="M652" s="2070"/>
      <c r="N652" s="2071"/>
      <c r="O652" s="450"/>
      <c r="P652" s="450"/>
      <c r="Q652" s="450"/>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070"/>
      <c r="D653" s="2071"/>
      <c r="E653" s="450"/>
      <c r="F653" s="450"/>
      <c r="G653" s="450"/>
      <c r="H653" s="2070"/>
      <c r="I653" s="2071"/>
      <c r="J653" s="450"/>
      <c r="K653" s="450"/>
      <c r="L653" s="450"/>
      <c r="M653" s="2070"/>
      <c r="N653" s="2071"/>
      <c r="O653" s="450"/>
      <c r="P653" s="450"/>
      <c r="Q653" s="450"/>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070"/>
      <c r="D654" s="2071"/>
      <c r="E654" s="450"/>
      <c r="F654" s="450"/>
      <c r="G654" s="450"/>
      <c r="H654" s="2070"/>
      <c r="I654" s="2071"/>
      <c r="J654" s="450"/>
      <c r="K654" s="450"/>
      <c r="L654" s="450"/>
      <c r="M654" s="2070"/>
      <c r="N654" s="2071"/>
      <c r="O654" s="450"/>
      <c r="P654" s="450"/>
      <c r="Q654" s="450"/>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070"/>
      <c r="D655" s="2071"/>
      <c r="E655" s="450"/>
      <c r="F655" s="450"/>
      <c r="G655" s="450"/>
      <c r="H655" s="2070"/>
      <c r="I655" s="2071"/>
      <c r="J655" s="450"/>
      <c r="K655" s="450"/>
      <c r="L655" s="450"/>
      <c r="M655" s="2070"/>
      <c r="N655" s="2071"/>
      <c r="O655" s="450"/>
      <c r="P655" s="450"/>
      <c r="Q655" s="450"/>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070"/>
      <c r="D656" s="2071"/>
      <c r="E656" s="450"/>
      <c r="F656" s="450"/>
      <c r="G656" s="450"/>
      <c r="H656" s="2070"/>
      <c r="I656" s="2071"/>
      <c r="J656" s="450"/>
      <c r="K656" s="450"/>
      <c r="L656" s="450"/>
      <c r="M656" s="2070"/>
      <c r="N656" s="2071"/>
      <c r="O656" s="450"/>
      <c r="P656" s="450"/>
      <c r="Q656" s="450"/>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070"/>
      <c r="D657" s="2071"/>
      <c r="E657" s="450"/>
      <c r="F657" s="450"/>
      <c r="G657" s="450"/>
      <c r="H657" s="2070"/>
      <c r="I657" s="2071"/>
      <c r="J657" s="450"/>
      <c r="K657" s="450"/>
      <c r="L657" s="450"/>
      <c r="M657" s="2070"/>
      <c r="N657" s="2071"/>
      <c r="O657" s="450"/>
      <c r="P657" s="450"/>
      <c r="Q657" s="450"/>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070"/>
      <c r="D658" s="2071"/>
      <c r="E658" s="450"/>
      <c r="F658" s="450"/>
      <c r="G658" s="450"/>
      <c r="H658" s="2070"/>
      <c r="I658" s="2071"/>
      <c r="J658" s="450"/>
      <c r="K658" s="450"/>
      <c r="L658" s="450"/>
      <c r="M658" s="2070"/>
      <c r="N658" s="2071"/>
      <c r="O658" s="450"/>
      <c r="P658" s="450"/>
      <c r="Q658" s="450"/>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070"/>
      <c r="D659" s="2071"/>
      <c r="E659" s="450"/>
      <c r="F659" s="450"/>
      <c r="G659" s="450"/>
      <c r="H659" s="2070"/>
      <c r="I659" s="2071"/>
      <c r="J659" s="450"/>
      <c r="K659" s="450"/>
      <c r="L659" s="450"/>
      <c r="M659" s="2070"/>
      <c r="N659" s="2071"/>
      <c r="O659" s="450"/>
      <c r="P659" s="450"/>
      <c r="Q659" s="450"/>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070"/>
      <c r="D660" s="2071"/>
      <c r="E660" s="450"/>
      <c r="F660" s="450"/>
      <c r="G660" s="450"/>
      <c r="H660" s="2070"/>
      <c r="I660" s="2071"/>
      <c r="J660" s="450"/>
      <c r="K660" s="450"/>
      <c r="L660" s="450"/>
      <c r="M660" s="2070"/>
      <c r="N660" s="2071"/>
      <c r="O660" s="450"/>
      <c r="P660" s="450"/>
      <c r="Q660" s="450"/>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070"/>
      <c r="D661" s="2071"/>
      <c r="E661" s="450"/>
      <c r="F661" s="450"/>
      <c r="G661" s="450"/>
      <c r="H661" s="2070"/>
      <c r="I661" s="2071"/>
      <c r="J661" s="450"/>
      <c r="K661" s="450"/>
      <c r="L661" s="450"/>
      <c r="M661" s="2070"/>
      <c r="N661" s="2071"/>
      <c r="O661" s="450"/>
      <c r="P661" s="450"/>
      <c r="Q661" s="450"/>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070"/>
      <c r="D662" s="2071"/>
      <c r="E662" s="450"/>
      <c r="F662" s="450"/>
      <c r="G662" s="450"/>
      <c r="H662" s="2070"/>
      <c r="I662" s="2071"/>
      <c r="J662" s="450"/>
      <c r="K662" s="450"/>
      <c r="L662" s="450"/>
      <c r="M662" s="2070"/>
      <c r="N662" s="2071"/>
      <c r="O662" s="450"/>
      <c r="P662" s="450"/>
      <c r="Q662" s="450"/>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070"/>
      <c r="D663" s="2071"/>
      <c r="E663" s="450"/>
      <c r="F663" s="450"/>
      <c r="G663" s="450"/>
      <c r="H663" s="2070"/>
      <c r="I663" s="2071"/>
      <c r="J663" s="450"/>
      <c r="K663" s="450"/>
      <c r="L663" s="450"/>
      <c r="M663" s="2070"/>
      <c r="N663" s="2071"/>
      <c r="O663" s="450"/>
      <c r="P663" s="450"/>
      <c r="Q663" s="450"/>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070"/>
      <c r="D664" s="2071"/>
      <c r="E664" s="450"/>
      <c r="F664" s="450"/>
      <c r="G664" s="450"/>
      <c r="H664" s="2070"/>
      <c r="I664" s="2071"/>
      <c r="J664" s="450"/>
      <c r="K664" s="450"/>
      <c r="L664" s="450"/>
      <c r="M664" s="2070"/>
      <c r="N664" s="2071"/>
      <c r="O664" s="450"/>
      <c r="P664" s="450"/>
      <c r="Q664" s="450"/>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070"/>
      <c r="D665" s="2071"/>
      <c r="E665" s="450"/>
      <c r="F665" s="450"/>
      <c r="G665" s="450"/>
      <c r="H665" s="2070"/>
      <c r="I665" s="2071"/>
      <c r="J665" s="450"/>
      <c r="K665" s="450"/>
      <c r="L665" s="450"/>
      <c r="M665" s="2070"/>
      <c r="N665" s="2071"/>
      <c r="O665" s="450"/>
      <c r="P665" s="450"/>
      <c r="Q665" s="450"/>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070"/>
      <c r="D666" s="2071"/>
      <c r="E666" s="450"/>
      <c r="F666" s="450"/>
      <c r="G666" s="450"/>
      <c r="H666" s="2070"/>
      <c r="I666" s="2071"/>
      <c r="J666" s="450"/>
      <c r="K666" s="450"/>
      <c r="L666" s="450"/>
      <c r="M666" s="2070"/>
      <c r="N666" s="2071"/>
      <c r="O666" s="450"/>
      <c r="P666" s="450"/>
      <c r="Q666" s="450"/>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070"/>
      <c r="D667" s="2071"/>
      <c r="E667" s="450"/>
      <c r="F667" s="450"/>
      <c r="G667" s="450"/>
      <c r="H667" s="2070"/>
      <c r="I667" s="2071"/>
      <c r="J667" s="450"/>
      <c r="K667" s="450"/>
      <c r="L667" s="450"/>
      <c r="M667" s="2070"/>
      <c r="N667" s="2071"/>
      <c r="O667" s="450"/>
      <c r="P667" s="450"/>
      <c r="Q667" s="450"/>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070"/>
      <c r="D668" s="2071"/>
      <c r="E668" s="450"/>
      <c r="F668" s="450"/>
      <c r="G668" s="450"/>
      <c r="H668" s="2070"/>
      <c r="I668" s="2071"/>
      <c r="J668" s="450"/>
      <c r="K668" s="450"/>
      <c r="L668" s="450"/>
      <c r="M668" s="2070"/>
      <c r="N668" s="2071"/>
      <c r="O668" s="450"/>
      <c r="P668" s="450"/>
      <c r="Q668" s="450"/>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070"/>
      <c r="D669" s="2071"/>
      <c r="E669" s="450"/>
      <c r="F669" s="450"/>
      <c r="G669" s="450"/>
      <c r="H669" s="2070"/>
      <c r="I669" s="2071"/>
      <c r="J669" s="450"/>
      <c r="K669" s="450"/>
      <c r="L669" s="450"/>
      <c r="M669" s="2070"/>
      <c r="N669" s="2071"/>
      <c r="O669" s="450"/>
      <c r="P669" s="450"/>
      <c r="Q669" s="450"/>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070"/>
      <c r="D670" s="2071"/>
      <c r="E670" s="450"/>
      <c r="F670" s="450"/>
      <c r="G670" s="450"/>
      <c r="H670" s="2070"/>
      <c r="I670" s="2071"/>
      <c r="J670" s="450"/>
      <c r="K670" s="450"/>
      <c r="L670" s="450"/>
      <c r="M670" s="2070"/>
      <c r="N670" s="2071"/>
      <c r="O670" s="450"/>
      <c r="P670" s="450"/>
      <c r="Q670" s="450"/>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070"/>
      <c r="D671" s="2071"/>
      <c r="E671" s="450"/>
      <c r="F671" s="450"/>
      <c r="G671" s="450"/>
      <c r="H671" s="2070"/>
      <c r="I671" s="2071"/>
      <c r="J671" s="450"/>
      <c r="K671" s="450"/>
      <c r="L671" s="450"/>
      <c r="M671" s="2070"/>
      <c r="N671" s="2071"/>
      <c r="O671" s="450"/>
      <c r="P671" s="450"/>
      <c r="Q671" s="450"/>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070"/>
      <c r="D672" s="2071"/>
      <c r="E672" s="450"/>
      <c r="F672" s="450"/>
      <c r="G672" s="450"/>
      <c r="H672" s="2070"/>
      <c r="I672" s="2071"/>
      <c r="J672" s="450"/>
      <c r="K672" s="450"/>
      <c r="L672" s="450"/>
      <c r="M672" s="2070"/>
      <c r="N672" s="2071"/>
      <c r="O672" s="450"/>
      <c r="P672" s="450"/>
      <c r="Q672" s="450"/>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070"/>
      <c r="D673" s="2071"/>
      <c r="E673" s="450"/>
      <c r="F673" s="450"/>
      <c r="G673" s="450"/>
      <c r="H673" s="2070"/>
      <c r="I673" s="2071"/>
      <c r="J673" s="450"/>
      <c r="K673" s="450"/>
      <c r="L673" s="450"/>
      <c r="M673" s="2070"/>
      <c r="N673" s="2071"/>
      <c r="O673" s="450"/>
      <c r="P673" s="450"/>
      <c r="Q673" s="450"/>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070"/>
      <c r="D674" s="2071"/>
      <c r="E674" s="450"/>
      <c r="F674" s="450"/>
      <c r="G674" s="450"/>
      <c r="H674" s="2070"/>
      <c r="I674" s="2071"/>
      <c r="J674" s="450"/>
      <c r="K674" s="450"/>
      <c r="L674" s="450"/>
      <c r="M674" s="2070"/>
      <c r="N674" s="2071"/>
      <c r="O674" s="450"/>
      <c r="P674" s="450"/>
      <c r="Q674" s="450"/>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070"/>
      <c r="D675" s="2071"/>
      <c r="E675" s="450"/>
      <c r="F675" s="450"/>
      <c r="G675" s="450"/>
      <c r="H675" s="2070"/>
      <c r="I675" s="2071"/>
      <c r="J675" s="450"/>
      <c r="K675" s="450"/>
      <c r="L675" s="450"/>
      <c r="M675" s="2070"/>
      <c r="N675" s="2071"/>
      <c r="O675" s="450"/>
      <c r="P675" s="450"/>
      <c r="Q675" s="450"/>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070"/>
      <c r="D676" s="2071"/>
      <c r="E676" s="450"/>
      <c r="F676" s="450"/>
      <c r="G676" s="450"/>
      <c r="H676" s="2070"/>
      <c r="I676" s="2071"/>
      <c r="J676" s="450"/>
      <c r="K676" s="450"/>
      <c r="L676" s="450"/>
      <c r="M676" s="2070"/>
      <c r="N676" s="2071"/>
      <c r="O676" s="450"/>
      <c r="P676" s="450"/>
      <c r="Q676" s="450"/>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070"/>
      <c r="D677" s="2071"/>
      <c r="E677" s="450"/>
      <c r="F677" s="450"/>
      <c r="G677" s="450"/>
      <c r="H677" s="2070"/>
      <c r="I677" s="2071"/>
      <c r="J677" s="450"/>
      <c r="K677" s="450"/>
      <c r="L677" s="450"/>
      <c r="M677" s="2070"/>
      <c r="N677" s="2071"/>
      <c r="O677" s="450"/>
      <c r="P677" s="450"/>
      <c r="Q677" s="450"/>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070"/>
      <c r="D678" s="2071"/>
      <c r="E678" s="450"/>
      <c r="F678" s="450"/>
      <c r="G678" s="450"/>
      <c r="H678" s="2070"/>
      <c r="I678" s="2071"/>
      <c r="J678" s="450"/>
      <c r="K678" s="450"/>
      <c r="L678" s="450"/>
      <c r="M678" s="2070"/>
      <c r="N678" s="2071"/>
      <c r="O678" s="450"/>
      <c r="P678" s="450"/>
      <c r="Q678" s="450"/>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070"/>
      <c r="D679" s="2071"/>
      <c r="E679" s="450"/>
      <c r="F679" s="450"/>
      <c r="G679" s="450"/>
      <c r="H679" s="2070"/>
      <c r="I679" s="2071"/>
      <c r="J679" s="450"/>
      <c r="K679" s="450"/>
      <c r="L679" s="450"/>
      <c r="M679" s="2070"/>
      <c r="N679" s="2071"/>
      <c r="O679" s="450"/>
      <c r="P679" s="450"/>
      <c r="Q679" s="450"/>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070"/>
      <c r="D680" s="2071"/>
      <c r="E680" s="450"/>
      <c r="F680" s="450"/>
      <c r="G680" s="450"/>
      <c r="H680" s="2070"/>
      <c r="I680" s="2071"/>
      <c r="J680" s="450"/>
      <c r="K680" s="450"/>
      <c r="L680" s="450"/>
      <c r="M680" s="2070"/>
      <c r="N680" s="2071"/>
      <c r="O680" s="450"/>
      <c r="P680" s="450"/>
      <c r="Q680" s="450"/>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070"/>
      <c r="D681" s="2071"/>
      <c r="E681" s="450"/>
      <c r="F681" s="450"/>
      <c r="G681" s="450"/>
      <c r="H681" s="2070"/>
      <c r="I681" s="2071"/>
      <c r="J681" s="450"/>
      <c r="K681" s="450"/>
      <c r="L681" s="450"/>
      <c r="M681" s="2070"/>
      <c r="N681" s="2071"/>
      <c r="O681" s="450"/>
      <c r="P681" s="450"/>
      <c r="Q681" s="450"/>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070"/>
      <c r="D682" s="2071"/>
      <c r="E682" s="450"/>
      <c r="F682" s="450"/>
      <c r="G682" s="450"/>
      <c r="H682" s="2070"/>
      <c r="I682" s="2071"/>
      <c r="J682" s="450"/>
      <c r="K682" s="450"/>
      <c r="L682" s="450"/>
      <c r="M682" s="2070"/>
      <c r="N682" s="2071"/>
      <c r="O682" s="450"/>
      <c r="P682" s="450"/>
      <c r="Q682" s="450"/>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070"/>
      <c r="D683" s="2071"/>
      <c r="E683" s="450"/>
      <c r="F683" s="450"/>
      <c r="G683" s="450"/>
      <c r="H683" s="2070"/>
      <c r="I683" s="2071"/>
      <c r="J683" s="450"/>
      <c r="K683" s="450"/>
      <c r="L683" s="450"/>
      <c r="M683" s="2070"/>
      <c r="N683" s="2071"/>
      <c r="O683" s="450"/>
      <c r="P683" s="450"/>
      <c r="Q683" s="450"/>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070"/>
      <c r="D684" s="2071"/>
      <c r="E684" s="450"/>
      <c r="F684" s="450"/>
      <c r="G684" s="450"/>
      <c r="H684" s="2070"/>
      <c r="I684" s="2071"/>
      <c r="J684" s="450"/>
      <c r="K684" s="450"/>
      <c r="L684" s="450"/>
      <c r="M684" s="2070"/>
      <c r="N684" s="2071"/>
      <c r="O684" s="450"/>
      <c r="P684" s="450"/>
      <c r="Q684" s="450"/>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070"/>
      <c r="D685" s="2071"/>
      <c r="E685" s="450"/>
      <c r="F685" s="450"/>
      <c r="G685" s="450"/>
      <c r="H685" s="2070"/>
      <c r="I685" s="2071"/>
      <c r="J685" s="450"/>
      <c r="K685" s="450"/>
      <c r="L685" s="450"/>
      <c r="M685" s="2070"/>
      <c r="N685" s="2071"/>
      <c r="O685" s="450"/>
      <c r="P685" s="450"/>
      <c r="Q685" s="450"/>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070"/>
      <c r="D686" s="2071"/>
      <c r="E686" s="450"/>
      <c r="F686" s="450"/>
      <c r="G686" s="450"/>
      <c r="H686" s="2070"/>
      <c r="I686" s="2071"/>
      <c r="J686" s="450"/>
      <c r="K686" s="450"/>
      <c r="L686" s="450"/>
      <c r="M686" s="2070"/>
      <c r="N686" s="2071"/>
      <c r="O686" s="450"/>
      <c r="P686" s="450"/>
      <c r="Q686" s="450"/>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070"/>
      <c r="D687" s="2071"/>
      <c r="E687" s="450"/>
      <c r="F687" s="450"/>
      <c r="G687" s="450"/>
      <c r="H687" s="2070"/>
      <c r="I687" s="2071"/>
      <c r="J687" s="450"/>
      <c r="K687" s="450"/>
      <c r="L687" s="450"/>
      <c r="M687" s="2070"/>
      <c r="N687" s="2071"/>
      <c r="O687" s="450"/>
      <c r="P687" s="450"/>
      <c r="Q687" s="450"/>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070"/>
      <c r="D688" s="2071"/>
      <c r="E688" s="450"/>
      <c r="F688" s="450"/>
      <c r="G688" s="450"/>
      <c r="H688" s="2070"/>
      <c r="I688" s="2071"/>
      <c r="J688" s="450"/>
      <c r="K688" s="450"/>
      <c r="L688" s="450"/>
      <c r="M688" s="2070"/>
      <c r="N688" s="2071"/>
      <c r="O688" s="450"/>
      <c r="P688" s="450"/>
      <c r="Q688" s="450"/>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070"/>
      <c r="D689" s="2071"/>
      <c r="E689" s="450"/>
      <c r="F689" s="450"/>
      <c r="G689" s="450"/>
      <c r="H689" s="2070"/>
      <c r="I689" s="2071"/>
      <c r="J689" s="450"/>
      <c r="K689" s="450"/>
      <c r="L689" s="450"/>
      <c r="M689" s="2070"/>
      <c r="N689" s="2071"/>
      <c r="O689" s="450"/>
      <c r="P689" s="450"/>
      <c r="Q689" s="450"/>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070"/>
      <c r="D690" s="2071"/>
      <c r="E690" s="450"/>
      <c r="F690" s="450"/>
      <c r="G690" s="450"/>
      <c r="H690" s="2070"/>
      <c r="I690" s="2071"/>
      <c r="J690" s="450"/>
      <c r="K690" s="450"/>
      <c r="L690" s="450"/>
      <c r="M690" s="2070"/>
      <c r="N690" s="2071"/>
      <c r="O690" s="450"/>
      <c r="P690" s="450"/>
      <c r="Q690" s="450"/>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070"/>
      <c r="D691" s="2071"/>
      <c r="E691" s="450"/>
      <c r="F691" s="450"/>
      <c r="G691" s="450"/>
      <c r="H691" s="2070"/>
      <c r="I691" s="2071"/>
      <c r="J691" s="450"/>
      <c r="K691" s="450"/>
      <c r="L691" s="450"/>
      <c r="M691" s="2070"/>
      <c r="N691" s="2071"/>
      <c r="O691" s="450"/>
      <c r="P691" s="450"/>
      <c r="Q691" s="450"/>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070"/>
      <c r="D692" s="2071"/>
      <c r="E692" s="450"/>
      <c r="F692" s="450"/>
      <c r="G692" s="450"/>
      <c r="H692" s="2070"/>
      <c r="I692" s="2071"/>
      <c r="J692" s="450"/>
      <c r="K692" s="450"/>
      <c r="L692" s="450"/>
      <c r="M692" s="2070"/>
      <c r="N692" s="2071"/>
      <c r="O692" s="450"/>
      <c r="P692" s="450"/>
      <c r="Q692" s="450"/>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070"/>
      <c r="D693" s="2071"/>
      <c r="E693" s="450"/>
      <c r="F693" s="450"/>
      <c r="G693" s="450"/>
      <c r="H693" s="2070"/>
      <c r="I693" s="2071"/>
      <c r="J693" s="450"/>
      <c r="K693" s="450"/>
      <c r="L693" s="450"/>
      <c r="M693" s="2070"/>
      <c r="N693" s="2071"/>
      <c r="O693" s="450"/>
      <c r="P693" s="450"/>
      <c r="Q693" s="450"/>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070"/>
      <c r="D694" s="2071"/>
      <c r="E694" s="450"/>
      <c r="F694" s="450"/>
      <c r="G694" s="450"/>
      <c r="H694" s="2070"/>
      <c r="I694" s="2071"/>
      <c r="J694" s="450"/>
      <c r="K694" s="450"/>
      <c r="L694" s="450"/>
      <c r="M694" s="2070"/>
      <c r="N694" s="2071"/>
      <c r="O694" s="450"/>
      <c r="P694" s="450"/>
      <c r="Q694" s="450"/>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070"/>
      <c r="D695" s="2071"/>
      <c r="E695" s="450"/>
      <c r="F695" s="450"/>
      <c r="G695" s="450"/>
      <c r="H695" s="2070"/>
      <c r="I695" s="2071"/>
      <c r="J695" s="450"/>
      <c r="K695" s="450"/>
      <c r="L695" s="450"/>
      <c r="M695" s="2070"/>
      <c r="N695" s="2071"/>
      <c r="O695" s="450"/>
      <c r="P695" s="450"/>
      <c r="Q695" s="450"/>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070"/>
      <c r="D696" s="2071"/>
      <c r="E696" s="450"/>
      <c r="F696" s="450"/>
      <c r="G696" s="450"/>
      <c r="H696" s="2070"/>
      <c r="I696" s="2071"/>
      <c r="J696" s="450"/>
      <c r="K696" s="450"/>
      <c r="L696" s="450"/>
      <c r="M696" s="2070"/>
      <c r="N696" s="2071"/>
      <c r="O696" s="450"/>
      <c r="P696" s="450"/>
      <c r="Q696" s="450"/>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070"/>
      <c r="D697" s="2071"/>
      <c r="E697" s="450"/>
      <c r="F697" s="450"/>
      <c r="G697" s="450"/>
      <c r="H697" s="2070"/>
      <c r="I697" s="2071"/>
      <c r="J697" s="450"/>
      <c r="K697" s="450"/>
      <c r="L697" s="450"/>
      <c r="M697" s="2070"/>
      <c r="N697" s="2071"/>
      <c r="O697" s="450"/>
      <c r="P697" s="450"/>
      <c r="Q697" s="450"/>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070"/>
      <c r="D698" s="2071"/>
      <c r="E698" s="450"/>
      <c r="F698" s="450"/>
      <c r="G698" s="450"/>
      <c r="H698" s="2070"/>
      <c r="I698" s="2071"/>
      <c r="J698" s="450"/>
      <c r="K698" s="450"/>
      <c r="L698" s="450"/>
      <c r="M698" s="2070"/>
      <c r="N698" s="2071"/>
      <c r="O698" s="450"/>
      <c r="P698" s="450"/>
      <c r="Q698" s="450"/>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070"/>
      <c r="D699" s="2071"/>
      <c r="E699" s="450"/>
      <c r="F699" s="450"/>
      <c r="G699" s="450"/>
      <c r="H699" s="2070"/>
      <c r="I699" s="2071"/>
      <c r="J699" s="450"/>
      <c r="K699" s="450"/>
      <c r="L699" s="450"/>
      <c r="M699" s="2070"/>
      <c r="N699" s="2071"/>
      <c r="O699" s="450"/>
      <c r="P699" s="450"/>
      <c r="Q699" s="450"/>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070"/>
      <c r="D700" s="2071"/>
      <c r="E700" s="450"/>
      <c r="F700" s="450"/>
      <c r="G700" s="450"/>
      <c r="H700" s="2070"/>
      <c r="I700" s="2071"/>
      <c r="J700" s="450"/>
      <c r="K700" s="450"/>
      <c r="L700" s="450"/>
      <c r="M700" s="2070"/>
      <c r="N700" s="2071"/>
      <c r="O700" s="450"/>
      <c r="P700" s="450"/>
      <c r="Q700" s="450"/>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071"/>
      <c r="D701" s="2071"/>
      <c r="E701" s="466"/>
      <c r="F701" s="466"/>
      <c r="G701" s="466"/>
      <c r="H701" s="2071"/>
      <c r="I701" s="2071"/>
      <c r="J701" s="466"/>
      <c r="K701" s="466"/>
      <c r="L701" s="466"/>
      <c r="M701" s="2071"/>
      <c r="N701" s="2071"/>
      <c r="O701" s="466"/>
      <c r="P701" s="466"/>
      <c r="Q701" s="466"/>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071"/>
      <c r="D702" s="2071"/>
      <c r="E702" s="466"/>
      <c r="F702" s="466"/>
      <c r="G702" s="466"/>
      <c r="H702" s="2071"/>
      <c r="I702" s="2071"/>
      <c r="J702" s="466"/>
      <c r="K702" s="466"/>
      <c r="L702" s="466"/>
      <c r="M702" s="2071"/>
      <c r="N702" s="2071"/>
      <c r="O702" s="466"/>
      <c r="P702" s="466"/>
      <c r="Q702" s="466"/>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071"/>
      <c r="D703" s="2071"/>
      <c r="E703" s="466"/>
      <c r="F703" s="466"/>
      <c r="G703" s="466"/>
      <c r="H703" s="2071"/>
      <c r="I703" s="2071"/>
      <c r="J703" s="466"/>
      <c r="K703" s="466"/>
      <c r="L703" s="466"/>
      <c r="M703" s="2071"/>
      <c r="N703" s="2071"/>
      <c r="O703" s="466"/>
      <c r="P703" s="466"/>
      <c r="Q703" s="466"/>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071"/>
      <c r="D704" s="2071"/>
      <c r="E704" s="466"/>
      <c r="F704" s="466"/>
      <c r="G704" s="466"/>
      <c r="H704" s="2071"/>
      <c r="I704" s="2071"/>
      <c r="J704" s="466"/>
      <c r="K704" s="466"/>
      <c r="L704" s="466"/>
      <c r="M704" s="2071"/>
      <c r="N704" s="2071"/>
      <c r="O704" s="466"/>
      <c r="P704" s="466"/>
      <c r="Q704" s="466"/>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071"/>
      <c r="D705" s="2071"/>
      <c r="E705" s="466"/>
      <c r="F705" s="466"/>
      <c r="G705" s="466"/>
      <c r="H705" s="2071"/>
      <c r="I705" s="2071"/>
      <c r="J705" s="466"/>
      <c r="K705" s="466"/>
      <c r="L705" s="466"/>
      <c r="M705" s="2071"/>
      <c r="N705" s="2071"/>
      <c r="O705" s="466"/>
      <c r="P705" s="466"/>
      <c r="Q705" s="466"/>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071"/>
      <c r="D706" s="2071"/>
      <c r="E706" s="466"/>
      <c r="F706" s="466"/>
      <c r="G706" s="466"/>
      <c r="H706" s="2071"/>
      <c r="I706" s="2071"/>
      <c r="J706" s="466"/>
      <c r="K706" s="466"/>
      <c r="L706" s="466"/>
      <c r="M706" s="2071"/>
      <c r="N706" s="2071"/>
      <c r="O706" s="466"/>
      <c r="P706" s="466"/>
      <c r="Q706" s="466"/>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071"/>
      <c r="D707" s="2071"/>
      <c r="E707" s="466"/>
      <c r="F707" s="466"/>
      <c r="G707" s="466"/>
      <c r="H707" s="2071"/>
      <c r="I707" s="2071"/>
      <c r="J707" s="466"/>
      <c r="K707" s="466"/>
      <c r="L707" s="466"/>
      <c r="M707" s="2071"/>
      <c r="N707" s="2071"/>
      <c r="O707" s="466"/>
      <c r="P707" s="466"/>
      <c r="Q707" s="466"/>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071"/>
      <c r="D708" s="2071"/>
      <c r="E708" s="466"/>
      <c r="F708" s="466"/>
      <c r="G708" s="466"/>
      <c r="H708" s="2071"/>
      <c r="I708" s="2071"/>
      <c r="J708" s="466"/>
      <c r="K708" s="466"/>
      <c r="L708" s="466"/>
      <c r="M708" s="2071"/>
      <c r="N708" s="2071"/>
      <c r="O708" s="466"/>
      <c r="P708" s="466"/>
      <c r="Q708" s="466"/>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071"/>
      <c r="D709" s="2071"/>
      <c r="E709" s="466"/>
      <c r="F709" s="466"/>
      <c r="G709" s="466"/>
      <c r="H709" s="2071"/>
      <c r="I709" s="2071"/>
      <c r="J709" s="466"/>
      <c r="K709" s="466"/>
      <c r="L709" s="466"/>
      <c r="M709" s="2071"/>
      <c r="N709" s="2071"/>
      <c r="O709" s="466"/>
      <c r="P709" s="466"/>
      <c r="Q709" s="466"/>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071"/>
      <c r="D710" s="2071"/>
      <c r="E710" s="466"/>
      <c r="F710" s="466"/>
      <c r="G710" s="466"/>
      <c r="H710" s="2071"/>
      <c r="I710" s="2071"/>
      <c r="J710" s="466"/>
      <c r="K710" s="466"/>
      <c r="L710" s="466"/>
      <c r="M710" s="2071"/>
      <c r="N710" s="2071"/>
      <c r="O710" s="466"/>
      <c r="P710" s="466"/>
      <c r="Q710" s="466"/>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071"/>
      <c r="D711" s="2071"/>
      <c r="E711" s="466"/>
      <c r="F711" s="466"/>
      <c r="G711" s="466"/>
      <c r="H711" s="2071"/>
      <c r="I711" s="2071"/>
      <c r="J711" s="466"/>
      <c r="K711" s="466"/>
      <c r="L711" s="466"/>
      <c r="M711" s="2071"/>
      <c r="N711" s="2071"/>
      <c r="O711" s="466"/>
      <c r="P711" s="466"/>
      <c r="Q711" s="466"/>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071"/>
      <c r="D712" s="2071"/>
      <c r="E712" s="466"/>
      <c r="F712" s="466"/>
      <c r="G712" s="466"/>
      <c r="H712" s="2071"/>
      <c r="I712" s="2071"/>
      <c r="J712" s="466"/>
      <c r="K712" s="466"/>
      <c r="L712" s="466"/>
      <c r="M712" s="2071"/>
      <c r="N712" s="2071"/>
      <c r="O712" s="466"/>
      <c r="P712" s="466"/>
      <c r="Q712" s="466"/>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071"/>
      <c r="D713" s="2071"/>
      <c r="E713" s="466"/>
      <c r="F713" s="466"/>
      <c r="G713" s="466"/>
      <c r="H713" s="2071"/>
      <c r="I713" s="2071"/>
      <c r="J713" s="466"/>
      <c r="K713" s="466"/>
      <c r="L713" s="466"/>
      <c r="M713" s="2071"/>
      <c r="N713" s="2071"/>
      <c r="O713" s="466"/>
      <c r="P713" s="466"/>
      <c r="Q713" s="466"/>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071"/>
      <c r="D714" s="2071"/>
      <c r="E714" s="466"/>
      <c r="F714" s="466"/>
      <c r="G714" s="466"/>
      <c r="H714" s="2071"/>
      <c r="I714" s="2071"/>
      <c r="J714" s="466"/>
      <c r="K714" s="466"/>
      <c r="L714" s="466"/>
      <c r="M714" s="2071"/>
      <c r="N714" s="2071"/>
      <c r="O714" s="466"/>
      <c r="P714" s="466"/>
      <c r="Q714" s="466"/>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071"/>
      <c r="D715" s="2071"/>
      <c r="E715" s="466"/>
      <c r="F715" s="466"/>
      <c r="G715" s="466"/>
      <c r="H715" s="2071"/>
      <c r="I715" s="2071"/>
      <c r="J715" s="466"/>
      <c r="K715" s="466"/>
      <c r="L715" s="466"/>
      <c r="M715" s="2071"/>
      <c r="N715" s="2071"/>
      <c r="O715" s="466"/>
      <c r="P715" s="466"/>
      <c r="Q715" s="466"/>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071"/>
      <c r="D716" s="2071"/>
      <c r="E716" s="466"/>
      <c r="F716" s="466"/>
      <c r="G716" s="466"/>
      <c r="H716" s="2071"/>
      <c r="I716" s="2071"/>
      <c r="J716" s="466"/>
      <c r="K716" s="466"/>
      <c r="L716" s="466"/>
      <c r="M716" s="2071"/>
      <c r="N716" s="2071"/>
      <c r="O716" s="466"/>
      <c r="P716" s="466"/>
      <c r="Q716" s="466"/>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071"/>
      <c r="D717" s="2071"/>
      <c r="E717" s="466"/>
      <c r="F717" s="466"/>
      <c r="G717" s="466"/>
      <c r="H717" s="2071"/>
      <c r="I717" s="2071"/>
      <c r="J717" s="466"/>
      <c r="K717" s="466"/>
      <c r="L717" s="466"/>
      <c r="M717" s="2071"/>
      <c r="N717" s="2071"/>
      <c r="O717" s="466"/>
      <c r="P717" s="466"/>
      <c r="Q717" s="466"/>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071"/>
      <c r="D718" s="2071"/>
      <c r="E718" s="466"/>
      <c r="F718" s="466"/>
      <c r="G718" s="466"/>
      <c r="H718" s="2071"/>
      <c r="I718" s="2071"/>
      <c r="J718" s="466"/>
      <c r="K718" s="466"/>
      <c r="L718" s="466"/>
      <c r="M718" s="2071"/>
      <c r="N718" s="2071"/>
      <c r="O718" s="466"/>
      <c r="P718" s="466"/>
      <c r="Q718" s="466"/>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071"/>
      <c r="D719" s="2071"/>
      <c r="E719" s="466"/>
      <c r="F719" s="466"/>
      <c r="G719" s="466"/>
      <c r="H719" s="2071"/>
      <c r="I719" s="2071"/>
      <c r="J719" s="466"/>
      <c r="K719" s="466"/>
      <c r="L719" s="466"/>
      <c r="M719" s="2071"/>
      <c r="N719" s="2071"/>
      <c r="O719" s="466"/>
      <c r="P719" s="466"/>
      <c r="Q719" s="466"/>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071"/>
      <c r="D720" s="2071"/>
      <c r="E720" s="466"/>
      <c r="F720" s="466"/>
      <c r="G720" s="466"/>
      <c r="H720" s="2071"/>
      <c r="I720" s="2071"/>
      <c r="J720" s="466"/>
      <c r="K720" s="466"/>
      <c r="L720" s="466"/>
      <c r="M720" s="2071"/>
      <c r="N720" s="2071"/>
      <c r="O720" s="466"/>
      <c r="P720" s="466"/>
      <c r="Q720" s="466"/>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071"/>
      <c r="D721" s="2071"/>
      <c r="E721" s="466"/>
      <c r="F721" s="466"/>
      <c r="G721" s="466"/>
      <c r="H721" s="2071"/>
      <c r="I721" s="2071"/>
      <c r="J721" s="466"/>
      <c r="K721" s="466"/>
      <c r="L721" s="466"/>
      <c r="M721" s="2071"/>
      <c r="N721" s="2071"/>
      <c r="O721" s="466"/>
      <c r="P721" s="466"/>
      <c r="Q721" s="466"/>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071"/>
      <c r="D722" s="2071"/>
      <c r="E722" s="466"/>
      <c r="F722" s="466"/>
      <c r="G722" s="466"/>
      <c r="H722" s="2071"/>
      <c r="I722" s="2071"/>
      <c r="J722" s="466"/>
      <c r="K722" s="466"/>
      <c r="L722" s="466"/>
      <c r="M722" s="2071"/>
      <c r="N722" s="2071"/>
      <c r="O722" s="466"/>
      <c r="P722" s="466"/>
      <c r="Q722" s="466"/>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071"/>
      <c r="D723" s="2071"/>
      <c r="E723" s="466"/>
      <c r="F723" s="466"/>
      <c r="G723" s="466"/>
      <c r="H723" s="2071"/>
      <c r="I723" s="2071"/>
      <c r="J723" s="466"/>
      <c r="K723" s="466"/>
      <c r="L723" s="466"/>
      <c r="M723" s="2071"/>
      <c r="N723" s="2071"/>
      <c r="O723" s="466"/>
      <c r="P723" s="466"/>
      <c r="Q723" s="466"/>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071"/>
      <c r="D724" s="2071"/>
      <c r="E724" s="466"/>
      <c r="F724" s="466"/>
      <c r="G724" s="466"/>
      <c r="H724" s="2071"/>
      <c r="I724" s="2071"/>
      <c r="J724" s="466"/>
      <c r="K724" s="466"/>
      <c r="L724" s="466"/>
      <c r="M724" s="2071"/>
      <c r="N724" s="2071"/>
      <c r="O724" s="466"/>
      <c r="P724" s="466"/>
      <c r="Q724" s="466"/>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071"/>
      <c r="D725" s="2071"/>
      <c r="E725" s="466"/>
      <c r="F725" s="466"/>
      <c r="G725" s="466"/>
      <c r="H725" s="2071"/>
      <c r="I725" s="2071"/>
      <c r="J725" s="466"/>
      <c r="K725" s="466"/>
      <c r="L725" s="466"/>
      <c r="M725" s="2071"/>
      <c r="N725" s="2071"/>
      <c r="O725" s="466"/>
      <c r="P725" s="466"/>
      <c r="Q725" s="466"/>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071"/>
      <c r="D726" s="2071"/>
      <c r="E726" s="466"/>
      <c r="F726" s="466"/>
      <c r="G726" s="466"/>
      <c r="H726" s="2071"/>
      <c r="I726" s="2071"/>
      <c r="J726" s="466"/>
      <c r="K726" s="466"/>
      <c r="L726" s="466"/>
      <c r="M726" s="2071"/>
      <c r="N726" s="2071"/>
      <c r="O726" s="466"/>
      <c r="P726" s="466"/>
      <c r="Q726" s="466"/>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071"/>
      <c r="D727" s="2071"/>
      <c r="E727" s="466"/>
      <c r="F727" s="466"/>
      <c r="G727" s="466"/>
      <c r="H727" s="2071"/>
      <c r="I727" s="2071"/>
      <c r="J727" s="466"/>
      <c r="K727" s="466"/>
      <c r="L727" s="466"/>
      <c r="M727" s="2071"/>
      <c r="N727" s="2071"/>
      <c r="O727" s="466"/>
      <c r="P727" s="466"/>
      <c r="Q727" s="466"/>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071"/>
      <c r="D728" s="2071"/>
      <c r="E728" s="466"/>
      <c r="F728" s="466"/>
      <c r="G728" s="466"/>
      <c r="H728" s="2071"/>
      <c r="I728" s="2071"/>
      <c r="J728" s="466"/>
      <c r="K728" s="466"/>
      <c r="L728" s="466"/>
      <c r="M728" s="2071"/>
      <c r="N728" s="2071"/>
      <c r="O728" s="466"/>
      <c r="P728" s="466"/>
      <c r="Q728" s="466"/>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071"/>
      <c r="D729" s="2071"/>
      <c r="E729" s="466"/>
      <c r="F729" s="466"/>
      <c r="G729" s="466"/>
      <c r="H729" s="2071"/>
      <c r="I729" s="2071"/>
      <c r="J729" s="466"/>
      <c r="K729" s="466"/>
      <c r="L729" s="466"/>
      <c r="M729" s="2071"/>
      <c r="N729" s="2071"/>
      <c r="O729" s="466"/>
      <c r="P729" s="466"/>
      <c r="Q729" s="466"/>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071"/>
      <c r="D730" s="2071"/>
      <c r="E730" s="466"/>
      <c r="F730" s="466"/>
      <c r="G730" s="466"/>
      <c r="H730" s="2071"/>
      <c r="I730" s="2071"/>
      <c r="J730" s="466"/>
      <c r="K730" s="466"/>
      <c r="L730" s="466"/>
      <c r="M730" s="2071"/>
      <c r="N730" s="2071"/>
      <c r="O730" s="466"/>
      <c r="P730" s="466"/>
      <c r="Q730" s="466"/>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071"/>
      <c r="D731" s="2071"/>
      <c r="E731" s="466"/>
      <c r="F731" s="466"/>
      <c r="G731" s="466"/>
      <c r="H731" s="2071"/>
      <c r="I731" s="2071"/>
      <c r="J731" s="466"/>
      <c r="K731" s="466"/>
      <c r="L731" s="466"/>
      <c r="M731" s="2071"/>
      <c r="N731" s="2071"/>
      <c r="O731" s="466"/>
      <c r="P731" s="466"/>
      <c r="Q731" s="466"/>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071"/>
      <c r="D732" s="2071"/>
      <c r="E732" s="466"/>
      <c r="F732" s="466"/>
      <c r="G732" s="466"/>
      <c r="H732" s="2071"/>
      <c r="I732" s="2071"/>
      <c r="J732" s="466"/>
      <c r="K732" s="466"/>
      <c r="L732" s="466"/>
      <c r="M732" s="2071"/>
      <c r="N732" s="2071"/>
      <c r="O732" s="466"/>
      <c r="P732" s="466"/>
      <c r="Q732" s="466"/>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071"/>
      <c r="D733" s="2071"/>
      <c r="E733" s="466"/>
      <c r="F733" s="466"/>
      <c r="G733" s="466"/>
      <c r="H733" s="2071"/>
      <c r="I733" s="2071"/>
      <c r="J733" s="466"/>
      <c r="K733" s="466"/>
      <c r="L733" s="466"/>
      <c r="M733" s="2071"/>
      <c r="N733" s="2071"/>
      <c r="O733" s="466"/>
      <c r="P733" s="466"/>
      <c r="Q733" s="466"/>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071"/>
      <c r="D734" s="2071"/>
      <c r="E734" s="466"/>
      <c r="F734" s="466"/>
      <c r="G734" s="466"/>
      <c r="H734" s="2071"/>
      <c r="I734" s="2071"/>
      <c r="J734" s="466"/>
      <c r="K734" s="466"/>
      <c r="L734" s="466"/>
      <c r="M734" s="2071"/>
      <c r="N734" s="2071"/>
      <c r="O734" s="466"/>
      <c r="P734" s="466"/>
      <c r="Q734" s="466"/>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071"/>
      <c r="D735" s="2071"/>
      <c r="E735" s="466"/>
      <c r="F735" s="466"/>
      <c r="G735" s="466"/>
      <c r="H735" s="2071"/>
      <c r="I735" s="2071"/>
      <c r="J735" s="466"/>
      <c r="K735" s="466"/>
      <c r="L735" s="466"/>
      <c r="M735" s="2071"/>
      <c r="N735" s="2071"/>
      <c r="O735" s="466"/>
      <c r="P735" s="466"/>
      <c r="Q735" s="466"/>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071"/>
      <c r="D736" s="2071"/>
      <c r="E736" s="466"/>
      <c r="F736" s="466"/>
      <c r="G736" s="466"/>
      <c r="H736" s="2071"/>
      <c r="I736" s="2071"/>
      <c r="J736" s="466"/>
      <c r="K736" s="466"/>
      <c r="L736" s="466"/>
      <c r="M736" s="2071"/>
      <c r="N736" s="2071"/>
      <c r="O736" s="466"/>
      <c r="P736" s="466"/>
      <c r="Q736" s="466"/>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071"/>
      <c r="D737" s="2071"/>
      <c r="E737" s="466"/>
      <c r="F737" s="466"/>
      <c r="G737" s="466"/>
      <c r="H737" s="2071"/>
      <c r="I737" s="2071"/>
      <c r="J737" s="466"/>
      <c r="K737" s="466"/>
      <c r="L737" s="466"/>
      <c r="M737" s="2071"/>
      <c r="N737" s="2071"/>
      <c r="O737" s="466"/>
      <c r="P737" s="466"/>
      <c r="Q737" s="466"/>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071"/>
      <c r="D738" s="2071"/>
      <c r="E738" s="466"/>
      <c r="F738" s="466"/>
      <c r="G738" s="466"/>
      <c r="H738" s="2071"/>
      <c r="I738" s="2071"/>
      <c r="J738" s="466"/>
      <c r="K738" s="466"/>
      <c r="L738" s="466"/>
      <c r="M738" s="2071"/>
      <c r="N738" s="2071"/>
      <c r="O738" s="466"/>
      <c r="P738" s="466"/>
      <c r="Q738" s="466"/>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071"/>
      <c r="D739" s="2071"/>
      <c r="E739" s="466"/>
      <c r="F739" s="466"/>
      <c r="G739" s="466"/>
      <c r="H739" s="2071"/>
      <c r="I739" s="2071"/>
      <c r="J739" s="466"/>
      <c r="K739" s="466"/>
      <c r="L739" s="466"/>
      <c r="M739" s="2071"/>
      <c r="N739" s="2071"/>
      <c r="O739" s="466"/>
      <c r="P739" s="466"/>
      <c r="Q739" s="466"/>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071"/>
      <c r="D740" s="2071"/>
      <c r="E740" s="466"/>
      <c r="F740" s="466"/>
      <c r="G740" s="466"/>
      <c r="H740" s="2071"/>
      <c r="I740" s="2071"/>
      <c r="J740" s="466"/>
      <c r="K740" s="466"/>
      <c r="L740" s="466"/>
      <c r="M740" s="2071"/>
      <c r="N740" s="2071"/>
      <c r="O740" s="466"/>
      <c r="P740" s="466"/>
      <c r="Q740" s="466"/>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071"/>
      <c r="D741" s="2071"/>
      <c r="E741" s="466"/>
      <c r="F741" s="466"/>
      <c r="G741" s="466"/>
      <c r="H741" s="2071"/>
      <c r="I741" s="2071"/>
      <c r="J741" s="466"/>
      <c r="K741" s="466"/>
      <c r="L741" s="466"/>
      <c r="M741" s="2071"/>
      <c r="N741" s="2071"/>
      <c r="O741" s="466"/>
      <c r="P741" s="466"/>
      <c r="Q741" s="466"/>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071"/>
      <c r="D742" s="2071"/>
      <c r="E742" s="466"/>
      <c r="F742" s="466"/>
      <c r="G742" s="466"/>
      <c r="H742" s="2071"/>
      <c r="I742" s="2071"/>
      <c r="J742" s="466"/>
      <c r="K742" s="466"/>
      <c r="L742" s="466"/>
      <c r="M742" s="2071"/>
      <c r="N742" s="2071"/>
      <c r="O742" s="466"/>
      <c r="P742" s="466"/>
      <c r="Q742" s="466"/>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071"/>
      <c r="D743" s="2071"/>
      <c r="E743" s="466"/>
      <c r="F743" s="466"/>
      <c r="G743" s="466"/>
      <c r="H743" s="2071"/>
      <c r="I743" s="2071"/>
      <c r="J743" s="466"/>
      <c r="K743" s="466"/>
      <c r="L743" s="466"/>
      <c r="M743" s="2071"/>
      <c r="N743" s="2071"/>
      <c r="O743" s="466"/>
      <c r="P743" s="466"/>
      <c r="Q743" s="466"/>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071"/>
      <c r="D744" s="2071"/>
      <c r="E744" s="466"/>
      <c r="F744" s="466"/>
      <c r="G744" s="466"/>
      <c r="H744" s="2071"/>
      <c r="I744" s="2071"/>
      <c r="J744" s="466"/>
      <c r="K744" s="466"/>
      <c r="L744" s="466"/>
      <c r="M744" s="2071"/>
      <c r="N744" s="2071"/>
      <c r="O744" s="466"/>
      <c r="P744" s="466"/>
      <c r="Q744" s="466"/>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071"/>
      <c r="D745" s="2071"/>
      <c r="E745" s="466"/>
      <c r="F745" s="466"/>
      <c r="G745" s="466"/>
      <c r="H745" s="2071"/>
      <c r="I745" s="2071"/>
      <c r="J745" s="466"/>
      <c r="K745" s="466"/>
      <c r="L745" s="466"/>
      <c r="M745" s="2071"/>
      <c r="N745" s="2071"/>
      <c r="O745" s="466"/>
      <c r="P745" s="466"/>
      <c r="Q745" s="466"/>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071"/>
      <c r="D746" s="2071"/>
      <c r="E746" s="466"/>
      <c r="F746" s="466"/>
      <c r="G746" s="466"/>
      <c r="H746" s="2071"/>
      <c r="I746" s="2071"/>
      <c r="J746" s="466"/>
      <c r="K746" s="466"/>
      <c r="L746" s="466"/>
      <c r="M746" s="2071"/>
      <c r="N746" s="2071"/>
      <c r="O746" s="466"/>
      <c r="P746" s="466"/>
      <c r="Q746" s="466"/>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071"/>
      <c r="D747" s="2071"/>
      <c r="E747" s="466"/>
      <c r="F747" s="466"/>
      <c r="G747" s="466"/>
      <c r="H747" s="2071"/>
      <c r="I747" s="2071"/>
      <c r="J747" s="466"/>
      <c r="K747" s="466"/>
      <c r="L747" s="466"/>
      <c r="M747" s="2071"/>
      <c r="N747" s="2071"/>
      <c r="O747" s="466"/>
      <c r="P747" s="466"/>
      <c r="Q747" s="466"/>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071"/>
      <c r="D748" s="2071"/>
      <c r="E748" s="466"/>
      <c r="F748" s="466"/>
      <c r="G748" s="466"/>
      <c r="H748" s="2071"/>
      <c r="I748" s="2071"/>
      <c r="J748" s="466"/>
      <c r="K748" s="466"/>
      <c r="L748" s="466"/>
      <c r="M748" s="2071"/>
      <c r="N748" s="2071"/>
      <c r="O748" s="466"/>
      <c r="P748" s="466"/>
      <c r="Q748" s="466"/>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071"/>
      <c r="D749" s="2071"/>
      <c r="E749" s="466"/>
      <c r="F749" s="466"/>
      <c r="G749" s="466"/>
      <c r="H749" s="2071"/>
      <c r="I749" s="2071"/>
      <c r="J749" s="466"/>
      <c r="K749" s="466"/>
      <c r="L749" s="466"/>
      <c r="M749" s="2071"/>
      <c r="N749" s="2071"/>
      <c r="O749" s="466"/>
      <c r="P749" s="466"/>
      <c r="Q749" s="466"/>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071"/>
      <c r="D750" s="2071"/>
      <c r="E750" s="466"/>
      <c r="F750" s="466"/>
      <c r="G750" s="466"/>
      <c r="H750" s="2071"/>
      <c r="I750" s="2071"/>
      <c r="J750" s="466"/>
      <c r="K750" s="466"/>
      <c r="L750" s="466"/>
      <c r="M750" s="2071"/>
      <c r="N750" s="2071"/>
      <c r="O750" s="466"/>
      <c r="P750" s="466"/>
      <c r="Q750" s="466"/>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071"/>
      <c r="D751" s="2071"/>
      <c r="E751" s="466"/>
      <c r="F751" s="466"/>
      <c r="G751" s="466"/>
      <c r="H751" s="2071"/>
      <c r="I751" s="2071"/>
      <c r="J751" s="466"/>
      <c r="K751" s="466"/>
      <c r="L751" s="466"/>
      <c r="M751" s="2071"/>
      <c r="N751" s="2071"/>
      <c r="O751" s="466"/>
      <c r="P751" s="466"/>
      <c r="Q751" s="466"/>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071"/>
      <c r="D752" s="2071"/>
      <c r="E752" s="466"/>
      <c r="F752" s="466"/>
      <c r="G752" s="466"/>
      <c r="H752" s="2071"/>
      <c r="I752" s="2071"/>
      <c r="J752" s="466"/>
      <c r="K752" s="466"/>
      <c r="L752" s="466"/>
      <c r="M752" s="2071"/>
      <c r="N752" s="2071"/>
      <c r="O752" s="466"/>
      <c r="P752" s="466"/>
      <c r="Q752" s="466"/>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071"/>
      <c r="D753" s="2071"/>
      <c r="E753" s="466"/>
      <c r="F753" s="466"/>
      <c r="G753" s="466"/>
      <c r="H753" s="2071"/>
      <c r="I753" s="2071"/>
      <c r="J753" s="466"/>
      <c r="K753" s="466"/>
      <c r="L753" s="466"/>
      <c r="M753" s="2071"/>
      <c r="N753" s="2071"/>
      <c r="O753" s="466"/>
      <c r="P753" s="466"/>
      <c r="Q753" s="466"/>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071"/>
      <c r="D754" s="2071"/>
      <c r="E754" s="466"/>
      <c r="F754" s="466"/>
      <c r="G754" s="466"/>
      <c r="H754" s="2071"/>
      <c r="I754" s="2071"/>
      <c r="J754" s="466"/>
      <c r="K754" s="466"/>
      <c r="L754" s="466"/>
      <c r="M754" s="2071"/>
      <c r="N754" s="2071"/>
      <c r="O754" s="466"/>
      <c r="P754" s="466"/>
      <c r="Q754" s="466"/>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071"/>
      <c r="D755" s="2071"/>
      <c r="E755" s="466"/>
      <c r="F755" s="466"/>
      <c r="G755" s="466"/>
      <c r="H755" s="2071"/>
      <c r="I755" s="2071"/>
      <c r="J755" s="466"/>
      <c r="K755" s="466"/>
      <c r="L755" s="466"/>
      <c r="M755" s="2071"/>
      <c r="N755" s="2071"/>
      <c r="O755" s="466"/>
      <c r="P755" s="466"/>
      <c r="Q755" s="466"/>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071"/>
      <c r="D756" s="2071"/>
      <c r="E756" s="466"/>
      <c r="F756" s="466"/>
      <c r="G756" s="466"/>
      <c r="H756" s="2071"/>
      <c r="I756" s="2071"/>
      <c r="J756" s="466"/>
      <c r="K756" s="466"/>
      <c r="L756" s="466"/>
      <c r="M756" s="2071"/>
      <c r="N756" s="2071"/>
      <c r="O756" s="466"/>
      <c r="P756" s="466"/>
      <c r="Q756" s="466"/>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071"/>
      <c r="D757" s="2071"/>
      <c r="E757" s="466"/>
      <c r="F757" s="466"/>
      <c r="G757" s="466"/>
      <c r="H757" s="2071"/>
      <c r="I757" s="2071"/>
      <c r="J757" s="466"/>
      <c r="K757" s="466"/>
      <c r="L757" s="466"/>
      <c r="M757" s="2071"/>
      <c r="N757" s="2071"/>
      <c r="O757" s="466"/>
      <c r="P757" s="466"/>
      <c r="Q757" s="466"/>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071"/>
      <c r="D758" s="2071"/>
      <c r="E758" s="466"/>
      <c r="F758" s="466"/>
      <c r="G758" s="466"/>
      <c r="H758" s="2071"/>
      <c r="I758" s="2071"/>
      <c r="J758" s="466"/>
      <c r="K758" s="466"/>
      <c r="L758" s="466"/>
      <c r="M758" s="2071"/>
      <c r="N758" s="2071"/>
      <c r="O758" s="466"/>
      <c r="P758" s="466"/>
      <c r="Q758" s="466"/>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071"/>
      <c r="D759" s="2071"/>
      <c r="E759" s="466"/>
      <c r="F759" s="466"/>
      <c r="G759" s="466"/>
      <c r="H759" s="2071"/>
      <c r="I759" s="2071"/>
      <c r="J759" s="466"/>
      <c r="K759" s="466"/>
      <c r="L759" s="466"/>
      <c r="M759" s="2071"/>
      <c r="N759" s="2071"/>
      <c r="O759" s="466"/>
      <c r="P759" s="466"/>
      <c r="Q759" s="466"/>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071"/>
      <c r="D760" s="2071"/>
      <c r="E760" s="466"/>
      <c r="F760" s="466"/>
      <c r="G760" s="466"/>
      <c r="H760" s="2071"/>
      <c r="I760" s="2071"/>
      <c r="J760" s="466"/>
      <c r="K760" s="466"/>
      <c r="L760" s="466"/>
      <c r="M760" s="2071"/>
      <c r="N760" s="2071"/>
      <c r="O760" s="466"/>
      <c r="P760" s="466"/>
      <c r="Q760" s="466"/>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071"/>
      <c r="D761" s="2071"/>
      <c r="E761" s="466"/>
      <c r="F761" s="466"/>
      <c r="G761" s="466"/>
      <c r="H761" s="2071"/>
      <c r="I761" s="2071"/>
      <c r="J761" s="466"/>
      <c r="K761" s="466"/>
      <c r="L761" s="466"/>
      <c r="M761" s="2071"/>
      <c r="N761" s="2071"/>
      <c r="O761" s="466"/>
      <c r="P761" s="466"/>
      <c r="Q761" s="466"/>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071"/>
      <c r="D762" s="2071"/>
      <c r="E762" s="466"/>
      <c r="F762" s="466"/>
      <c r="G762" s="466"/>
      <c r="H762" s="2071"/>
      <c r="I762" s="2071"/>
      <c r="J762" s="466"/>
      <c r="K762" s="466"/>
      <c r="L762" s="466"/>
      <c r="M762" s="2071"/>
      <c r="N762" s="2071"/>
      <c r="O762" s="466"/>
      <c r="P762" s="466"/>
      <c r="Q762" s="466"/>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071"/>
      <c r="D763" s="2071"/>
      <c r="E763" s="466"/>
      <c r="F763" s="466"/>
      <c r="G763" s="466"/>
      <c r="H763" s="2071"/>
      <c r="I763" s="2071"/>
      <c r="J763" s="466"/>
      <c r="K763" s="466"/>
      <c r="L763" s="466"/>
      <c r="M763" s="2071"/>
      <c r="N763" s="2071"/>
      <c r="O763" s="466"/>
      <c r="P763" s="466"/>
      <c r="Q763" s="466"/>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071"/>
      <c r="D764" s="2071"/>
      <c r="E764" s="466"/>
      <c r="F764" s="466"/>
      <c r="G764" s="466"/>
      <c r="H764" s="2071"/>
      <c r="I764" s="2071"/>
      <c r="J764" s="466"/>
      <c r="K764" s="466"/>
      <c r="L764" s="466"/>
      <c r="M764" s="2071"/>
      <c r="N764" s="2071"/>
      <c r="O764" s="466"/>
      <c r="P764" s="466"/>
      <c r="Q764" s="466"/>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071"/>
      <c r="D765" s="2071"/>
      <c r="E765" s="466"/>
      <c r="F765" s="466"/>
      <c r="G765" s="466"/>
      <c r="H765" s="2071"/>
      <c r="I765" s="2071"/>
      <c r="J765" s="466"/>
      <c r="K765" s="466"/>
      <c r="L765" s="466"/>
      <c r="M765" s="2071"/>
      <c r="N765" s="2071"/>
      <c r="O765" s="466"/>
      <c r="P765" s="466"/>
      <c r="Q765" s="466"/>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071"/>
      <c r="D766" s="2071"/>
      <c r="E766" s="466"/>
      <c r="F766" s="466"/>
      <c r="G766" s="466"/>
      <c r="H766" s="2071"/>
      <c r="I766" s="2071"/>
      <c r="J766" s="466"/>
      <c r="K766" s="466"/>
      <c r="L766" s="466"/>
      <c r="M766" s="2071"/>
      <c r="N766" s="2071"/>
      <c r="O766" s="466"/>
      <c r="P766" s="466"/>
      <c r="Q766" s="466"/>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071"/>
      <c r="D767" s="2071"/>
      <c r="E767" s="466"/>
      <c r="F767" s="466"/>
      <c r="G767" s="466"/>
      <c r="H767" s="2071"/>
      <c r="I767" s="2071"/>
      <c r="J767" s="466"/>
      <c r="K767" s="466"/>
      <c r="L767" s="466"/>
      <c r="M767" s="2071"/>
      <c r="N767" s="2071"/>
      <c r="O767" s="466"/>
      <c r="P767" s="466"/>
      <c r="Q767" s="466"/>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071"/>
      <c r="D768" s="2071"/>
      <c r="E768" s="466"/>
      <c r="F768" s="466"/>
      <c r="G768" s="466"/>
      <c r="H768" s="2071"/>
      <c r="I768" s="2071"/>
      <c r="J768" s="466"/>
      <c r="K768" s="466"/>
      <c r="L768" s="466"/>
      <c r="M768" s="2071"/>
      <c r="N768" s="2071"/>
      <c r="O768" s="466"/>
      <c r="P768" s="466"/>
      <c r="Q768" s="466"/>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071"/>
      <c r="D769" s="2071"/>
      <c r="E769" s="466"/>
      <c r="F769" s="466"/>
      <c r="G769" s="466"/>
      <c r="H769" s="2071"/>
      <c r="I769" s="2071"/>
      <c r="J769" s="466"/>
      <c r="K769" s="466"/>
      <c r="L769" s="466"/>
      <c r="M769" s="2071"/>
      <c r="N769" s="2071"/>
      <c r="O769" s="466"/>
      <c r="P769" s="466"/>
      <c r="Q769" s="466"/>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071"/>
      <c r="D770" s="2071"/>
      <c r="E770" s="466"/>
      <c r="F770" s="466"/>
      <c r="G770" s="466"/>
      <c r="H770" s="2071"/>
      <c r="I770" s="2071"/>
      <c r="J770" s="466"/>
      <c r="K770" s="466"/>
      <c r="L770" s="466"/>
      <c r="M770" s="2071"/>
      <c r="N770" s="2071"/>
      <c r="O770" s="466"/>
      <c r="P770" s="466"/>
      <c r="Q770" s="466"/>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071"/>
      <c r="D771" s="2071"/>
      <c r="E771" s="466"/>
      <c r="F771" s="466"/>
      <c r="G771" s="466"/>
      <c r="H771" s="2071"/>
      <c r="I771" s="2071"/>
      <c r="J771" s="466"/>
      <c r="K771" s="466"/>
      <c r="L771" s="466"/>
      <c r="M771" s="2071"/>
      <c r="N771" s="2071"/>
      <c r="O771" s="466"/>
      <c r="P771" s="466"/>
      <c r="Q771" s="466"/>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071"/>
      <c r="D772" s="2071"/>
      <c r="E772" s="466"/>
      <c r="F772" s="466"/>
      <c r="G772" s="466"/>
      <c r="H772" s="2071"/>
      <c r="I772" s="2071"/>
      <c r="J772" s="466"/>
      <c r="K772" s="466"/>
      <c r="L772" s="466"/>
      <c r="M772" s="2071"/>
      <c r="N772" s="2071"/>
      <c r="O772" s="466"/>
      <c r="P772" s="466"/>
      <c r="Q772" s="466"/>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071"/>
      <c r="D773" s="2071"/>
      <c r="E773" s="466"/>
      <c r="F773" s="466"/>
      <c r="G773" s="466"/>
      <c r="H773" s="2071"/>
      <c r="I773" s="2071"/>
      <c r="J773" s="466"/>
      <c r="K773" s="466"/>
      <c r="L773" s="466"/>
      <c r="M773" s="2071"/>
      <c r="N773" s="2071"/>
      <c r="O773" s="466"/>
      <c r="P773" s="466"/>
      <c r="Q773" s="466"/>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071"/>
      <c r="D774" s="2071"/>
      <c r="E774" s="466"/>
      <c r="F774" s="466"/>
      <c r="G774" s="466"/>
      <c r="H774" s="2071"/>
      <c r="I774" s="2071"/>
      <c r="J774" s="466"/>
      <c r="K774" s="466"/>
      <c r="L774" s="466"/>
      <c r="M774" s="2071"/>
      <c r="N774" s="2071"/>
      <c r="O774" s="466"/>
      <c r="P774" s="466"/>
      <c r="Q774" s="466"/>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071"/>
      <c r="D775" s="2071"/>
      <c r="E775" s="466"/>
      <c r="F775" s="466"/>
      <c r="G775" s="466"/>
      <c r="H775" s="2071"/>
      <c r="I775" s="2071"/>
      <c r="J775" s="466"/>
      <c r="K775" s="466"/>
      <c r="L775" s="466"/>
      <c r="M775" s="2071"/>
      <c r="N775" s="2071"/>
      <c r="O775" s="466"/>
      <c r="P775" s="466"/>
      <c r="Q775" s="466"/>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071"/>
      <c r="D776" s="2071"/>
      <c r="E776" s="466"/>
      <c r="F776" s="466"/>
      <c r="G776" s="466"/>
      <c r="H776" s="2071"/>
      <c r="I776" s="2071"/>
      <c r="J776" s="466"/>
      <c r="K776" s="466"/>
      <c r="L776" s="466"/>
      <c r="M776" s="2071"/>
      <c r="N776" s="2071"/>
      <c r="O776" s="466"/>
      <c r="P776" s="466"/>
      <c r="Q776" s="466"/>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071"/>
      <c r="D777" s="2071"/>
      <c r="E777" s="466"/>
      <c r="F777" s="466"/>
      <c r="G777" s="466"/>
      <c r="H777" s="2071"/>
      <c r="I777" s="2071"/>
      <c r="J777" s="466"/>
      <c r="K777" s="466"/>
      <c r="L777" s="466"/>
      <c r="M777" s="2071"/>
      <c r="N777" s="2071"/>
      <c r="O777" s="466"/>
      <c r="P777" s="466"/>
      <c r="Q777" s="466"/>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071"/>
      <c r="D778" s="2071"/>
      <c r="E778" s="466"/>
      <c r="F778" s="466"/>
      <c r="G778" s="466"/>
      <c r="H778" s="2071"/>
      <c r="I778" s="2071"/>
      <c r="J778" s="466"/>
      <c r="K778" s="466"/>
      <c r="L778" s="466"/>
      <c r="M778" s="2071"/>
      <c r="N778" s="2071"/>
      <c r="O778" s="466"/>
      <c r="P778" s="466"/>
      <c r="Q778" s="466"/>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071"/>
      <c r="D779" s="2071"/>
      <c r="E779" s="466"/>
      <c r="F779" s="466"/>
      <c r="G779" s="466"/>
      <c r="H779" s="2071"/>
      <c r="I779" s="2071"/>
      <c r="J779" s="466"/>
      <c r="K779" s="466"/>
      <c r="L779" s="466"/>
      <c r="M779" s="2071"/>
      <c r="N779" s="2071"/>
      <c r="O779" s="466"/>
      <c r="P779" s="466"/>
      <c r="Q779" s="466"/>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071"/>
      <c r="D780" s="2071"/>
      <c r="E780" s="466"/>
      <c r="F780" s="466"/>
      <c r="G780" s="466"/>
      <c r="H780" s="2071"/>
      <c r="I780" s="2071"/>
      <c r="J780" s="466"/>
      <c r="K780" s="466"/>
      <c r="L780" s="466"/>
      <c r="M780" s="2071"/>
      <c r="N780" s="2071"/>
      <c r="O780" s="466"/>
      <c r="P780" s="466"/>
      <c r="Q780" s="466"/>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071"/>
      <c r="D781" s="2071"/>
      <c r="E781" s="466"/>
      <c r="F781" s="466"/>
      <c r="G781" s="466"/>
      <c r="H781" s="2071"/>
      <c r="I781" s="2071"/>
      <c r="J781" s="466"/>
      <c r="K781" s="466"/>
      <c r="L781" s="466"/>
      <c r="M781" s="2071"/>
      <c r="N781" s="2071"/>
      <c r="O781" s="466"/>
      <c r="P781" s="466"/>
      <c r="Q781" s="466"/>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071"/>
      <c r="D782" s="2071"/>
      <c r="E782" s="466"/>
      <c r="F782" s="466"/>
      <c r="G782" s="466"/>
      <c r="H782" s="2071"/>
      <c r="I782" s="2071"/>
      <c r="J782" s="466"/>
      <c r="K782" s="466"/>
      <c r="L782" s="466"/>
      <c r="M782" s="2071"/>
      <c r="N782" s="2071"/>
      <c r="O782" s="466"/>
      <c r="P782" s="466"/>
      <c r="Q782" s="466"/>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071"/>
      <c r="D783" s="2071"/>
      <c r="E783" s="466"/>
      <c r="F783" s="466"/>
      <c r="G783" s="466"/>
      <c r="H783" s="2071"/>
      <c r="I783" s="2071"/>
      <c r="J783" s="466"/>
      <c r="K783" s="466"/>
      <c r="L783" s="466"/>
      <c r="M783" s="2071"/>
      <c r="N783" s="2071"/>
      <c r="O783" s="466"/>
      <c r="P783" s="466"/>
      <c r="Q783" s="466"/>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071"/>
      <c r="D784" s="2071"/>
      <c r="E784" s="466"/>
      <c r="F784" s="466"/>
      <c r="G784" s="466"/>
      <c r="H784" s="2071"/>
      <c r="I784" s="2071"/>
      <c r="J784" s="466"/>
      <c r="K784" s="466"/>
      <c r="L784" s="466"/>
      <c r="M784" s="2071"/>
      <c r="N784" s="2071"/>
      <c r="O784" s="466"/>
      <c r="P784" s="466"/>
      <c r="Q784" s="466"/>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071"/>
      <c r="D785" s="2071"/>
      <c r="E785" s="466"/>
      <c r="F785" s="466"/>
      <c r="G785" s="466"/>
      <c r="H785" s="2071"/>
      <c r="I785" s="2071"/>
      <c r="J785" s="466"/>
      <c r="K785" s="466"/>
      <c r="L785" s="466"/>
      <c r="M785" s="2071"/>
      <c r="N785" s="2071"/>
      <c r="O785" s="466"/>
      <c r="P785" s="466"/>
      <c r="Q785" s="466"/>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071"/>
      <c r="D786" s="2071"/>
      <c r="E786" s="466"/>
      <c r="F786" s="466"/>
      <c r="G786" s="466"/>
      <c r="H786" s="2071"/>
      <c r="I786" s="2071"/>
      <c r="J786" s="466"/>
      <c r="K786" s="466"/>
      <c r="L786" s="466"/>
      <c r="M786" s="2071"/>
      <c r="N786" s="2071"/>
      <c r="O786" s="466"/>
      <c r="P786" s="466"/>
      <c r="Q786" s="466"/>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071"/>
      <c r="D787" s="2071"/>
      <c r="E787" s="466"/>
      <c r="F787" s="466"/>
      <c r="G787" s="466"/>
      <c r="H787" s="2071"/>
      <c r="I787" s="2071"/>
      <c r="J787" s="466"/>
      <c r="K787" s="466"/>
      <c r="L787" s="466"/>
      <c r="M787" s="2071"/>
      <c r="N787" s="2071"/>
      <c r="O787" s="466"/>
      <c r="P787" s="466"/>
      <c r="Q787" s="466"/>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071"/>
      <c r="D788" s="2071"/>
      <c r="E788" s="466"/>
      <c r="F788" s="466"/>
      <c r="G788" s="466"/>
      <c r="H788" s="2071"/>
      <c r="I788" s="2071"/>
      <c r="J788" s="466"/>
      <c r="K788" s="466"/>
      <c r="L788" s="466"/>
      <c r="M788" s="2071"/>
      <c r="N788" s="2071"/>
      <c r="O788" s="466"/>
      <c r="P788" s="466"/>
      <c r="Q788" s="466"/>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071"/>
      <c r="D789" s="2071"/>
      <c r="E789" s="466"/>
      <c r="F789" s="466"/>
      <c r="G789" s="466"/>
      <c r="H789" s="2071"/>
      <c r="I789" s="2071"/>
      <c r="J789" s="466"/>
      <c r="K789" s="466"/>
      <c r="L789" s="466"/>
      <c r="M789" s="2071"/>
      <c r="N789" s="2071"/>
      <c r="O789" s="466"/>
      <c r="P789" s="466"/>
      <c r="Q789" s="466"/>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071"/>
      <c r="D790" s="2071"/>
      <c r="E790" s="466"/>
      <c r="F790" s="466"/>
      <c r="G790" s="466"/>
      <c r="H790" s="2071"/>
      <c r="I790" s="2071"/>
      <c r="J790" s="466"/>
      <c r="K790" s="466"/>
      <c r="L790" s="466"/>
      <c r="M790" s="2071"/>
      <c r="N790" s="2071"/>
      <c r="O790" s="466"/>
      <c r="P790" s="466"/>
      <c r="Q790" s="466"/>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071"/>
      <c r="D791" s="2071"/>
      <c r="E791" s="466"/>
      <c r="F791" s="466"/>
      <c r="G791" s="466"/>
      <c r="H791" s="2071"/>
      <c r="I791" s="2071"/>
      <c r="J791" s="466"/>
      <c r="K791" s="466"/>
      <c r="L791" s="466"/>
      <c r="M791" s="2071"/>
      <c r="N791" s="2071"/>
      <c r="O791" s="466"/>
      <c r="P791" s="466"/>
      <c r="Q791" s="466"/>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071"/>
      <c r="D792" s="2071"/>
      <c r="E792" s="466"/>
      <c r="F792" s="466"/>
      <c r="G792" s="466"/>
      <c r="H792" s="2071"/>
      <c r="I792" s="2071"/>
      <c r="J792" s="466"/>
      <c r="K792" s="466"/>
      <c r="L792" s="466"/>
      <c r="M792" s="2071"/>
      <c r="N792" s="2071"/>
      <c r="O792" s="466"/>
      <c r="P792" s="466"/>
      <c r="Q792" s="466"/>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071"/>
      <c r="D793" s="2071"/>
      <c r="E793" s="466"/>
      <c r="F793" s="466"/>
      <c r="G793" s="466"/>
      <c r="H793" s="2071"/>
      <c r="I793" s="2071"/>
      <c r="J793" s="466"/>
      <c r="K793" s="466"/>
      <c r="L793" s="466"/>
      <c r="M793" s="2071"/>
      <c r="N793" s="2071"/>
      <c r="O793" s="466"/>
      <c r="P793" s="466"/>
      <c r="Q793" s="466"/>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071"/>
      <c r="D794" s="2071"/>
      <c r="E794" s="466"/>
      <c r="F794" s="466"/>
      <c r="G794" s="466"/>
      <c r="H794" s="2071"/>
      <c r="I794" s="2071"/>
      <c r="J794" s="466"/>
      <c r="K794" s="466"/>
      <c r="L794" s="466"/>
      <c r="M794" s="2071"/>
      <c r="N794" s="2071"/>
      <c r="O794" s="466"/>
      <c r="P794" s="466"/>
      <c r="Q794" s="466"/>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071"/>
      <c r="D795" s="2071"/>
      <c r="E795" s="466"/>
      <c r="F795" s="466"/>
      <c r="G795" s="466"/>
      <c r="H795" s="2071"/>
      <c r="I795" s="2071"/>
      <c r="J795" s="466"/>
      <c r="K795" s="466"/>
      <c r="L795" s="466"/>
      <c r="M795" s="2071"/>
      <c r="N795" s="2071"/>
      <c r="O795" s="466"/>
      <c r="P795" s="466"/>
      <c r="Q795" s="466"/>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071"/>
      <c r="D796" s="2071"/>
      <c r="E796" s="466"/>
      <c r="F796" s="466"/>
      <c r="G796" s="466"/>
      <c r="H796" s="2071"/>
      <c r="I796" s="2071"/>
      <c r="J796" s="466"/>
      <c r="K796" s="466"/>
      <c r="L796" s="466"/>
      <c r="M796" s="2071"/>
      <c r="N796" s="2071"/>
      <c r="O796" s="466"/>
      <c r="P796" s="466"/>
      <c r="Q796" s="466"/>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071"/>
      <c r="D797" s="2071"/>
      <c r="E797" s="466"/>
      <c r="F797" s="466"/>
      <c r="G797" s="466"/>
      <c r="H797" s="2071"/>
      <c r="I797" s="2071"/>
      <c r="J797" s="466"/>
      <c r="K797" s="466"/>
      <c r="L797" s="466"/>
      <c r="M797" s="2071"/>
      <c r="N797" s="2071"/>
      <c r="O797" s="466"/>
      <c r="P797" s="466"/>
      <c r="Q797" s="466"/>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071"/>
      <c r="D798" s="2071"/>
      <c r="E798" s="466"/>
      <c r="F798" s="466"/>
      <c r="G798" s="466"/>
      <c r="H798" s="2071"/>
      <c r="I798" s="2071"/>
      <c r="J798" s="466"/>
      <c r="K798" s="466"/>
      <c r="L798" s="466"/>
      <c r="M798" s="2071"/>
      <c r="N798" s="2071"/>
      <c r="O798" s="466"/>
      <c r="P798" s="466"/>
      <c r="Q798" s="466"/>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071"/>
      <c r="D799" s="2071"/>
      <c r="E799" s="466"/>
      <c r="F799" s="466"/>
      <c r="G799" s="466"/>
      <c r="H799" s="2071"/>
      <c r="I799" s="2071"/>
      <c r="J799" s="466"/>
      <c r="K799" s="466"/>
      <c r="L799" s="466"/>
      <c r="M799" s="2071"/>
      <c r="N799" s="2071"/>
      <c r="O799" s="466"/>
      <c r="P799" s="466"/>
      <c r="Q799" s="466"/>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6"/>
      <c r="D800" s="466"/>
      <c r="E800" s="466"/>
      <c r="F800" s="466"/>
      <c r="G800" s="466"/>
      <c r="H800" s="466"/>
      <c r="I800" s="466"/>
      <c r="J800" s="466"/>
      <c r="K800" s="466"/>
      <c r="L800" s="466"/>
      <c r="M800" s="466"/>
      <c r="N800" s="466"/>
      <c r="O800" s="466"/>
      <c r="P800" s="466"/>
      <c r="Q800" s="466"/>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6"/>
      <c r="D801" s="466"/>
      <c r="E801" s="466"/>
      <c r="F801" s="466"/>
      <c r="G801" s="466"/>
      <c r="H801" s="466"/>
      <c r="I801" s="466"/>
      <c r="J801" s="466"/>
      <c r="K801" s="466"/>
      <c r="L801" s="466"/>
      <c r="M801" s="466"/>
      <c r="N801" s="466"/>
      <c r="O801" s="466"/>
      <c r="P801" s="466"/>
      <c r="Q801" s="466"/>
    </row>
    <row r="802" ht="25.15" customHeight="true" x14ac:dyDescent="0.2">
      <c r="C802" s="466"/>
      <c r="D802" s="466"/>
      <c r="E802" s="466"/>
      <c r="F802" s="466"/>
      <c r="G802" s="466"/>
      <c r="H802" s="466"/>
      <c r="I802" s="466"/>
      <c r="J802" s="466"/>
      <c r="K802" s="466"/>
      <c r="L802" s="466"/>
      <c r="M802" s="466"/>
      <c r="N802" s="466"/>
      <c r="O802" s="466"/>
      <c r="P802" s="466"/>
      <c r="Q802" s="466"/>
    </row>
    <row r="803" ht="25.15" customHeight="true" x14ac:dyDescent="0.2">
      <c r="C803" s="466"/>
      <c r="D803" s="466"/>
      <c r="E803" s="466"/>
      <c r="F803" s="466"/>
      <c r="G803" s="466"/>
      <c r="H803" s="466"/>
      <c r="I803" s="466"/>
      <c r="J803" s="466"/>
      <c r="K803" s="466"/>
      <c r="L803" s="466"/>
      <c r="M803" s="466"/>
      <c r="N803" s="466"/>
      <c r="O803" s="466"/>
      <c r="P803" s="466"/>
      <c r="Q803" s="466"/>
    </row>
    <row r="804" ht="25.15" customHeight="true" x14ac:dyDescent="0.2">
      <c r="C804" s="466"/>
      <c r="D804" s="466"/>
      <c r="E804" s="466"/>
      <c r="F804" s="466"/>
      <c r="G804" s="466"/>
      <c r="H804" s="466"/>
      <c r="I804" s="466"/>
      <c r="J804" s="466"/>
      <c r="K804" s="466"/>
      <c r="L804" s="466"/>
      <c r="M804" s="466"/>
      <c r="N804" s="466"/>
      <c r="O804" s="466"/>
      <c r="P804" s="466"/>
      <c r="Q804" s="466"/>
    </row>
    <row r="805" ht="25.15" customHeight="true" x14ac:dyDescent="0.2">
      <c r="C805" s="466"/>
      <c r="D805" s="466"/>
      <c r="E805" s="466"/>
      <c r="F805" s="466"/>
      <c r="G805" s="466"/>
      <c r="H805" s="466"/>
      <c r="I805" s="466"/>
      <c r="J805" s="466"/>
      <c r="K805" s="466"/>
      <c r="L805" s="466"/>
      <c r="M805" s="466"/>
      <c r="N805" s="466"/>
      <c r="O805" s="466"/>
      <c r="P805" s="466"/>
      <c r="Q805" s="466"/>
    </row>
    <row r="806" ht="25.15" customHeight="true" x14ac:dyDescent="0.2">
      <c r="C806" s="466"/>
      <c r="D806" s="466"/>
      <c r="E806" s="466"/>
      <c r="F806" s="466"/>
      <c r="G806" s="466"/>
      <c r="H806" s="466"/>
      <c r="I806" s="466"/>
      <c r="J806" s="466"/>
      <c r="K806" s="466"/>
      <c r="L806" s="466"/>
      <c r="M806" s="466"/>
      <c r="N806" s="466"/>
      <c r="O806" s="466"/>
      <c r="P806" s="466"/>
      <c r="Q806" s="466"/>
    </row>
    <row r="807" ht="25.15" customHeight="true" x14ac:dyDescent="0.2">
      <c r="C807" s="466"/>
      <c r="D807" s="466"/>
      <c r="E807" s="466"/>
      <c r="F807" s="466"/>
      <c r="G807" s="466"/>
      <c r="H807" s="466"/>
      <c r="I807" s="466"/>
      <c r="J807" s="466"/>
      <c r="K807" s="466"/>
      <c r="L807" s="466"/>
      <c r="M807" s="466"/>
      <c r="N807" s="466"/>
      <c r="O807" s="466"/>
      <c r="P807" s="466"/>
      <c r="Q807" s="466"/>
    </row>
    <row r="808" ht="25.15" customHeight="true" x14ac:dyDescent="0.2">
      <c r="C808" s="466"/>
      <c r="D808" s="466"/>
      <c r="E808" s="466"/>
      <c r="F808" s="466"/>
      <c r="G808" s="466"/>
      <c r="H808" s="466"/>
      <c r="I808" s="466"/>
      <c r="J808" s="466"/>
      <c r="K808" s="466"/>
      <c r="L808" s="466"/>
      <c r="M808" s="466"/>
      <c r="N808" s="466"/>
      <c r="O808" s="466"/>
      <c r="P808" s="466"/>
      <c r="Q808" s="466"/>
    </row>
    <row r="809" ht="25.15" customHeight="true" x14ac:dyDescent="0.2">
      <c r="C809" s="466"/>
      <c r="D809" s="466"/>
      <c r="E809" s="466"/>
      <c r="F809" s="466"/>
      <c r="G809" s="466"/>
      <c r="H809" s="466"/>
      <c r="I809" s="466"/>
      <c r="J809" s="466"/>
      <c r="K809" s="466"/>
      <c r="L809" s="466"/>
      <c r="M809" s="466"/>
      <c r="N809" s="466"/>
      <c r="O809" s="466"/>
      <c r="P809" s="466"/>
      <c r="Q809" s="466"/>
    </row>
    <row r="810" ht="25.15" customHeight="true" x14ac:dyDescent="0.2">
      <c r="C810" s="466"/>
      <c r="D810" s="466"/>
      <c r="E810" s="466"/>
      <c r="F810" s="466"/>
      <c r="G810" s="466"/>
      <c r="H810" s="466"/>
      <c r="I810" s="466"/>
      <c r="J810" s="466"/>
      <c r="K810" s="466"/>
      <c r="L810" s="466"/>
      <c r="M810" s="466"/>
      <c r="N810" s="466"/>
      <c r="O810" s="466"/>
      <c r="P810" s="466"/>
      <c r="Q810" s="466"/>
    </row>
    <row r="811" ht="25.15" customHeight="true" x14ac:dyDescent="0.2">
      <c r="C811" s="466"/>
      <c r="D811" s="466"/>
      <c r="E811" s="466"/>
      <c r="F811" s="466"/>
      <c r="G811" s="466"/>
      <c r="H811" s="466"/>
      <c r="I811" s="466"/>
      <c r="J811" s="466"/>
      <c r="K811" s="466"/>
      <c r="L811" s="466"/>
      <c r="M811" s="466"/>
      <c r="N811" s="466"/>
      <c r="O811" s="466"/>
      <c r="P811" s="466"/>
      <c r="Q811" s="466"/>
    </row>
    <row r="812" ht="25.15" customHeight="true" x14ac:dyDescent="0.2">
      <c r="C812" s="466"/>
      <c r="D812" s="466"/>
      <c r="E812" s="466"/>
      <c r="F812" s="466"/>
      <c r="G812" s="466"/>
      <c r="H812" s="466"/>
      <c r="I812" s="466"/>
      <c r="J812" s="466"/>
      <c r="K812" s="466"/>
      <c r="L812" s="466"/>
      <c r="M812" s="466"/>
      <c r="N812" s="466"/>
      <c r="O812" s="466"/>
      <c r="P812" s="466"/>
      <c r="Q812" s="466"/>
    </row>
    <row r="813" ht="25.15" customHeight="true" x14ac:dyDescent="0.2">
      <c r="C813" s="466"/>
      <c r="D813" s="466"/>
      <c r="E813" s="466"/>
      <c r="F813" s="466"/>
      <c r="G813" s="466"/>
      <c r="H813" s="466"/>
      <c r="I813" s="466"/>
      <c r="J813" s="466"/>
      <c r="K813" s="466"/>
      <c r="L813" s="466"/>
      <c r="M813" s="466"/>
      <c r="N813" s="466"/>
      <c r="O813" s="466"/>
      <c r="P813" s="466"/>
      <c r="Q813" s="466"/>
    </row>
    <row r="814" ht="25.15" customHeight="true" x14ac:dyDescent="0.2">
      <c r="C814" s="466"/>
      <c r="D814" s="466"/>
      <c r="E814" s="466"/>
      <c r="F814" s="466"/>
      <c r="G814" s="466"/>
      <c r="H814" s="466"/>
      <c r="I814" s="466"/>
      <c r="J814" s="466"/>
      <c r="K814" s="466"/>
      <c r="L814" s="466"/>
      <c r="M814" s="466"/>
      <c r="N814" s="466"/>
      <c r="O814" s="466"/>
      <c r="P814" s="466"/>
      <c r="Q814" s="466"/>
    </row>
    <row r="815" ht="25.15" customHeight="true" x14ac:dyDescent="0.2">
      <c r="C815" s="466"/>
      <c r="D815" s="466"/>
      <c r="E815" s="466"/>
      <c r="F815" s="466"/>
      <c r="G815" s="466"/>
      <c r="H815" s="466"/>
      <c r="I815" s="466"/>
      <c r="J815" s="466"/>
      <c r="K815" s="466"/>
      <c r="L815" s="466"/>
      <c r="M815" s="466"/>
      <c r="N815" s="466"/>
      <c r="O815" s="466"/>
      <c r="P815" s="466"/>
      <c r="Q815" s="466"/>
    </row>
    <row r="816" ht="25.15" customHeight="true" x14ac:dyDescent="0.2">
      <c r="C816" s="466"/>
      <c r="D816" s="466"/>
      <c r="E816" s="466"/>
      <c r="F816" s="466"/>
      <c r="G816" s="466"/>
      <c r="H816" s="466"/>
      <c r="I816" s="466"/>
      <c r="J816" s="466"/>
      <c r="K816" s="466"/>
      <c r="L816" s="466"/>
      <c r="M816" s="466"/>
      <c r="N816" s="466"/>
      <c r="O816" s="466"/>
      <c r="P816" s="466"/>
      <c r="Q816" s="466"/>
    </row>
    <row r="817" ht="25.15" customHeight="true" x14ac:dyDescent="0.2">
      <c r="C817" s="466"/>
      <c r="D817" s="466"/>
      <c r="E817" s="466"/>
      <c r="F817" s="466"/>
      <c r="G817" s="466"/>
      <c r="H817" s="466"/>
      <c r="I817" s="466"/>
      <c r="J817" s="466"/>
      <c r="K817" s="466"/>
      <c r="L817" s="466"/>
      <c r="M817" s="466"/>
      <c r="N817" s="466"/>
      <c r="O817" s="466"/>
      <c r="P817" s="466"/>
      <c r="Q817" s="466"/>
    </row>
    <row r="818" ht="25.15" customHeight="true" x14ac:dyDescent="0.2">
      <c r="C818" s="466"/>
      <c r="D818" s="466"/>
      <c r="E818" s="466"/>
      <c r="F818" s="466"/>
      <c r="G818" s="466"/>
      <c r="H818" s="466"/>
      <c r="I818" s="466"/>
      <c r="J818" s="466"/>
      <c r="K818" s="466"/>
      <c r="L818" s="466"/>
      <c r="M818" s="466"/>
      <c r="N818" s="466"/>
      <c r="O818" s="466"/>
      <c r="P818" s="466"/>
      <c r="Q818" s="466"/>
    </row>
    <row r="819" ht="25.15" customHeight="true" x14ac:dyDescent="0.2">
      <c r="C819" s="466"/>
      <c r="D819" s="466"/>
      <c r="E819" s="466"/>
      <c r="F819" s="466"/>
      <c r="G819" s="466"/>
      <c r="H819" s="466"/>
      <c r="I819" s="466"/>
      <c r="J819" s="466"/>
      <c r="K819" s="466"/>
      <c r="L819" s="466"/>
      <c r="M819" s="466"/>
      <c r="N819" s="466"/>
      <c r="O819" s="466"/>
      <c r="P819" s="466"/>
      <c r="Q819" s="466"/>
    </row>
    <row r="820" ht="25.15" customHeight="true" x14ac:dyDescent="0.2">
      <c r="C820" s="466"/>
      <c r="D820" s="466"/>
      <c r="E820" s="466"/>
      <c r="F820" s="466"/>
      <c r="G820" s="466"/>
      <c r="H820" s="466"/>
      <c r="I820" s="466"/>
      <c r="J820" s="466"/>
      <c r="K820" s="466"/>
      <c r="L820" s="466"/>
      <c r="M820" s="466"/>
      <c r="N820" s="466"/>
      <c r="O820" s="466"/>
      <c r="P820" s="466"/>
      <c r="Q820" s="466"/>
    </row>
    <row r="821" ht="25.15" customHeight="true" x14ac:dyDescent="0.2">
      <c r="C821" s="466"/>
      <c r="D821" s="466"/>
      <c r="E821" s="466"/>
      <c r="F821" s="466"/>
      <c r="G821" s="466"/>
      <c r="H821" s="466"/>
      <c r="I821" s="466"/>
      <c r="J821" s="466"/>
      <c r="K821" s="466"/>
      <c r="L821" s="466"/>
      <c r="M821" s="466"/>
      <c r="N821" s="466"/>
      <c r="O821" s="466"/>
      <c r="P821" s="466"/>
      <c r="Q821" s="466"/>
    </row>
    <row r="822" ht="25.15" customHeight="true" x14ac:dyDescent="0.2">
      <c r="C822" s="466"/>
      <c r="D822" s="466"/>
      <c r="E822" s="466"/>
      <c r="F822" s="466"/>
      <c r="G822" s="466"/>
      <c r="H822" s="466"/>
      <c r="I822" s="466"/>
      <c r="J822" s="466"/>
      <c r="K822" s="466"/>
      <c r="L822" s="466"/>
      <c r="M822" s="466"/>
      <c r="N822" s="466"/>
      <c r="O822" s="466"/>
      <c r="P822" s="466"/>
      <c r="Q822" s="466"/>
    </row>
    <row r="823" ht="25.15" customHeight="true" x14ac:dyDescent="0.2">
      <c r="C823" s="466"/>
      <c r="D823" s="466"/>
      <c r="E823" s="466"/>
      <c r="F823" s="466"/>
      <c r="G823" s="466"/>
      <c r="H823" s="466"/>
      <c r="I823" s="466"/>
      <c r="J823" s="466"/>
      <c r="K823" s="466"/>
      <c r="L823" s="466"/>
      <c r="M823" s="466"/>
      <c r="N823" s="466"/>
      <c r="O823" s="466"/>
      <c r="P823" s="466"/>
      <c r="Q823" s="466"/>
    </row>
    <row r="824" ht="25.15" customHeight="true" x14ac:dyDescent="0.2">
      <c r="C824" s="466"/>
      <c r="D824" s="466"/>
      <c r="E824" s="466"/>
      <c r="F824" s="466"/>
      <c r="G824" s="466"/>
      <c r="H824" s="466"/>
      <c r="I824" s="466"/>
      <c r="J824" s="466"/>
      <c r="K824" s="466"/>
      <c r="L824" s="466"/>
      <c r="M824" s="466"/>
      <c r="N824" s="466"/>
      <c r="O824" s="466"/>
      <c r="P824" s="466"/>
      <c r="Q824" s="466"/>
    </row>
    <row r="825" ht="25.15" customHeight="true" x14ac:dyDescent="0.2">
      <c r="C825" s="466"/>
      <c r="D825" s="466"/>
      <c r="E825" s="466"/>
      <c r="F825" s="466"/>
      <c r="G825" s="466"/>
      <c r="H825" s="466"/>
      <c r="I825" s="466"/>
      <c r="J825" s="466"/>
      <c r="K825" s="466"/>
      <c r="L825" s="466"/>
      <c r="M825" s="466"/>
      <c r="N825" s="466"/>
      <c r="O825" s="466"/>
      <c r="P825" s="466"/>
      <c r="Q825" s="466"/>
    </row>
    <row r="826" ht="25.15" customHeight="true" x14ac:dyDescent="0.2">
      <c r="C826" s="466"/>
      <c r="D826" s="466"/>
      <c r="E826" s="466"/>
      <c r="F826" s="466"/>
      <c r="G826" s="466"/>
      <c r="H826" s="466"/>
      <c r="I826" s="466"/>
      <c r="J826" s="466"/>
      <c r="K826" s="466"/>
      <c r="L826" s="466"/>
      <c r="M826" s="466"/>
      <c r="N826" s="466"/>
      <c r="O826" s="466"/>
      <c r="P826" s="466"/>
      <c r="Q826" s="466"/>
    </row>
    <row r="827" ht="25.15" customHeight="true" x14ac:dyDescent="0.2">
      <c r="C827" s="466"/>
      <c r="D827" s="466"/>
      <c r="E827" s="466"/>
      <c r="F827" s="466"/>
      <c r="G827" s="466"/>
      <c r="H827" s="466"/>
      <c r="I827" s="466"/>
      <c r="J827" s="466"/>
      <c r="K827" s="466"/>
      <c r="L827" s="466"/>
      <c r="M827" s="466"/>
      <c r="N827" s="466"/>
      <c r="O827" s="466"/>
      <c r="P827" s="466"/>
      <c r="Q827" s="466"/>
    </row>
    <row r="828" ht="25.15" customHeight="true" x14ac:dyDescent="0.2">
      <c r="C828" s="466"/>
      <c r="D828" s="466"/>
      <c r="E828" s="466"/>
      <c r="F828" s="466"/>
      <c r="G828" s="466"/>
      <c r="H828" s="466"/>
      <c r="I828" s="466"/>
      <c r="J828" s="466"/>
      <c r="K828" s="466"/>
      <c r="L828" s="466"/>
      <c r="M828" s="466"/>
      <c r="N828" s="466"/>
      <c r="O828" s="466"/>
      <c r="P828" s="466"/>
      <c r="Q828" s="466"/>
    </row>
    <row r="829" ht="25.15" customHeight="true" x14ac:dyDescent="0.2">
      <c r="C829" s="466"/>
      <c r="D829" s="466"/>
      <c r="E829" s="466"/>
      <c r="F829" s="466"/>
      <c r="G829" s="466"/>
      <c r="H829" s="466"/>
      <c r="I829" s="466"/>
      <c r="J829" s="466"/>
      <c r="K829" s="466"/>
      <c r="L829" s="466"/>
      <c r="M829" s="466"/>
      <c r="N829" s="466"/>
      <c r="O829" s="466"/>
      <c r="P829" s="466"/>
      <c r="Q829" s="466"/>
    </row>
    <row r="830" ht="25.15" customHeight="true" x14ac:dyDescent="0.2">
      <c r="C830" s="466"/>
      <c r="D830" s="466"/>
      <c r="E830" s="466"/>
      <c r="F830" s="466"/>
      <c r="G830" s="466"/>
      <c r="H830" s="466"/>
      <c r="I830" s="466"/>
      <c r="J830" s="466"/>
      <c r="K830" s="466"/>
      <c r="L830" s="466"/>
      <c r="M830" s="466"/>
      <c r="N830" s="466"/>
      <c r="O830" s="466"/>
      <c r="P830" s="466"/>
      <c r="Q830" s="466"/>
    </row>
    <row r="831" ht="25.15" customHeight="true" x14ac:dyDescent="0.2">
      <c r="C831" s="466"/>
      <c r="D831" s="466"/>
      <c r="E831" s="466"/>
      <c r="F831" s="466"/>
      <c r="G831" s="466"/>
      <c r="H831" s="466"/>
      <c r="I831" s="466"/>
      <c r="J831" s="466"/>
      <c r="K831" s="466"/>
      <c r="L831" s="466"/>
      <c r="M831" s="466"/>
      <c r="N831" s="466"/>
      <c r="O831" s="466"/>
      <c r="P831" s="466"/>
      <c r="Q831" s="466"/>
    </row>
    <row r="832" ht="25.15" customHeight="true" x14ac:dyDescent="0.2">
      <c r="C832" s="466"/>
      <c r="D832" s="466"/>
      <c r="E832" s="466"/>
      <c r="F832" s="466"/>
      <c r="G832" s="466"/>
      <c r="H832" s="466"/>
      <c r="I832" s="466"/>
      <c r="J832" s="466"/>
      <c r="K832" s="466"/>
      <c r="L832" s="466"/>
      <c r="M832" s="466"/>
      <c r="N832" s="466"/>
      <c r="O832" s="466"/>
      <c r="P832" s="466"/>
      <c r="Q832" s="466"/>
    </row>
    <row r="833" ht="25.15" customHeight="true" x14ac:dyDescent="0.2">
      <c r="C833" s="466"/>
      <c r="D833" s="466"/>
      <c r="E833" s="466"/>
      <c r="F833" s="466"/>
      <c r="G833" s="466"/>
      <c r="H833" s="466"/>
      <c r="I833" s="466"/>
      <c r="J833" s="466"/>
      <c r="K833" s="466"/>
      <c r="L833" s="466"/>
      <c r="M833" s="466"/>
      <c r="N833" s="466"/>
      <c r="O833" s="466"/>
      <c r="P833" s="466"/>
      <c r="Q833" s="466"/>
    </row>
    <row r="834" ht="25.15" customHeight="true" x14ac:dyDescent="0.2">
      <c r="C834" s="466"/>
      <c r="D834" s="466"/>
      <c r="E834" s="466"/>
      <c r="F834" s="466"/>
      <c r="G834" s="466"/>
      <c r="H834" s="466"/>
      <c r="I834" s="466"/>
      <c r="J834" s="466"/>
      <c r="K834" s="466"/>
      <c r="L834" s="466"/>
      <c r="M834" s="466"/>
      <c r="N834" s="466"/>
      <c r="O834" s="466"/>
      <c r="P834" s="466"/>
      <c r="Q834" s="466"/>
    </row>
    <row r="835" ht="25.15" customHeight="true" x14ac:dyDescent="0.2">
      <c r="C835" s="466"/>
      <c r="D835" s="466"/>
      <c r="E835" s="466"/>
      <c r="F835" s="466"/>
      <c r="G835" s="466"/>
      <c r="H835" s="466"/>
      <c r="I835" s="466"/>
      <c r="J835" s="466"/>
      <c r="K835" s="466"/>
      <c r="L835" s="466"/>
      <c r="M835" s="466"/>
      <c r="N835" s="466"/>
      <c r="O835" s="466"/>
      <c r="P835" s="466"/>
      <c r="Q835" s="466"/>
    </row>
    <row r="836" ht="25.15" customHeight="true" x14ac:dyDescent="0.2">
      <c r="C836" s="466"/>
      <c r="D836" s="466"/>
      <c r="E836" s="466"/>
      <c r="F836" s="466"/>
      <c r="G836" s="466"/>
      <c r="H836" s="466"/>
      <c r="I836" s="466"/>
      <c r="J836" s="466"/>
      <c r="K836" s="466"/>
      <c r="L836" s="466"/>
      <c r="M836" s="466"/>
      <c r="N836" s="466"/>
      <c r="O836" s="466"/>
      <c r="P836" s="466"/>
      <c r="Q836" s="466"/>
    </row>
    <row r="837" ht="25.15" customHeight="true" x14ac:dyDescent="0.2">
      <c r="C837" s="466"/>
      <c r="D837" s="466"/>
      <c r="E837" s="466"/>
      <c r="F837" s="466"/>
      <c r="G837" s="466"/>
      <c r="H837" s="466"/>
      <c r="I837" s="466"/>
      <c r="J837" s="466"/>
      <c r="K837" s="466"/>
      <c r="L837" s="466"/>
      <c r="M837" s="466"/>
      <c r="N837" s="466"/>
      <c r="O837" s="466"/>
      <c r="P837" s="466"/>
      <c r="Q837" s="466"/>
    </row>
    <row r="838" ht="25.15" customHeight="true" x14ac:dyDescent="0.2">
      <c r="C838" s="466"/>
      <c r="D838" s="466"/>
      <c r="E838" s="466"/>
      <c r="F838" s="466"/>
      <c r="G838" s="466"/>
      <c r="H838" s="466"/>
      <c r="I838" s="466"/>
      <c r="J838" s="466"/>
      <c r="K838" s="466"/>
      <c r="L838" s="466"/>
      <c r="M838" s="466"/>
      <c r="N838" s="466"/>
      <c r="O838" s="466"/>
      <c r="P838" s="466"/>
      <c r="Q838" s="466"/>
    </row>
    <row r="839" ht="25.15" customHeight="true" x14ac:dyDescent="0.2">
      <c r="C839" s="466"/>
      <c r="D839" s="466"/>
      <c r="E839" s="466"/>
      <c r="F839" s="466"/>
      <c r="G839" s="466"/>
      <c r="H839" s="466"/>
      <c r="I839" s="466"/>
      <c r="J839" s="466"/>
      <c r="K839" s="466"/>
      <c r="L839" s="466"/>
      <c r="M839" s="466"/>
      <c r="N839" s="466"/>
      <c r="O839" s="466"/>
      <c r="P839" s="466"/>
      <c r="Q839" s="466"/>
    </row>
    <row r="840" ht="25.15" customHeight="true" x14ac:dyDescent="0.2">
      <c r="C840" s="466"/>
      <c r="D840" s="466"/>
      <c r="E840" s="466"/>
      <c r="F840" s="466"/>
      <c r="G840" s="466"/>
      <c r="H840" s="466"/>
      <c r="I840" s="466"/>
      <c r="J840" s="466"/>
      <c r="K840" s="466"/>
      <c r="L840" s="466"/>
      <c r="M840" s="466"/>
      <c r="N840" s="466"/>
      <c r="O840" s="466"/>
      <c r="P840" s="466"/>
      <c r="Q840" s="466"/>
    </row>
    <row r="841" ht="25.15" customHeight="true" x14ac:dyDescent="0.2">
      <c r="C841" s="466"/>
      <c r="D841" s="466"/>
      <c r="E841" s="466"/>
      <c r="F841" s="466"/>
      <c r="G841" s="466"/>
      <c r="H841" s="466"/>
      <c r="I841" s="466"/>
      <c r="J841" s="466"/>
      <c r="K841" s="466"/>
      <c r="L841" s="466"/>
      <c r="M841" s="466"/>
      <c r="N841" s="466"/>
      <c r="O841" s="466"/>
      <c r="P841" s="466"/>
      <c r="Q841" s="466"/>
    </row>
    <row r="842" ht="25.15" customHeight="true" x14ac:dyDescent="0.2">
      <c r="C842" s="466"/>
      <c r="D842" s="466"/>
      <c r="E842" s="466"/>
      <c r="F842" s="466"/>
      <c r="G842" s="466"/>
      <c r="H842" s="466"/>
      <c r="I842" s="466"/>
      <c r="J842" s="466"/>
      <c r="K842" s="466"/>
      <c r="L842" s="466"/>
      <c r="M842" s="466"/>
      <c r="N842" s="466"/>
      <c r="O842" s="466"/>
      <c r="P842" s="466"/>
      <c r="Q842" s="466"/>
    </row>
    <row r="843" ht="25.15" customHeight="true" x14ac:dyDescent="0.2">
      <c r="C843" s="466"/>
      <c r="D843" s="466"/>
      <c r="E843" s="466"/>
      <c r="F843" s="466"/>
      <c r="G843" s="466"/>
      <c r="H843" s="466"/>
      <c r="I843" s="466"/>
      <c r="J843" s="466"/>
      <c r="K843" s="466"/>
      <c r="L843" s="466"/>
      <c r="M843" s="466"/>
      <c r="N843" s="466"/>
      <c r="O843" s="466"/>
      <c r="P843" s="466"/>
      <c r="Q843" s="466"/>
    </row>
    <row r="844" ht="25.15" customHeight="true" x14ac:dyDescent="0.2">
      <c r="C844" s="466"/>
      <c r="D844" s="466"/>
      <c r="E844" s="466"/>
      <c r="F844" s="466"/>
      <c r="G844" s="466"/>
      <c r="H844" s="466"/>
      <c r="I844" s="466"/>
      <c r="J844" s="466"/>
      <c r="K844" s="466"/>
      <c r="L844" s="466"/>
      <c r="M844" s="466"/>
      <c r="N844" s="466"/>
      <c r="O844" s="466"/>
      <c r="P844" s="466"/>
      <c r="Q844" s="466"/>
    </row>
    <row r="845" ht="25.15" customHeight="true" x14ac:dyDescent="0.2">
      <c r="C845" s="466"/>
      <c r="D845" s="466"/>
      <c r="E845" s="466"/>
      <c r="F845" s="466"/>
      <c r="G845" s="466"/>
      <c r="H845" s="466"/>
      <c r="I845" s="466"/>
      <c r="J845" s="466"/>
      <c r="K845" s="466"/>
      <c r="L845" s="466"/>
      <c r="M845" s="466"/>
      <c r="N845" s="466"/>
      <c r="O845" s="466"/>
      <c r="P845" s="466"/>
      <c r="Q845" s="466"/>
    </row>
    <row r="846" ht="25.15" customHeight="true" x14ac:dyDescent="0.2">
      <c r="C846" s="466"/>
      <c r="D846" s="466"/>
      <c r="E846" s="466"/>
      <c r="F846" s="466"/>
      <c r="G846" s="466"/>
      <c r="H846" s="466"/>
      <c r="I846" s="466"/>
      <c r="J846" s="466"/>
      <c r="K846" s="466"/>
      <c r="L846" s="466"/>
      <c r="M846" s="466"/>
      <c r="N846" s="466"/>
      <c r="O846" s="466"/>
      <c r="P846" s="466"/>
      <c r="Q846" s="466"/>
    </row>
    <row r="847" ht="25.15" customHeight="true" x14ac:dyDescent="0.2">
      <c r="C847" s="466"/>
      <c r="D847" s="466"/>
      <c r="E847" s="466"/>
      <c r="F847" s="466"/>
      <c r="G847" s="466"/>
      <c r="H847" s="466"/>
      <c r="I847" s="466"/>
      <c r="J847" s="466"/>
      <c r="K847" s="466"/>
      <c r="L847" s="466"/>
      <c r="M847" s="466"/>
      <c r="N847" s="466"/>
      <c r="O847" s="466"/>
      <c r="P847" s="466"/>
      <c r="Q847" s="466"/>
    </row>
    <row r="848" ht="25.15" customHeight="true" x14ac:dyDescent="0.2">
      <c r="C848" s="466"/>
      <c r="D848" s="466"/>
      <c r="E848" s="466"/>
      <c r="F848" s="466"/>
      <c r="G848" s="466"/>
      <c r="H848" s="466"/>
      <c r="I848" s="466"/>
      <c r="J848" s="466"/>
      <c r="K848" s="466"/>
      <c r="L848" s="466"/>
      <c r="M848" s="466"/>
      <c r="N848" s="466"/>
      <c r="O848" s="466"/>
      <c r="P848" s="466"/>
      <c r="Q848" s="466"/>
    </row>
    <row r="849" ht="25.15" customHeight="true" x14ac:dyDescent="0.2">
      <c r="C849" s="466"/>
      <c r="D849" s="466"/>
      <c r="E849" s="466"/>
      <c r="F849" s="466"/>
      <c r="G849" s="466"/>
      <c r="H849" s="466"/>
      <c r="I849" s="466"/>
      <c r="J849" s="466"/>
      <c r="K849" s="466"/>
      <c r="L849" s="466"/>
      <c r="M849" s="466"/>
      <c r="N849" s="466"/>
      <c r="O849" s="466"/>
      <c r="P849" s="466"/>
      <c r="Q849" s="466"/>
    </row>
    <row r="850" ht="25.15" customHeight="true" x14ac:dyDescent="0.2">
      <c r="C850" s="466"/>
      <c r="D850" s="466"/>
      <c r="E850" s="466"/>
      <c r="F850" s="466"/>
      <c r="G850" s="466"/>
      <c r="H850" s="466"/>
      <c r="I850" s="466"/>
      <c r="J850" s="466"/>
      <c r="K850" s="466"/>
      <c r="L850" s="466"/>
      <c r="M850" s="466"/>
      <c r="N850" s="466"/>
      <c r="O850" s="466"/>
      <c r="P850" s="466"/>
      <c r="Q850" s="466"/>
    </row>
    <row r="851" ht="25.15" customHeight="true" x14ac:dyDescent="0.2">
      <c r="C851" s="466"/>
      <c r="D851" s="466"/>
      <c r="E851" s="466"/>
      <c r="F851" s="466"/>
      <c r="G851" s="466"/>
      <c r="H851" s="466"/>
      <c r="I851" s="466"/>
      <c r="J851" s="466"/>
      <c r="K851" s="466"/>
      <c r="L851" s="466"/>
      <c r="M851" s="466"/>
      <c r="N851" s="466"/>
      <c r="O851" s="466"/>
      <c r="P851" s="466"/>
      <c r="Q851" s="466"/>
    </row>
    <row r="852" ht="25.15" customHeight="true" x14ac:dyDescent="0.2">
      <c r="C852" s="466"/>
      <c r="D852" s="466"/>
      <c r="E852" s="466"/>
      <c r="F852" s="466"/>
      <c r="G852" s="466"/>
      <c r="H852" s="466"/>
      <c r="I852" s="466"/>
      <c r="J852" s="466"/>
      <c r="K852" s="466"/>
      <c r="L852" s="466"/>
      <c r="M852" s="466"/>
      <c r="N852" s="466"/>
      <c r="O852" s="466"/>
      <c r="P852" s="466"/>
      <c r="Q852" s="466"/>
    </row>
    <row r="853" ht="25.15" customHeight="true" x14ac:dyDescent="0.2">
      <c r="C853" s="466"/>
      <c r="D853" s="466"/>
      <c r="E853" s="466"/>
      <c r="F853" s="466"/>
      <c r="G853" s="466"/>
      <c r="H853" s="466"/>
      <c r="I853" s="466"/>
      <c r="J853" s="466"/>
      <c r="K853" s="466"/>
      <c r="L853" s="466"/>
      <c r="M853" s="466"/>
      <c r="N853" s="466"/>
      <c r="O853" s="466"/>
      <c r="P853" s="466"/>
      <c r="Q853" s="466"/>
    </row>
    <row r="854" ht="25.15" customHeight="true" x14ac:dyDescent="0.2">
      <c r="C854" s="466"/>
      <c r="D854" s="466"/>
      <c r="E854" s="466"/>
      <c r="F854" s="466"/>
      <c r="G854" s="466"/>
      <c r="H854" s="466"/>
      <c r="I854" s="466"/>
      <c r="J854" s="466"/>
      <c r="K854" s="466"/>
      <c r="L854" s="466"/>
      <c r="M854" s="466"/>
      <c r="N854" s="466"/>
      <c r="O854" s="466"/>
      <c r="P854" s="466"/>
      <c r="Q854" s="466"/>
    </row>
    <row r="855" ht="25.15" customHeight="true" x14ac:dyDescent="0.2">
      <c r="C855" s="466"/>
      <c r="D855" s="466"/>
      <c r="E855" s="466"/>
      <c r="F855" s="466"/>
      <c r="G855" s="466"/>
      <c r="H855" s="466"/>
      <c r="I855" s="466"/>
      <c r="J855" s="466"/>
      <c r="K855" s="466"/>
      <c r="L855" s="466"/>
      <c r="M855" s="466"/>
      <c r="N855" s="466"/>
      <c r="O855" s="466"/>
      <c r="P855" s="466"/>
      <c r="Q855" s="466"/>
    </row>
    <row r="856" ht="25.15" customHeight="true" x14ac:dyDescent="0.2">
      <c r="C856" s="466"/>
      <c r="D856" s="466"/>
      <c r="E856" s="466"/>
      <c r="F856" s="466"/>
      <c r="G856" s="466"/>
      <c r="H856" s="466"/>
      <c r="I856" s="466"/>
      <c r="J856" s="466"/>
      <c r="K856" s="466"/>
      <c r="L856" s="466"/>
      <c r="M856" s="466"/>
      <c r="N856" s="466"/>
      <c r="O856" s="466"/>
      <c r="P856" s="466"/>
      <c r="Q856" s="466"/>
    </row>
    <row r="857" ht="25.15" customHeight="true" x14ac:dyDescent="0.2">
      <c r="C857" s="466"/>
      <c r="D857" s="466"/>
      <c r="E857" s="466"/>
      <c r="F857" s="466"/>
      <c r="G857" s="466"/>
      <c r="H857" s="466"/>
      <c r="I857" s="466"/>
      <c r="J857" s="466"/>
      <c r="K857" s="466"/>
      <c r="L857" s="466"/>
      <c r="M857" s="466"/>
      <c r="N857" s="466"/>
      <c r="O857" s="466"/>
      <c r="P857" s="466"/>
      <c r="Q857" s="466"/>
    </row>
    <row r="858" ht="25.15" customHeight="true" x14ac:dyDescent="0.2">
      <c r="C858" s="466"/>
      <c r="D858" s="466"/>
      <c r="E858" s="466"/>
      <c r="F858" s="466"/>
      <c r="G858" s="466"/>
      <c r="H858" s="466"/>
      <c r="I858" s="466"/>
      <c r="J858" s="466"/>
      <c r="K858" s="466"/>
      <c r="L858" s="466"/>
      <c r="M858" s="466"/>
      <c r="N858" s="466"/>
      <c r="O858" s="466"/>
      <c r="P858" s="466"/>
      <c r="Q858" s="466"/>
    </row>
    <row r="859" ht="25.15" customHeight="true" x14ac:dyDescent="0.2">
      <c r="C859" s="466"/>
      <c r="D859" s="466"/>
      <c r="E859" s="466"/>
      <c r="F859" s="466"/>
      <c r="G859" s="466"/>
      <c r="H859" s="466"/>
      <c r="I859" s="466"/>
      <c r="J859" s="466"/>
      <c r="K859" s="466"/>
      <c r="L859" s="466"/>
      <c r="M859" s="466"/>
      <c r="N859" s="466"/>
      <c r="O859" s="466"/>
      <c r="P859" s="466"/>
      <c r="Q859" s="466"/>
    </row>
    <row r="860" ht="25.15" customHeight="true" x14ac:dyDescent="0.2">
      <c r="C860" s="466"/>
      <c r="D860" s="466"/>
      <c r="E860" s="466"/>
      <c r="F860" s="466"/>
      <c r="G860" s="466"/>
      <c r="H860" s="466"/>
      <c r="I860" s="466"/>
      <c r="J860" s="466"/>
      <c r="K860" s="466"/>
      <c r="L860" s="466"/>
      <c r="M860" s="466"/>
      <c r="N860" s="466"/>
      <c r="O860" s="466"/>
      <c r="P860" s="466"/>
      <c r="Q860" s="466"/>
    </row>
    <row r="861" ht="25.15" customHeight="true" x14ac:dyDescent="0.2">
      <c r="C861" s="466"/>
      <c r="D861" s="466"/>
      <c r="E861" s="466"/>
      <c r="F861" s="466"/>
      <c r="G861" s="466"/>
      <c r="H861" s="466"/>
      <c r="I861" s="466"/>
      <c r="J861" s="466"/>
      <c r="K861" s="466"/>
      <c r="L861" s="466"/>
      <c r="M861" s="466"/>
      <c r="N861" s="466"/>
      <c r="O861" s="466"/>
      <c r="P861" s="466"/>
      <c r="Q861" s="466"/>
    </row>
    <row r="862" ht="25.15" customHeight="true" x14ac:dyDescent="0.2">
      <c r="C862" s="466"/>
      <c r="D862" s="466"/>
      <c r="E862" s="466"/>
      <c r="F862" s="466"/>
      <c r="G862" s="466"/>
      <c r="H862" s="466"/>
      <c r="I862" s="466"/>
      <c r="J862" s="466"/>
      <c r="K862" s="466"/>
      <c r="L862" s="466"/>
      <c r="M862" s="466"/>
      <c r="N862" s="466"/>
      <c r="O862" s="466"/>
      <c r="P862" s="466"/>
      <c r="Q862" s="466"/>
    </row>
    <row r="863" ht="25.15" customHeight="true" x14ac:dyDescent="0.2">
      <c r="C863" s="466"/>
      <c r="D863" s="466"/>
      <c r="E863" s="466"/>
      <c r="F863" s="466"/>
      <c r="G863" s="466"/>
      <c r="H863" s="466"/>
      <c r="I863" s="466"/>
      <c r="J863" s="466"/>
      <c r="K863" s="466"/>
      <c r="L863" s="466"/>
      <c r="M863" s="466"/>
      <c r="N863" s="466"/>
      <c r="O863" s="466"/>
      <c r="P863" s="466"/>
      <c r="Q863" s="466"/>
    </row>
    <row r="864" ht="25.15" customHeight="true" x14ac:dyDescent="0.2">
      <c r="C864" s="466"/>
      <c r="D864" s="466"/>
      <c r="E864" s="466"/>
      <c r="F864" s="466"/>
      <c r="G864" s="466"/>
      <c r="H864" s="466"/>
      <c r="I864" s="466"/>
      <c r="J864" s="466"/>
      <c r="K864" s="466"/>
      <c r="L864" s="466"/>
      <c r="M864" s="466"/>
      <c r="N864" s="466"/>
      <c r="O864" s="466"/>
      <c r="P864" s="466"/>
      <c r="Q864" s="466"/>
    </row>
    <row r="865" ht="25.15" customHeight="true" x14ac:dyDescent="0.2">
      <c r="C865" s="466"/>
      <c r="D865" s="466"/>
      <c r="E865" s="466"/>
      <c r="F865" s="466"/>
      <c r="G865" s="466"/>
      <c r="H865" s="466"/>
      <c r="I865" s="466"/>
      <c r="J865" s="466"/>
      <c r="K865" s="466"/>
      <c r="L865" s="466"/>
      <c r="M865" s="466"/>
      <c r="N865" s="466"/>
      <c r="O865" s="466"/>
      <c r="P865" s="466"/>
      <c r="Q865" s="466"/>
    </row>
    <row r="866" ht="25.15" customHeight="true" x14ac:dyDescent="0.2">
      <c r="C866" s="466"/>
      <c r="D866" s="466"/>
      <c r="E866" s="466"/>
      <c r="F866" s="466"/>
      <c r="G866" s="466"/>
      <c r="H866" s="466"/>
      <c r="I866" s="466"/>
      <c r="J866" s="466"/>
      <c r="K866" s="466"/>
      <c r="L866" s="466"/>
      <c r="M866" s="466"/>
      <c r="N866" s="466"/>
      <c r="O866" s="466"/>
      <c r="P866" s="466"/>
      <c r="Q866" s="466"/>
    </row>
    <row r="867" ht="25.15" customHeight="true" x14ac:dyDescent="0.2">
      <c r="C867" s="466"/>
      <c r="D867" s="466"/>
      <c r="E867" s="466"/>
      <c r="F867" s="466"/>
      <c r="G867" s="466"/>
      <c r="H867" s="466"/>
      <c r="I867" s="466"/>
      <c r="J867" s="466"/>
      <c r="K867" s="466"/>
      <c r="L867" s="466"/>
      <c r="M867" s="466"/>
      <c r="N867" s="466"/>
      <c r="O867" s="466"/>
      <c r="P867" s="466"/>
      <c r="Q867" s="466"/>
    </row>
    <row r="868" ht="25.15" customHeight="true" x14ac:dyDescent="0.2">
      <c r="C868" s="466"/>
      <c r="D868" s="466"/>
      <c r="E868" s="466"/>
      <c r="F868" s="466"/>
      <c r="G868" s="466"/>
      <c r="H868" s="466"/>
      <c r="I868" s="466"/>
      <c r="J868" s="466"/>
      <c r="K868" s="466"/>
      <c r="L868" s="466"/>
      <c r="M868" s="466"/>
      <c r="N868" s="466"/>
      <c r="O868" s="466"/>
      <c r="P868" s="466"/>
      <c r="Q868" s="466"/>
    </row>
    <row r="869" ht="25.15" customHeight="true" x14ac:dyDescent="0.2">
      <c r="C869" s="466"/>
      <c r="D869" s="466"/>
      <c r="E869" s="466"/>
      <c r="F869" s="466"/>
      <c r="G869" s="466"/>
      <c r="H869" s="466"/>
      <c r="I869" s="466"/>
      <c r="J869" s="466"/>
      <c r="K869" s="466"/>
      <c r="L869" s="466"/>
      <c r="M869" s="466"/>
      <c r="N869" s="466"/>
      <c r="O869" s="466"/>
      <c r="P869" s="466"/>
      <c r="Q869" s="466"/>
    </row>
    <row r="870" ht="25.15" customHeight="true" x14ac:dyDescent="0.2">
      <c r="C870" s="466"/>
      <c r="D870" s="466"/>
      <c r="E870" s="466"/>
      <c r="F870" s="466"/>
      <c r="G870" s="466"/>
      <c r="H870" s="466"/>
      <c r="I870" s="466"/>
      <c r="J870" s="466"/>
      <c r="K870" s="466"/>
      <c r="L870" s="466"/>
      <c r="M870" s="466"/>
      <c r="N870" s="466"/>
      <c r="O870" s="466"/>
      <c r="P870" s="466"/>
      <c r="Q870" s="466"/>
    </row>
    <row r="871" ht="25.15" customHeight="true" x14ac:dyDescent="0.2">
      <c r="C871" s="466"/>
      <c r="D871" s="466"/>
      <c r="E871" s="466"/>
      <c r="F871" s="466"/>
      <c r="G871" s="466"/>
      <c r="H871" s="466"/>
      <c r="I871" s="466"/>
      <c r="J871" s="466"/>
      <c r="K871" s="466"/>
      <c r="L871" s="466"/>
      <c r="M871" s="466"/>
      <c r="N871" s="466"/>
      <c r="O871" s="466"/>
      <c r="P871" s="466"/>
      <c r="Q871" s="466"/>
    </row>
    <row r="872" ht="25.15" customHeight="true" x14ac:dyDescent="0.2">
      <c r="C872" s="466"/>
      <c r="D872" s="466"/>
      <c r="E872" s="466"/>
      <c r="F872" s="466"/>
      <c r="G872" s="466"/>
      <c r="H872" s="466"/>
      <c r="I872" s="466"/>
      <c r="J872" s="466"/>
      <c r="K872" s="466"/>
      <c r="L872" s="466"/>
      <c r="M872" s="466"/>
      <c r="N872" s="466"/>
      <c r="O872" s="466"/>
      <c r="P872" s="466"/>
      <c r="Q872" s="466"/>
    </row>
    <row r="873" ht="25.15" customHeight="true" x14ac:dyDescent="0.2">
      <c r="C873" s="466"/>
      <c r="D873" s="466"/>
      <c r="E873" s="466"/>
      <c r="F873" s="466"/>
      <c r="G873" s="466"/>
      <c r="H873" s="466"/>
      <c r="I873" s="466"/>
      <c r="J873" s="466"/>
      <c r="K873" s="466"/>
      <c r="L873" s="466"/>
      <c r="M873" s="466"/>
      <c r="N873" s="466"/>
      <c r="O873" s="466"/>
      <c r="P873" s="466"/>
      <c r="Q873" s="466"/>
    </row>
    <row r="874" ht="25.15" customHeight="true" x14ac:dyDescent="0.2">
      <c r="C874" s="466"/>
      <c r="D874" s="466"/>
      <c r="E874" s="466"/>
      <c r="F874" s="466"/>
      <c r="G874" s="466"/>
      <c r="H874" s="466"/>
      <c r="I874" s="466"/>
      <c r="J874" s="466"/>
      <c r="K874" s="466"/>
      <c r="L874" s="466"/>
      <c r="M874" s="466"/>
      <c r="N874" s="466"/>
      <c r="O874" s="466"/>
      <c r="P874" s="466"/>
      <c r="Q874" s="466"/>
    </row>
    <row r="875" ht="25.15" customHeight="true" x14ac:dyDescent="0.2">
      <c r="C875" s="466"/>
      <c r="D875" s="466"/>
      <c r="E875" s="466"/>
      <c r="F875" s="466"/>
      <c r="G875" s="466"/>
      <c r="H875" s="466"/>
      <c r="I875" s="466"/>
      <c r="J875" s="466"/>
      <c r="K875" s="466"/>
      <c r="L875" s="466"/>
      <c r="M875" s="466"/>
      <c r="N875" s="466"/>
      <c r="O875" s="466"/>
      <c r="P875" s="466"/>
      <c r="Q875" s="466"/>
    </row>
    <row r="876" ht="25.15" customHeight="true" x14ac:dyDescent="0.2">
      <c r="C876" s="466"/>
      <c r="D876" s="466"/>
      <c r="E876" s="466"/>
      <c r="F876" s="466"/>
      <c r="G876" s="466"/>
      <c r="H876" s="466"/>
      <c r="I876" s="466"/>
      <c r="J876" s="466"/>
      <c r="K876" s="466"/>
      <c r="L876" s="466"/>
      <c r="M876" s="466"/>
      <c r="N876" s="466"/>
      <c r="O876" s="466"/>
      <c r="P876" s="466"/>
      <c r="Q876" s="466"/>
    </row>
    <row r="877" ht="25.15" customHeight="true" x14ac:dyDescent="0.2">
      <c r="C877" s="466"/>
      <c r="D877" s="466"/>
      <c r="E877" s="466"/>
      <c r="F877" s="466"/>
      <c r="G877" s="466"/>
      <c r="H877" s="466"/>
      <c r="I877" s="466"/>
      <c r="J877" s="466"/>
      <c r="K877" s="466"/>
      <c r="L877" s="466"/>
      <c r="M877" s="466"/>
      <c r="N877" s="466"/>
      <c r="O877" s="466"/>
      <c r="P877" s="466"/>
      <c r="Q877" s="466"/>
    </row>
    <row r="878" ht="25.15" customHeight="true" x14ac:dyDescent="0.2">
      <c r="C878" s="466"/>
      <c r="D878" s="466"/>
      <c r="E878" s="466"/>
      <c r="F878" s="466"/>
      <c r="G878" s="466"/>
      <c r="H878" s="466"/>
      <c r="I878" s="466"/>
      <c r="J878" s="466"/>
      <c r="K878" s="466"/>
      <c r="L878" s="466"/>
      <c r="M878" s="466"/>
      <c r="N878" s="466"/>
      <c r="O878" s="466"/>
      <c r="P878" s="466"/>
      <c r="Q878" s="466"/>
    </row>
    <row r="879" ht="25.15" customHeight="true" x14ac:dyDescent="0.2">
      <c r="C879" s="466"/>
      <c r="D879" s="466"/>
      <c r="E879" s="466"/>
      <c r="F879" s="466"/>
      <c r="G879" s="466"/>
      <c r="H879" s="466"/>
      <c r="I879" s="466"/>
      <c r="J879" s="466"/>
      <c r="K879" s="466"/>
      <c r="L879" s="466"/>
      <c r="M879" s="466"/>
      <c r="N879" s="466"/>
      <c r="O879" s="466"/>
      <c r="P879" s="466"/>
      <c r="Q879" s="466"/>
    </row>
    <row r="880" ht="25.15" customHeight="true" x14ac:dyDescent="0.2">
      <c r="C880" s="466"/>
      <c r="D880" s="466"/>
      <c r="E880" s="466"/>
      <c r="F880" s="466"/>
      <c r="G880" s="466"/>
      <c r="H880" s="466"/>
      <c r="I880" s="466"/>
      <c r="J880" s="466"/>
      <c r="K880" s="466"/>
      <c r="L880" s="466"/>
      <c r="M880" s="466"/>
      <c r="N880" s="466"/>
      <c r="O880" s="466"/>
      <c r="P880" s="466"/>
      <c r="Q880" s="466"/>
    </row>
    <row r="881" ht="25.15" customHeight="true" x14ac:dyDescent="0.2">
      <c r="C881" s="466"/>
      <c r="D881" s="466"/>
      <c r="E881" s="466"/>
      <c r="F881" s="466"/>
      <c r="G881" s="466"/>
      <c r="H881" s="466"/>
      <c r="I881" s="466"/>
      <c r="J881" s="466"/>
      <c r="K881" s="466"/>
      <c r="L881" s="466"/>
      <c r="M881" s="466"/>
      <c r="N881" s="466"/>
      <c r="O881" s="466"/>
      <c r="P881" s="466"/>
      <c r="Q881" s="466"/>
    </row>
    <row r="882" ht="25.15" customHeight="true" x14ac:dyDescent="0.2">
      <c r="C882" s="466"/>
      <c r="D882" s="466"/>
      <c r="E882" s="466"/>
      <c r="F882" s="466"/>
      <c r="G882" s="466"/>
      <c r="H882" s="466"/>
      <c r="I882" s="466"/>
      <c r="J882" s="466"/>
      <c r="K882" s="466"/>
      <c r="L882" s="466"/>
      <c r="M882" s="466"/>
      <c r="N882" s="466"/>
      <c r="O882" s="466"/>
      <c r="P882" s="466"/>
      <c r="Q882" s="466"/>
    </row>
    <row r="883" ht="25.15" customHeight="true" x14ac:dyDescent="0.2">
      <c r="C883" s="466"/>
      <c r="D883" s="466"/>
      <c r="E883" s="466"/>
      <c r="F883" s="466"/>
      <c r="G883" s="466"/>
      <c r="H883" s="466"/>
      <c r="I883" s="466"/>
      <c r="J883" s="466"/>
      <c r="K883" s="466"/>
      <c r="L883" s="466"/>
      <c r="M883" s="466"/>
      <c r="N883" s="466"/>
      <c r="O883" s="466"/>
      <c r="P883" s="466"/>
      <c r="Q883" s="466"/>
    </row>
    <row r="884" ht="25.15" customHeight="true" x14ac:dyDescent="0.2">
      <c r="C884" s="466"/>
      <c r="D884" s="466"/>
      <c r="E884" s="466"/>
      <c r="F884" s="466"/>
      <c r="G884" s="466"/>
      <c r="H884" s="466"/>
      <c r="I884" s="466"/>
      <c r="J884" s="466"/>
      <c r="K884" s="466"/>
      <c r="L884" s="466"/>
      <c r="M884" s="466"/>
      <c r="N884" s="466"/>
      <c r="O884" s="466"/>
      <c r="P884" s="466"/>
      <c r="Q884" s="466"/>
    </row>
    <row r="885" ht="25.15" customHeight="true" x14ac:dyDescent="0.2">
      <c r="C885" s="466"/>
      <c r="D885" s="466"/>
      <c r="E885" s="466"/>
      <c r="F885" s="466"/>
      <c r="G885" s="466"/>
      <c r="H885" s="466"/>
      <c r="I885" s="466"/>
      <c r="J885" s="466"/>
      <c r="K885" s="466"/>
      <c r="L885" s="466"/>
      <c r="M885" s="466"/>
      <c r="N885" s="466"/>
      <c r="O885" s="466"/>
      <c r="P885" s="466"/>
      <c r="Q885" s="466"/>
    </row>
    <row r="886" ht="25.15" customHeight="true" x14ac:dyDescent="0.2">
      <c r="C886" s="466"/>
      <c r="D886" s="466"/>
      <c r="E886" s="466"/>
      <c r="F886" s="466"/>
      <c r="G886" s="466"/>
      <c r="H886" s="466"/>
      <c r="I886" s="466"/>
      <c r="J886" s="466"/>
      <c r="K886" s="466"/>
      <c r="L886" s="466"/>
      <c r="M886" s="466"/>
      <c r="N886" s="466"/>
      <c r="O886" s="466"/>
      <c r="P886" s="466"/>
      <c r="Q886" s="466"/>
    </row>
    <row r="887" ht="25.15" customHeight="true" x14ac:dyDescent="0.2">
      <c r="C887" s="466"/>
      <c r="D887" s="466"/>
      <c r="E887" s="466"/>
      <c r="F887" s="466"/>
      <c r="G887" s="466"/>
      <c r="H887" s="466"/>
      <c r="I887" s="466"/>
      <c r="J887" s="466"/>
      <c r="K887" s="466"/>
      <c r="L887" s="466"/>
      <c r="M887" s="466"/>
      <c r="N887" s="466"/>
      <c r="O887" s="466"/>
      <c r="P887" s="466"/>
      <c r="Q887" s="466"/>
    </row>
    <row r="888" ht="25.15" customHeight="true" x14ac:dyDescent="0.2">
      <c r="C888" s="466"/>
      <c r="D888" s="466"/>
      <c r="E888" s="466"/>
      <c r="F888" s="466"/>
      <c r="G888" s="466"/>
      <c r="H888" s="466"/>
      <c r="I888" s="466"/>
      <c r="J888" s="466"/>
      <c r="K888" s="466"/>
      <c r="L888" s="466"/>
      <c r="M888" s="466"/>
      <c r="N888" s="466"/>
      <c r="O888" s="466"/>
      <c r="P888" s="466"/>
      <c r="Q888" s="466"/>
    </row>
    <row r="889" ht="25.15" customHeight="true" x14ac:dyDescent="0.2">
      <c r="C889" s="466"/>
      <c r="D889" s="466"/>
      <c r="E889" s="466"/>
      <c r="F889" s="466"/>
      <c r="G889" s="466"/>
      <c r="H889" s="466"/>
      <c r="I889" s="466"/>
      <c r="J889" s="466"/>
      <c r="K889" s="466"/>
      <c r="L889" s="466"/>
      <c r="M889" s="466"/>
      <c r="N889" s="466"/>
      <c r="O889" s="466"/>
      <c r="P889" s="466"/>
      <c r="Q889" s="466"/>
    </row>
    <row r="890" ht="25.15" customHeight="true" x14ac:dyDescent="0.2">
      <c r="C890" s="466"/>
      <c r="D890" s="466"/>
      <c r="E890" s="466"/>
      <c r="F890" s="466"/>
      <c r="G890" s="466"/>
      <c r="H890" s="466"/>
      <c r="I890" s="466"/>
      <c r="J890" s="466"/>
      <c r="K890" s="466"/>
      <c r="L890" s="466"/>
      <c r="M890" s="466"/>
      <c r="N890" s="466"/>
      <c r="O890" s="466"/>
      <c r="P890" s="466"/>
      <c r="Q890" s="466"/>
    </row>
    <row r="891" ht="25.15" customHeight="true" x14ac:dyDescent="0.2">
      <c r="C891" s="466"/>
      <c r="D891" s="466"/>
      <c r="E891" s="466"/>
      <c r="F891" s="466"/>
      <c r="G891" s="466"/>
      <c r="H891" s="466"/>
      <c r="I891" s="466"/>
      <c r="J891" s="466"/>
      <c r="K891" s="466"/>
      <c r="L891" s="466"/>
      <c r="M891" s="466"/>
      <c r="N891" s="466"/>
      <c r="O891" s="466"/>
      <c r="P891" s="466"/>
      <c r="Q891" s="466"/>
    </row>
    <row r="892" ht="25.15" customHeight="true" x14ac:dyDescent="0.2">
      <c r="C892" s="466"/>
      <c r="D892" s="466"/>
      <c r="E892" s="466"/>
      <c r="F892" s="466"/>
      <c r="G892" s="466"/>
      <c r="H892" s="466"/>
      <c r="I892" s="466"/>
      <c r="J892" s="466"/>
      <c r="K892" s="466"/>
      <c r="L892" s="466"/>
      <c r="M892" s="466"/>
      <c r="N892" s="466"/>
      <c r="O892" s="466"/>
      <c r="P892" s="466"/>
      <c r="Q892" s="466"/>
    </row>
    <row r="893" ht="25.15" customHeight="true" x14ac:dyDescent="0.2">
      <c r="C893" s="466"/>
      <c r="D893" s="466"/>
      <c r="E893" s="466"/>
      <c r="F893" s="466"/>
      <c r="G893" s="466"/>
      <c r="H893" s="466"/>
      <c r="I893" s="466"/>
      <c r="J893" s="466"/>
      <c r="K893" s="466"/>
      <c r="L893" s="466"/>
      <c r="M893" s="466"/>
      <c r="N893" s="466"/>
      <c r="O893" s="466"/>
      <c r="P893" s="466"/>
      <c r="Q893" s="466"/>
    </row>
    <row r="894" ht="25.15" customHeight="true" x14ac:dyDescent="0.2">
      <c r="C894" s="466"/>
      <c r="D894" s="466"/>
      <c r="E894" s="466"/>
      <c r="F894" s="466"/>
      <c r="G894" s="466"/>
      <c r="H894" s="466"/>
      <c r="I894" s="466"/>
      <c r="J894" s="466"/>
      <c r="K894" s="466"/>
      <c r="L894" s="466"/>
      <c r="M894" s="466"/>
      <c r="N894" s="466"/>
      <c r="O894" s="466"/>
      <c r="P894" s="466"/>
      <c r="Q894" s="466"/>
    </row>
    <row r="895" ht="25.15" customHeight="true" x14ac:dyDescent="0.2">
      <c r="C895" s="466"/>
      <c r="D895" s="466"/>
      <c r="E895" s="466"/>
      <c r="F895" s="466"/>
      <c r="G895" s="466"/>
      <c r="H895" s="466"/>
      <c r="I895" s="466"/>
      <c r="J895" s="466"/>
      <c r="K895" s="466"/>
      <c r="L895" s="466"/>
      <c r="M895" s="466"/>
      <c r="N895" s="466"/>
      <c r="O895" s="466"/>
      <c r="P895" s="466"/>
      <c r="Q895" s="466"/>
    </row>
    <row r="896" ht="25.15" customHeight="true" x14ac:dyDescent="0.2">
      <c r="C896" s="466"/>
      <c r="D896" s="466"/>
      <c r="E896" s="466"/>
      <c r="F896" s="466"/>
      <c r="G896" s="466"/>
      <c r="H896" s="466"/>
      <c r="I896" s="466"/>
      <c r="J896" s="466"/>
      <c r="K896" s="466"/>
      <c r="L896" s="466"/>
      <c r="M896" s="466"/>
      <c r="N896" s="466"/>
      <c r="O896" s="466"/>
      <c r="P896" s="466"/>
      <c r="Q896" s="466"/>
    </row>
    <row r="897" ht="25.15" customHeight="true" x14ac:dyDescent="0.2">
      <c r="C897" s="466"/>
      <c r="D897" s="466"/>
      <c r="E897" s="466"/>
      <c r="F897" s="466"/>
      <c r="G897" s="466"/>
      <c r="H897" s="466"/>
      <c r="I897" s="466"/>
      <c r="J897" s="466"/>
      <c r="K897" s="466"/>
      <c r="L897" s="466"/>
      <c r="M897" s="466"/>
      <c r="N897" s="466"/>
      <c r="O897" s="466"/>
      <c r="P897" s="466"/>
      <c r="Q897" s="466"/>
    </row>
    <row r="898" ht="25.15" customHeight="true" x14ac:dyDescent="0.2">
      <c r="C898" s="466"/>
      <c r="D898" s="466"/>
      <c r="E898" s="466"/>
      <c r="F898" s="466"/>
      <c r="G898" s="466"/>
      <c r="H898" s="466"/>
      <c r="I898" s="466"/>
      <c r="J898" s="466"/>
      <c r="K898" s="466"/>
      <c r="L898" s="466"/>
      <c r="M898" s="466"/>
      <c r="N898" s="466"/>
      <c r="O898" s="466"/>
      <c r="P898" s="466"/>
      <c r="Q898" s="466"/>
    </row>
    <row r="899" ht="25.15" customHeight="true" x14ac:dyDescent="0.2">
      <c r="C899" s="466"/>
      <c r="D899" s="466"/>
      <c r="E899" s="466"/>
      <c r="F899" s="466"/>
      <c r="G899" s="466"/>
      <c r="H899" s="466"/>
      <c r="I899" s="466"/>
      <c r="J899" s="466"/>
      <c r="K899" s="466"/>
      <c r="L899" s="466"/>
      <c r="M899" s="466"/>
      <c r="N899" s="466"/>
      <c r="O899" s="466"/>
      <c r="P899" s="466"/>
      <c r="Q899" s="466"/>
    </row>
    <row r="900" ht="25.15" customHeight="true" x14ac:dyDescent="0.2">
      <c r="C900" s="466"/>
      <c r="D900" s="466"/>
      <c r="E900" s="466"/>
      <c r="F900" s="466"/>
      <c r="G900" s="466"/>
      <c r="H900" s="466"/>
      <c r="I900" s="466"/>
      <c r="J900" s="466"/>
      <c r="K900" s="466"/>
      <c r="L900" s="466"/>
      <c r="M900" s="466"/>
      <c r="N900" s="466"/>
      <c r="O900" s="466"/>
      <c r="P900" s="466"/>
      <c r="Q900" s="466"/>
    </row>
    <row r="901" ht="25.15" customHeight="true" x14ac:dyDescent="0.2">
      <c r="C901" s="466"/>
      <c r="D901" s="466"/>
      <c r="E901" s="466"/>
      <c r="F901" s="466"/>
      <c r="G901" s="466"/>
      <c r="H901" s="466"/>
      <c r="I901" s="466"/>
      <c r="J901" s="466"/>
      <c r="K901" s="466"/>
      <c r="L901" s="466"/>
      <c r="M901" s="466"/>
      <c r="N901" s="466"/>
      <c r="O901" s="466"/>
      <c r="P901" s="466"/>
      <c r="Q901" s="466"/>
    </row>
    <row r="902" ht="25.15" customHeight="true" x14ac:dyDescent="0.2">
      <c r="C902" s="466"/>
      <c r="D902" s="466"/>
      <c r="E902" s="466"/>
      <c r="F902" s="466"/>
      <c r="G902" s="466"/>
      <c r="H902" s="466"/>
      <c r="I902" s="466"/>
      <c r="J902" s="466"/>
      <c r="K902" s="466"/>
      <c r="L902" s="466"/>
      <c r="M902" s="466"/>
      <c r="N902" s="466"/>
      <c r="O902" s="466"/>
      <c r="P902" s="466"/>
      <c r="Q902" s="466"/>
    </row>
    <row r="903" ht="25.15" customHeight="true" x14ac:dyDescent="0.2">
      <c r="C903" s="466"/>
      <c r="D903" s="466"/>
      <c r="E903" s="466"/>
      <c r="F903" s="466"/>
      <c r="G903" s="466"/>
      <c r="H903" s="466"/>
      <c r="I903" s="466"/>
      <c r="J903" s="466"/>
      <c r="K903" s="466"/>
      <c r="L903" s="466"/>
      <c r="M903" s="466"/>
      <c r="N903" s="466"/>
      <c r="O903" s="466"/>
      <c r="P903" s="466"/>
      <c r="Q903" s="466"/>
    </row>
    <row r="904" ht="25.15" customHeight="true" x14ac:dyDescent="0.2">
      <c r="C904" s="466"/>
      <c r="D904" s="466"/>
      <c r="E904" s="466"/>
      <c r="F904" s="466"/>
      <c r="G904" s="466"/>
      <c r="H904" s="466"/>
      <c r="I904" s="466"/>
      <c r="J904" s="466"/>
      <c r="K904" s="466"/>
      <c r="L904" s="466"/>
      <c r="M904" s="466"/>
      <c r="N904" s="466"/>
      <c r="O904" s="466"/>
      <c r="P904" s="466"/>
      <c r="Q904" s="466"/>
    </row>
    <row r="905" ht="25.15" customHeight="true" x14ac:dyDescent="0.2">
      <c r="C905" s="466"/>
      <c r="D905" s="466"/>
      <c r="E905" s="466"/>
      <c r="F905" s="466"/>
      <c r="G905" s="466"/>
      <c r="H905" s="466"/>
      <c r="I905" s="466"/>
      <c r="J905" s="466"/>
      <c r="K905" s="466"/>
      <c r="L905" s="466"/>
      <c r="M905" s="466"/>
      <c r="N905" s="466"/>
      <c r="O905" s="466"/>
      <c r="P905" s="466"/>
      <c r="Q905" s="466"/>
    </row>
    <row r="906" ht="25.15" customHeight="true" x14ac:dyDescent="0.2">
      <c r="C906" s="466"/>
      <c r="D906" s="466"/>
      <c r="E906" s="466"/>
      <c r="F906" s="466"/>
      <c r="G906" s="466"/>
      <c r="H906" s="466"/>
      <c r="I906" s="466"/>
      <c r="J906" s="466"/>
      <c r="K906" s="466"/>
      <c r="L906" s="466"/>
      <c r="M906" s="466"/>
      <c r="N906" s="466"/>
      <c r="O906" s="466"/>
      <c r="P906" s="466"/>
      <c r="Q906" s="466"/>
    </row>
    <row r="907" ht="25.15" customHeight="true" x14ac:dyDescent="0.2">
      <c r="C907" s="466"/>
      <c r="D907" s="466"/>
      <c r="E907" s="466"/>
      <c r="F907" s="466"/>
      <c r="G907" s="466"/>
      <c r="H907" s="466"/>
      <c r="I907" s="466"/>
      <c r="J907" s="466"/>
      <c r="K907" s="466"/>
      <c r="L907" s="466"/>
      <c r="M907" s="466"/>
      <c r="N907" s="466"/>
      <c r="O907" s="466"/>
      <c r="P907" s="466"/>
      <c r="Q907" s="466"/>
    </row>
    <row r="908" ht="25.15" customHeight="true" x14ac:dyDescent="0.2">
      <c r="C908" s="466"/>
      <c r="D908" s="466"/>
      <c r="E908" s="466"/>
      <c r="F908" s="466"/>
      <c r="G908" s="466"/>
      <c r="H908" s="466"/>
      <c r="I908" s="466"/>
      <c r="J908" s="466"/>
      <c r="K908" s="466"/>
      <c r="L908" s="466"/>
      <c r="M908" s="466"/>
      <c r="N908" s="466"/>
      <c r="O908" s="466"/>
      <c r="P908" s="466"/>
      <c r="Q908" s="466"/>
    </row>
    <row r="909" ht="25.15" customHeight="true" x14ac:dyDescent="0.2">
      <c r="C909" s="466"/>
      <c r="D909" s="466"/>
      <c r="E909" s="466"/>
      <c r="F909" s="466"/>
      <c r="G909" s="466"/>
      <c r="H909" s="466"/>
      <c r="I909" s="466"/>
      <c r="J909" s="466"/>
      <c r="K909" s="466"/>
      <c r="L909" s="466"/>
      <c r="M909" s="466"/>
      <c r="N909" s="466"/>
      <c r="O909" s="466"/>
      <c r="P909" s="466"/>
      <c r="Q909" s="466"/>
    </row>
    <row r="910" ht="25.15" customHeight="true" x14ac:dyDescent="0.2">
      <c r="C910" s="466"/>
      <c r="D910" s="466"/>
      <c r="E910" s="466"/>
      <c r="F910" s="466"/>
      <c r="G910" s="466"/>
      <c r="H910" s="466"/>
      <c r="I910" s="466"/>
      <c r="J910" s="466"/>
      <c r="K910" s="466"/>
      <c r="L910" s="466"/>
      <c r="M910" s="466"/>
      <c r="N910" s="466"/>
      <c r="O910" s="466"/>
      <c r="P910" s="466"/>
      <c r="Q910" s="466"/>
    </row>
    <row r="911" ht="25.15" customHeight="true" x14ac:dyDescent="0.2">
      <c r="C911" s="466"/>
      <c r="D911" s="466"/>
      <c r="E911" s="466"/>
      <c r="F911" s="466"/>
      <c r="G911" s="466"/>
      <c r="H911" s="466"/>
      <c r="I911" s="466"/>
      <c r="J911" s="466"/>
      <c r="K911" s="466"/>
      <c r="L911" s="466"/>
      <c r="M911" s="466"/>
      <c r="N911" s="466"/>
      <c r="O911" s="466"/>
      <c r="P911" s="466"/>
      <c r="Q911" s="466"/>
    </row>
    <row r="912" ht="25.15" customHeight="true" x14ac:dyDescent="0.2">
      <c r="C912" s="466"/>
      <c r="D912" s="466"/>
      <c r="E912" s="466"/>
      <c r="F912" s="466"/>
      <c r="G912" s="466"/>
      <c r="H912" s="466"/>
      <c r="I912" s="466"/>
      <c r="J912" s="466"/>
      <c r="K912" s="466"/>
      <c r="L912" s="466"/>
      <c r="M912" s="466"/>
      <c r="N912" s="466"/>
      <c r="O912" s="466"/>
      <c r="P912" s="466"/>
      <c r="Q912" s="466"/>
    </row>
    <row r="913" ht="25.15" customHeight="true" x14ac:dyDescent="0.2">
      <c r="C913" s="466"/>
      <c r="D913" s="466"/>
      <c r="E913" s="466"/>
      <c r="F913" s="466"/>
      <c r="G913" s="466"/>
      <c r="H913" s="466"/>
      <c r="I913" s="466"/>
      <c r="J913" s="466"/>
      <c r="K913" s="466"/>
      <c r="L913" s="466"/>
      <c r="M913" s="466"/>
      <c r="N913" s="466"/>
      <c r="O913" s="466"/>
      <c r="P913" s="466"/>
      <c r="Q913" s="466"/>
    </row>
    <row r="914" ht="25.15" customHeight="true" x14ac:dyDescent="0.2">
      <c r="C914" s="466"/>
      <c r="D914" s="466"/>
      <c r="E914" s="466"/>
      <c r="F914" s="466"/>
      <c r="G914" s="466"/>
      <c r="H914" s="466"/>
      <c r="I914" s="466"/>
      <c r="J914" s="466"/>
      <c r="K914" s="466"/>
      <c r="L914" s="466"/>
      <c r="M914" s="466"/>
      <c r="N914" s="466"/>
      <c r="O914" s="466"/>
      <c r="P914" s="466"/>
      <c r="Q914" s="466"/>
    </row>
    <row r="915" ht="25.15" customHeight="true" x14ac:dyDescent="0.2">
      <c r="C915" s="466"/>
      <c r="D915" s="466"/>
      <c r="E915" s="466"/>
      <c r="F915" s="466"/>
      <c r="G915" s="466"/>
      <c r="H915" s="466"/>
      <c r="I915" s="466"/>
      <c r="J915" s="466"/>
      <c r="K915" s="466"/>
      <c r="L915" s="466"/>
      <c r="M915" s="466"/>
      <c r="N915" s="466"/>
      <c r="O915" s="466"/>
      <c r="P915" s="466"/>
      <c r="Q915" s="466"/>
    </row>
    <row r="916" ht="25.15" customHeight="true" x14ac:dyDescent="0.2">
      <c r="C916" s="466"/>
      <c r="D916" s="466"/>
      <c r="E916" s="466"/>
      <c r="F916" s="466"/>
      <c r="G916" s="466"/>
      <c r="H916" s="466"/>
      <c r="I916" s="466"/>
      <c r="J916" s="466"/>
      <c r="K916" s="466"/>
      <c r="L916" s="466"/>
      <c r="M916" s="466"/>
      <c r="N916" s="466"/>
      <c r="O916" s="466"/>
      <c r="P916" s="466"/>
      <c r="Q916" s="466"/>
    </row>
    <row r="917" ht="25.15" customHeight="true" x14ac:dyDescent="0.2">
      <c r="C917" s="466"/>
      <c r="D917" s="466"/>
      <c r="E917" s="466"/>
      <c r="F917" s="466"/>
      <c r="G917" s="466"/>
      <c r="H917" s="466"/>
      <c r="I917" s="466"/>
      <c r="J917" s="466"/>
      <c r="K917" s="466"/>
      <c r="L917" s="466"/>
      <c r="M917" s="466"/>
      <c r="N917" s="466"/>
      <c r="O917" s="466"/>
      <c r="P917" s="466"/>
      <c r="Q917" s="466"/>
    </row>
    <row r="918" ht="25.15" customHeight="true" x14ac:dyDescent="0.2">
      <c r="C918" s="466"/>
      <c r="D918" s="466"/>
      <c r="E918" s="466"/>
      <c r="F918" s="466"/>
      <c r="G918" s="466"/>
      <c r="H918" s="466"/>
      <c r="I918" s="466"/>
      <c r="J918" s="466"/>
      <c r="K918" s="466"/>
      <c r="L918" s="466"/>
      <c r="M918" s="466"/>
      <c r="N918" s="466"/>
      <c r="O918" s="466"/>
      <c r="P918" s="466"/>
      <c r="Q918" s="466"/>
    </row>
    <row r="919" ht="25.15" customHeight="true" x14ac:dyDescent="0.2">
      <c r="C919" s="466"/>
      <c r="D919" s="466"/>
      <c r="E919" s="466"/>
      <c r="F919" s="466"/>
      <c r="G919" s="466"/>
      <c r="H919" s="466"/>
      <c r="I919" s="466"/>
      <c r="J919" s="466"/>
      <c r="K919" s="466"/>
      <c r="L919" s="466"/>
      <c r="M919" s="466"/>
      <c r="N919" s="466"/>
      <c r="O919" s="466"/>
      <c r="P919" s="466"/>
      <c r="Q919" s="466"/>
    </row>
    <row r="920" ht="25.15" customHeight="true" x14ac:dyDescent="0.2">
      <c r="C920" s="466"/>
      <c r="D920" s="466"/>
      <c r="E920" s="466"/>
      <c r="F920" s="466"/>
      <c r="G920" s="466"/>
      <c r="H920" s="466"/>
      <c r="I920" s="466"/>
      <c r="J920" s="466"/>
      <c r="K920" s="466"/>
      <c r="L920" s="466"/>
      <c r="M920" s="466"/>
      <c r="N920" s="466"/>
      <c r="O920" s="466"/>
      <c r="P920" s="466"/>
      <c r="Q920" s="466"/>
    </row>
    <row r="921" ht="25.15" customHeight="true" x14ac:dyDescent="0.2">
      <c r="C921" s="466"/>
      <c r="D921" s="466"/>
      <c r="E921" s="466"/>
      <c r="F921" s="466"/>
      <c r="G921" s="466"/>
      <c r="H921" s="466"/>
      <c r="I921" s="466"/>
      <c r="J921" s="466"/>
      <c r="K921" s="466"/>
      <c r="L921" s="466"/>
      <c r="M921" s="466"/>
      <c r="N921" s="466"/>
      <c r="O921" s="466"/>
      <c r="P921" s="466"/>
      <c r="Q921" s="466"/>
    </row>
    <row r="922" ht="25.15" customHeight="true" x14ac:dyDescent="0.2">
      <c r="C922" s="466"/>
      <c r="D922" s="466"/>
      <c r="E922" s="466"/>
      <c r="F922" s="466"/>
      <c r="G922" s="466"/>
      <c r="H922" s="466"/>
      <c r="I922" s="466"/>
      <c r="J922" s="466"/>
      <c r="K922" s="466"/>
      <c r="L922" s="466"/>
      <c r="M922" s="466"/>
      <c r="N922" s="466"/>
      <c r="O922" s="466"/>
      <c r="P922" s="466"/>
      <c r="Q922" s="466"/>
    </row>
    <row r="923" ht="25.15" customHeight="true" x14ac:dyDescent="0.2">
      <c r="C923" s="466"/>
      <c r="D923" s="466"/>
      <c r="E923" s="466"/>
      <c r="F923" s="466"/>
      <c r="G923" s="466"/>
      <c r="H923" s="466"/>
      <c r="I923" s="466"/>
      <c r="J923" s="466"/>
      <c r="K923" s="466"/>
      <c r="L923" s="466"/>
      <c r="M923" s="466"/>
      <c r="N923" s="466"/>
      <c r="O923" s="466"/>
      <c r="P923" s="466"/>
      <c r="Q923" s="466"/>
    </row>
    <row r="924" ht="25.15" customHeight="true" x14ac:dyDescent="0.2">
      <c r="C924" s="466"/>
      <c r="D924" s="466"/>
      <c r="E924" s="466"/>
      <c r="F924" s="466"/>
      <c r="G924" s="466"/>
      <c r="H924" s="466"/>
      <c r="I924" s="466"/>
      <c r="J924" s="466"/>
      <c r="K924" s="466"/>
      <c r="L924" s="466"/>
      <c r="M924" s="466"/>
      <c r="N924" s="466"/>
      <c r="O924" s="466"/>
      <c r="P924" s="466"/>
      <c r="Q924" s="466"/>
    </row>
    <row r="925" ht="25.15" customHeight="true" x14ac:dyDescent="0.2">
      <c r="C925" s="466"/>
      <c r="D925" s="466"/>
      <c r="E925" s="466"/>
      <c r="F925" s="466"/>
      <c r="G925" s="466"/>
      <c r="H925" s="466"/>
      <c r="I925" s="466"/>
      <c r="J925" s="466"/>
      <c r="K925" s="466"/>
      <c r="L925" s="466"/>
      <c r="M925" s="466"/>
      <c r="N925" s="466"/>
      <c r="O925" s="466"/>
      <c r="P925" s="466"/>
      <c r="Q925" s="466"/>
    </row>
    <row r="926" ht="25.15" customHeight="true" x14ac:dyDescent="0.2">
      <c r="C926" s="466"/>
      <c r="D926" s="466"/>
      <c r="E926" s="466"/>
      <c r="F926" s="466"/>
      <c r="G926" s="466"/>
      <c r="H926" s="466"/>
      <c r="I926" s="466"/>
      <c r="J926" s="466"/>
      <c r="K926" s="466"/>
      <c r="L926" s="466"/>
      <c r="M926" s="466"/>
      <c r="N926" s="466"/>
      <c r="O926" s="466"/>
      <c r="P926" s="466"/>
      <c r="Q926" s="466"/>
    </row>
    <row r="927" ht="25.15" customHeight="true" x14ac:dyDescent="0.2">
      <c r="C927" s="466"/>
      <c r="D927" s="466"/>
      <c r="E927" s="466"/>
      <c r="F927" s="466"/>
      <c r="G927" s="466"/>
      <c r="H927" s="466"/>
      <c r="I927" s="466"/>
      <c r="J927" s="466"/>
      <c r="K927" s="466"/>
      <c r="L927" s="466"/>
      <c r="M927" s="466"/>
      <c r="N927" s="466"/>
      <c r="O927" s="466"/>
      <c r="P927" s="466"/>
      <c r="Q927" s="466"/>
    </row>
    <row r="928" ht="25.15" customHeight="true" x14ac:dyDescent="0.2">
      <c r="C928" s="466"/>
      <c r="D928" s="466"/>
      <c r="E928" s="466"/>
      <c r="F928" s="466"/>
      <c r="G928" s="466"/>
      <c r="H928" s="466"/>
      <c r="I928" s="466"/>
      <c r="J928" s="466"/>
      <c r="K928" s="466"/>
      <c r="L928" s="466"/>
      <c r="M928" s="466"/>
      <c r="N928" s="466"/>
      <c r="O928" s="466"/>
      <c r="P928" s="466"/>
      <c r="Q928" s="466"/>
    </row>
    <row r="929" ht="25.15" customHeight="true" x14ac:dyDescent="0.2">
      <c r="C929" s="466"/>
      <c r="D929" s="466"/>
      <c r="E929" s="466"/>
      <c r="F929" s="466"/>
      <c r="G929" s="466"/>
      <c r="H929" s="466"/>
      <c r="I929" s="466"/>
      <c r="J929" s="466"/>
      <c r="K929" s="466"/>
      <c r="L929" s="466"/>
      <c r="M929" s="466"/>
      <c r="N929" s="466"/>
      <c r="O929" s="466"/>
      <c r="P929" s="466"/>
      <c r="Q929" s="466"/>
    </row>
    <row r="930" ht="25.15" customHeight="true" x14ac:dyDescent="0.2">
      <c r="C930" s="466"/>
      <c r="D930" s="466"/>
      <c r="E930" s="466"/>
      <c r="F930" s="466"/>
      <c r="G930" s="466"/>
      <c r="H930" s="466"/>
      <c r="I930" s="466"/>
      <c r="J930" s="466"/>
      <c r="K930" s="466"/>
      <c r="L930" s="466"/>
      <c r="M930" s="466"/>
      <c r="N930" s="466"/>
      <c r="O930" s="466"/>
      <c r="P930" s="466"/>
      <c r="Q930" s="466"/>
    </row>
    <row r="931" ht="25.15" customHeight="true" x14ac:dyDescent="0.2">
      <c r="C931" s="466"/>
      <c r="D931" s="466"/>
      <c r="E931" s="466"/>
      <c r="F931" s="466"/>
      <c r="G931" s="466"/>
      <c r="H931" s="466"/>
      <c r="I931" s="466"/>
      <c r="J931" s="466"/>
      <c r="K931" s="466"/>
      <c r="L931" s="466"/>
      <c r="M931" s="466"/>
      <c r="N931" s="466"/>
      <c r="O931" s="466"/>
      <c r="P931" s="466"/>
      <c r="Q931" s="466"/>
    </row>
    <row r="932" ht="25.15" customHeight="true" x14ac:dyDescent="0.2">
      <c r="C932" s="466"/>
      <c r="D932" s="466"/>
      <c r="E932" s="466"/>
      <c r="F932" s="466"/>
      <c r="G932" s="466"/>
      <c r="H932" s="466"/>
      <c r="I932" s="466"/>
      <c r="J932" s="466"/>
      <c r="K932" s="466"/>
      <c r="L932" s="466"/>
      <c r="M932" s="466"/>
      <c r="N932" s="466"/>
      <c r="O932" s="466"/>
      <c r="P932" s="466"/>
      <c r="Q932" s="466"/>
    </row>
    <row r="933" ht="25.15" customHeight="true" x14ac:dyDescent="0.2">
      <c r="C933" s="466"/>
      <c r="D933" s="466"/>
      <c r="E933" s="466"/>
      <c r="F933" s="466"/>
      <c r="G933" s="466"/>
      <c r="H933" s="466"/>
      <c r="I933" s="466"/>
      <c r="J933" s="466"/>
      <c r="K933" s="466"/>
      <c r="L933" s="466"/>
      <c r="M933" s="466"/>
      <c r="N933" s="466"/>
      <c r="O933" s="466"/>
      <c r="P933" s="466"/>
      <c r="Q933" s="466"/>
    </row>
    <row r="934" ht="25.15" customHeight="true" x14ac:dyDescent="0.2">
      <c r="C934" s="466"/>
      <c r="D934" s="466"/>
      <c r="E934" s="466"/>
      <c r="F934" s="466"/>
      <c r="G934" s="466"/>
      <c r="H934" s="466"/>
      <c r="I934" s="466"/>
      <c r="J934" s="466"/>
      <c r="K934" s="466"/>
      <c r="L934" s="466"/>
      <c r="M934" s="466"/>
      <c r="N934" s="466"/>
      <c r="O934" s="466"/>
      <c r="P934" s="466"/>
      <c r="Q934" s="466"/>
    </row>
    <row r="935" ht="25.15" customHeight="true" x14ac:dyDescent="0.2">
      <c r="C935" s="466"/>
      <c r="D935" s="466"/>
      <c r="E935" s="466"/>
      <c r="F935" s="466"/>
      <c r="G935" s="466"/>
      <c r="H935" s="466"/>
      <c r="I935" s="466"/>
      <c r="J935" s="466"/>
      <c r="K935" s="466"/>
      <c r="L935" s="466"/>
      <c r="M935" s="466"/>
      <c r="N935" s="466"/>
      <c r="O935" s="466"/>
      <c r="P935" s="466"/>
      <c r="Q935" s="466"/>
    </row>
    <row r="936" ht="25.15" customHeight="true" x14ac:dyDescent="0.2">
      <c r="C936" s="466"/>
      <c r="D936" s="466"/>
      <c r="E936" s="466"/>
      <c r="F936" s="466"/>
      <c r="G936" s="466"/>
      <c r="H936" s="466"/>
      <c r="I936" s="466"/>
      <c r="J936" s="466"/>
      <c r="K936" s="466"/>
      <c r="L936" s="466"/>
      <c r="M936" s="466"/>
      <c r="N936" s="466"/>
      <c r="O936" s="466"/>
      <c r="P936" s="466"/>
      <c r="Q936" s="466"/>
    </row>
    <row r="937" ht="25.15" customHeight="true" x14ac:dyDescent="0.2">
      <c r="C937" s="466"/>
      <c r="D937" s="466"/>
      <c r="E937" s="466"/>
      <c r="F937" s="466"/>
      <c r="G937" s="466"/>
      <c r="H937" s="466"/>
      <c r="I937" s="466"/>
      <c r="J937" s="466"/>
      <c r="K937" s="466"/>
      <c r="L937" s="466"/>
      <c r="M937" s="466"/>
      <c r="N937" s="466"/>
      <c r="O937" s="466"/>
      <c r="P937" s="466"/>
      <c r="Q937" s="466"/>
    </row>
    <row r="938" ht="25.15" customHeight="true" x14ac:dyDescent="0.2">
      <c r="C938" s="466"/>
      <c r="D938" s="466"/>
      <c r="E938" s="466"/>
      <c r="F938" s="466"/>
      <c r="G938" s="466"/>
      <c r="H938" s="466"/>
      <c r="I938" s="466"/>
      <c r="J938" s="466"/>
      <c r="K938" s="466"/>
      <c r="L938" s="466"/>
      <c r="M938" s="466"/>
      <c r="N938" s="466"/>
      <c r="O938" s="466"/>
      <c r="P938" s="466"/>
      <c r="Q938" s="466"/>
    </row>
    <row r="939" ht="25.15" customHeight="true" x14ac:dyDescent="0.2">
      <c r="C939" s="466"/>
      <c r="D939" s="466"/>
      <c r="E939" s="466"/>
      <c r="F939" s="466"/>
      <c r="G939" s="466"/>
      <c r="H939" s="466"/>
      <c r="I939" s="466"/>
      <c r="J939" s="466"/>
      <c r="K939" s="466"/>
      <c r="L939" s="466"/>
      <c r="M939" s="466"/>
      <c r="N939" s="466"/>
      <c r="O939" s="466"/>
      <c r="P939" s="466"/>
      <c r="Q939" s="466"/>
    </row>
    <row r="940" ht="25.15" customHeight="true" x14ac:dyDescent="0.2">
      <c r="C940" s="466"/>
      <c r="D940" s="466"/>
      <c r="E940" s="466"/>
      <c r="F940" s="466"/>
      <c r="G940" s="466"/>
      <c r="H940" s="466"/>
      <c r="I940" s="466"/>
      <c r="J940" s="466"/>
      <c r="K940" s="466"/>
      <c r="L940" s="466"/>
      <c r="M940" s="466"/>
      <c r="N940" s="466"/>
      <c r="O940" s="466"/>
      <c r="P940" s="466"/>
      <c r="Q940" s="466"/>
    </row>
    <row r="941" ht="25.15" customHeight="true" x14ac:dyDescent="0.2">
      <c r="C941" s="466"/>
      <c r="D941" s="466"/>
      <c r="E941" s="466"/>
      <c r="F941" s="466"/>
      <c r="G941" s="466"/>
      <c r="H941" s="466"/>
      <c r="I941" s="466"/>
      <c r="J941" s="466"/>
      <c r="K941" s="466"/>
      <c r="L941" s="466"/>
      <c r="M941" s="466"/>
      <c r="N941" s="466"/>
      <c r="O941" s="466"/>
      <c r="P941" s="466"/>
      <c r="Q941" s="466"/>
    </row>
    <row r="942" ht="25.15" customHeight="true" x14ac:dyDescent="0.2">
      <c r="C942" s="466"/>
      <c r="D942" s="466"/>
      <c r="E942" s="466"/>
      <c r="F942" s="466"/>
      <c r="G942" s="466"/>
      <c r="H942" s="466"/>
      <c r="I942" s="466"/>
      <c r="J942" s="466"/>
      <c r="K942" s="466"/>
      <c r="L942" s="466"/>
      <c r="M942" s="466"/>
      <c r="N942" s="466"/>
      <c r="O942" s="466"/>
      <c r="P942" s="466"/>
      <c r="Q942" s="466"/>
    </row>
    <row r="943" ht="25.15" customHeight="true" x14ac:dyDescent="0.2">
      <c r="C943" s="466"/>
      <c r="D943" s="466"/>
      <c r="E943" s="466"/>
      <c r="F943" s="466"/>
      <c r="G943" s="466"/>
      <c r="H943" s="466"/>
      <c r="I943" s="466"/>
      <c r="J943" s="466"/>
      <c r="K943" s="466"/>
      <c r="L943" s="466"/>
      <c r="M943" s="466"/>
      <c r="N943" s="466"/>
      <c r="O943" s="466"/>
      <c r="P943" s="466"/>
      <c r="Q943" s="466"/>
    </row>
    <row r="944" ht="25.15" customHeight="true" x14ac:dyDescent="0.2">
      <c r="C944" s="466"/>
      <c r="D944" s="466"/>
      <c r="E944" s="466"/>
      <c r="F944" s="466"/>
      <c r="G944" s="466"/>
      <c r="H944" s="466"/>
      <c r="I944" s="466"/>
      <c r="J944" s="466"/>
      <c r="K944" s="466"/>
      <c r="L944" s="466"/>
      <c r="M944" s="466"/>
      <c r="N944" s="466"/>
      <c r="O944" s="466"/>
      <c r="P944" s="466"/>
      <c r="Q944" s="466"/>
    </row>
    <row r="945" ht="25.15" customHeight="true" x14ac:dyDescent="0.2">
      <c r="C945" s="466"/>
      <c r="D945" s="466"/>
      <c r="E945" s="466"/>
      <c r="F945" s="466"/>
      <c r="G945" s="466"/>
      <c r="H945" s="466"/>
      <c r="I945" s="466"/>
      <c r="J945" s="466"/>
      <c r="K945" s="466"/>
      <c r="L945" s="466"/>
      <c r="M945" s="466"/>
      <c r="N945" s="466"/>
      <c r="O945" s="466"/>
      <c r="P945" s="466"/>
      <c r="Q945" s="466"/>
    </row>
    <row r="946" ht="25.15" customHeight="true" x14ac:dyDescent="0.2">
      <c r="C946" s="466"/>
      <c r="D946" s="466"/>
      <c r="E946" s="466"/>
      <c r="F946" s="466"/>
      <c r="G946" s="466"/>
      <c r="H946" s="466"/>
      <c r="I946" s="466"/>
      <c r="J946" s="466"/>
      <c r="K946" s="466"/>
      <c r="L946" s="466"/>
      <c r="M946" s="466"/>
      <c r="N946" s="466"/>
      <c r="O946" s="466"/>
      <c r="P946" s="466"/>
      <c r="Q946" s="466"/>
    </row>
    <row r="947" ht="25.15" customHeight="true" x14ac:dyDescent="0.2">
      <c r="C947" s="466"/>
      <c r="D947" s="466"/>
      <c r="E947" s="466"/>
      <c r="F947" s="466"/>
      <c r="G947" s="466"/>
      <c r="H947" s="466"/>
      <c r="I947" s="466"/>
      <c r="J947" s="466"/>
      <c r="K947" s="466"/>
      <c r="L947" s="466"/>
      <c r="M947" s="466"/>
      <c r="N947" s="466"/>
      <c r="O947" s="466"/>
      <c r="P947" s="466"/>
      <c r="Q947" s="466"/>
    </row>
    <row r="948" ht="25.15" customHeight="true" x14ac:dyDescent="0.2">
      <c r="C948" s="466"/>
      <c r="D948" s="466"/>
      <c r="E948" s="466"/>
      <c r="F948" s="466"/>
      <c r="G948" s="466"/>
      <c r="H948" s="466"/>
      <c r="I948" s="466"/>
      <c r="J948" s="466"/>
      <c r="K948" s="466"/>
      <c r="L948" s="466"/>
      <c r="M948" s="466"/>
      <c r="N948" s="466"/>
      <c r="O948" s="466"/>
      <c r="P948" s="466"/>
      <c r="Q948" s="466"/>
    </row>
    <row r="949" ht="25.15" customHeight="true" x14ac:dyDescent="0.2">
      <c r="C949" s="466"/>
      <c r="D949" s="466"/>
      <c r="E949" s="466"/>
      <c r="F949" s="466"/>
      <c r="G949" s="466"/>
      <c r="H949" s="466"/>
      <c r="I949" s="466"/>
      <c r="J949" s="466"/>
      <c r="K949" s="466"/>
      <c r="L949" s="466"/>
      <c r="M949" s="466"/>
      <c r="N949" s="466"/>
      <c r="O949" s="466"/>
      <c r="P949" s="466"/>
      <c r="Q949" s="466"/>
    </row>
    <row r="950" ht="25.15" customHeight="true" x14ac:dyDescent="0.2">
      <c r="C950" s="466"/>
      <c r="D950" s="466"/>
      <c r="E950" s="466"/>
      <c r="F950" s="466"/>
      <c r="G950" s="466"/>
      <c r="H950" s="466"/>
      <c r="I950" s="466"/>
      <c r="J950" s="466"/>
      <c r="K950" s="466"/>
      <c r="L950" s="466"/>
      <c r="M950" s="466"/>
      <c r="N950" s="466"/>
      <c r="O950" s="466"/>
      <c r="P950" s="466"/>
      <c r="Q950" s="466"/>
    </row>
    <row r="951" ht="25.15" customHeight="true" x14ac:dyDescent="0.2">
      <c r="C951" s="466"/>
      <c r="D951" s="466"/>
      <c r="E951" s="466"/>
      <c r="F951" s="466"/>
      <c r="G951" s="466"/>
      <c r="H951" s="466"/>
      <c r="I951" s="466"/>
      <c r="J951" s="466"/>
      <c r="K951" s="466"/>
      <c r="L951" s="466"/>
      <c r="M951" s="466"/>
      <c r="N951" s="466"/>
      <c r="O951" s="466"/>
      <c r="P951" s="466"/>
      <c r="Q951" s="466"/>
    </row>
    <row r="952" ht="25.15" customHeight="true" x14ac:dyDescent="0.2">
      <c r="C952" s="466"/>
      <c r="D952" s="466"/>
      <c r="E952" s="466"/>
      <c r="F952" s="466"/>
      <c r="G952" s="466"/>
      <c r="H952" s="466"/>
      <c r="I952" s="466"/>
      <c r="J952" s="466"/>
      <c r="K952" s="466"/>
      <c r="L952" s="466"/>
      <c r="M952" s="466"/>
      <c r="N952" s="466"/>
      <c r="O952" s="466"/>
      <c r="P952" s="466"/>
      <c r="Q952" s="466"/>
    </row>
    <row r="953" ht="25.15" customHeight="true" x14ac:dyDescent="0.2">
      <c r="C953" s="466"/>
      <c r="D953" s="466"/>
      <c r="E953" s="466"/>
      <c r="F953" s="466"/>
      <c r="G953" s="466"/>
      <c r="H953" s="466"/>
      <c r="I953" s="466"/>
      <c r="J953" s="466"/>
      <c r="K953" s="466"/>
      <c r="L953" s="466"/>
      <c r="M953" s="466"/>
      <c r="N953" s="466"/>
      <c r="O953" s="466"/>
      <c r="P953" s="466"/>
      <c r="Q953" s="466"/>
    </row>
    <row r="954" ht="25.15" customHeight="true" x14ac:dyDescent="0.2">
      <c r="C954" s="466"/>
      <c r="D954" s="466"/>
      <c r="E954" s="466"/>
      <c r="F954" s="466"/>
      <c r="G954" s="466"/>
      <c r="H954" s="466"/>
      <c r="I954" s="466"/>
      <c r="J954" s="466"/>
      <c r="K954" s="466"/>
      <c r="L954" s="466"/>
      <c r="M954" s="466"/>
      <c r="N954" s="466"/>
      <c r="O954" s="466"/>
      <c r="P954" s="466"/>
      <c r="Q954" s="466"/>
    </row>
    <row r="955" ht="25.15" customHeight="true" x14ac:dyDescent="0.2">
      <c r="C955" s="466"/>
      <c r="D955" s="466"/>
      <c r="E955" s="466"/>
      <c r="F955" s="466"/>
      <c r="G955" s="466"/>
      <c r="H955" s="466"/>
      <c r="I955" s="466"/>
      <c r="J955" s="466"/>
      <c r="K955" s="466"/>
      <c r="L955" s="466"/>
      <c r="M955" s="466"/>
      <c r="N955" s="466"/>
      <c r="O955" s="466"/>
      <c r="P955" s="466"/>
      <c r="Q955" s="466"/>
    </row>
    <row r="956" ht="25.15" customHeight="true" x14ac:dyDescent="0.2">
      <c r="C956" s="466"/>
      <c r="D956" s="466"/>
      <c r="E956" s="466"/>
      <c r="F956" s="466"/>
      <c r="G956" s="466"/>
      <c r="H956" s="466"/>
      <c r="I956" s="466"/>
      <c r="J956" s="466"/>
      <c r="K956" s="466"/>
      <c r="L956" s="466"/>
      <c r="M956" s="466"/>
      <c r="N956" s="466"/>
      <c r="O956" s="466"/>
      <c r="P956" s="466"/>
      <c r="Q956" s="466"/>
    </row>
    <row r="957" ht="25.15" customHeight="true" x14ac:dyDescent="0.2">
      <c r="C957" s="466"/>
      <c r="D957" s="466"/>
      <c r="E957" s="466"/>
      <c r="F957" s="466"/>
      <c r="G957" s="466"/>
      <c r="H957" s="466"/>
      <c r="I957" s="466"/>
      <c r="J957" s="466"/>
      <c r="K957" s="466"/>
      <c r="L957" s="466"/>
      <c r="M957" s="466"/>
      <c r="N957" s="466"/>
      <c r="O957" s="466"/>
      <c r="P957" s="466"/>
      <c r="Q957" s="466"/>
    </row>
    <row r="958" ht="25.15" customHeight="true" x14ac:dyDescent="0.2">
      <c r="C958" s="466"/>
      <c r="D958" s="466"/>
      <c r="E958" s="466"/>
      <c r="F958" s="466"/>
      <c r="G958" s="466"/>
      <c r="H958" s="466"/>
      <c r="I958" s="466"/>
      <c r="J958" s="466"/>
      <c r="K958" s="466"/>
      <c r="L958" s="466"/>
      <c r="M958" s="466"/>
      <c r="N958" s="466"/>
      <c r="O958" s="466"/>
      <c r="P958" s="466"/>
      <c r="Q958" s="466"/>
    </row>
    <row r="959" ht="25.15" customHeight="true" x14ac:dyDescent="0.2">
      <c r="C959" s="466"/>
      <c r="D959" s="466"/>
      <c r="E959" s="466"/>
      <c r="F959" s="466"/>
      <c r="G959" s="466"/>
      <c r="H959" s="466"/>
      <c r="I959" s="466"/>
      <c r="J959" s="466"/>
      <c r="K959" s="466"/>
      <c r="L959" s="466"/>
      <c r="M959" s="466"/>
      <c r="N959" s="466"/>
      <c r="O959" s="466"/>
      <c r="P959" s="466"/>
      <c r="Q959" s="466"/>
    </row>
    <row r="960" ht="25.15" customHeight="true" x14ac:dyDescent="0.2">
      <c r="C960" s="466"/>
      <c r="D960" s="466"/>
      <c r="E960" s="466"/>
      <c r="F960" s="466"/>
      <c r="G960" s="466"/>
      <c r="H960" s="466"/>
      <c r="I960" s="466"/>
      <c r="J960" s="466"/>
      <c r="K960" s="466"/>
      <c r="L960" s="466"/>
      <c r="M960" s="466"/>
      <c r="N960" s="466"/>
      <c r="O960" s="466"/>
      <c r="P960" s="466"/>
      <c r="Q960" s="466"/>
    </row>
    <row r="961" ht="25.15" customHeight="true" x14ac:dyDescent="0.2">
      <c r="C961" s="466"/>
      <c r="D961" s="466"/>
      <c r="E961" s="466"/>
      <c r="F961" s="466"/>
      <c r="G961" s="466"/>
      <c r="H961" s="466"/>
      <c r="I961" s="466"/>
      <c r="J961" s="466"/>
      <c r="K961" s="466"/>
      <c r="L961" s="466"/>
      <c r="M961" s="466"/>
      <c r="N961" s="466"/>
      <c r="O961" s="466"/>
      <c r="P961" s="466"/>
      <c r="Q961" s="466"/>
    </row>
    <row r="962" ht="25.15" customHeight="true" x14ac:dyDescent="0.2">
      <c r="C962" s="466"/>
      <c r="D962" s="466"/>
      <c r="E962" s="466"/>
      <c r="F962" s="466"/>
      <c r="G962" s="466"/>
      <c r="H962" s="466"/>
      <c r="I962" s="466"/>
      <c r="J962" s="466"/>
      <c r="K962" s="466"/>
      <c r="L962" s="466"/>
      <c r="M962" s="466"/>
      <c r="N962" s="466"/>
      <c r="O962" s="466"/>
      <c r="P962" s="466"/>
      <c r="Q962" s="466"/>
    </row>
    <row r="963" ht="25.15" customHeight="true" x14ac:dyDescent="0.2">
      <c r="C963" s="466"/>
      <c r="D963" s="466"/>
      <c r="E963" s="466"/>
      <c r="F963" s="466"/>
      <c r="G963" s="466"/>
      <c r="H963" s="466"/>
      <c r="I963" s="466"/>
      <c r="J963" s="466"/>
      <c r="K963" s="466"/>
      <c r="L963" s="466"/>
      <c r="M963" s="466"/>
      <c r="N963" s="466"/>
      <c r="O963" s="466"/>
      <c r="P963" s="466"/>
      <c r="Q963" s="466"/>
    </row>
    <row r="964" ht="25.15" customHeight="true" x14ac:dyDescent="0.2">
      <c r="C964" s="466"/>
      <c r="D964" s="466"/>
      <c r="E964" s="466"/>
      <c r="F964" s="466"/>
      <c r="G964" s="466"/>
      <c r="H964" s="466"/>
      <c r="I964" s="466"/>
      <c r="J964" s="466"/>
      <c r="K964" s="466"/>
      <c r="L964" s="466"/>
      <c r="M964" s="466"/>
      <c r="N964" s="466"/>
      <c r="O964" s="466"/>
      <c r="P964" s="466"/>
      <c r="Q964" s="466"/>
    </row>
    <row r="965" ht="25.15" customHeight="true" x14ac:dyDescent="0.2">
      <c r="C965" s="466"/>
      <c r="D965" s="466"/>
      <c r="E965" s="466"/>
      <c r="F965" s="466"/>
      <c r="G965" s="466"/>
      <c r="H965" s="466"/>
      <c r="I965" s="466"/>
      <c r="J965" s="466"/>
      <c r="K965" s="466"/>
      <c r="L965" s="466"/>
      <c r="M965" s="466"/>
      <c r="N965" s="466"/>
      <c r="O965" s="466"/>
      <c r="P965" s="466"/>
      <c r="Q965" s="466"/>
    </row>
    <row r="966" ht="25.15" customHeight="true" x14ac:dyDescent="0.2">
      <c r="C966" s="466"/>
      <c r="D966" s="466"/>
      <c r="E966" s="466"/>
      <c r="F966" s="466"/>
      <c r="G966" s="466"/>
      <c r="H966" s="466"/>
      <c r="I966" s="466"/>
      <c r="J966" s="466"/>
      <c r="K966" s="466"/>
      <c r="L966" s="466"/>
      <c r="M966" s="466"/>
      <c r="N966" s="466"/>
      <c r="O966" s="466"/>
      <c r="P966" s="466"/>
      <c r="Q966" s="466"/>
    </row>
    <row r="967" ht="25.15" customHeight="true" x14ac:dyDescent="0.2">
      <c r="C967" s="466"/>
      <c r="D967" s="466"/>
      <c r="E967" s="466"/>
      <c r="F967" s="466"/>
      <c r="G967" s="466"/>
      <c r="H967" s="466"/>
      <c r="I967" s="466"/>
      <c r="J967" s="466"/>
      <c r="K967" s="466"/>
      <c r="L967" s="466"/>
      <c r="M967" s="466"/>
      <c r="N967" s="466"/>
      <c r="O967" s="466"/>
      <c r="P967" s="466"/>
      <c r="Q967" s="466"/>
    </row>
    <row r="968" ht="25.15" customHeight="true" x14ac:dyDescent="0.2">
      <c r="C968" s="466"/>
      <c r="D968" s="466"/>
      <c r="E968" s="466"/>
      <c r="F968" s="466"/>
      <c r="G968" s="466"/>
      <c r="H968" s="466"/>
      <c r="I968" s="466"/>
      <c r="J968" s="466"/>
      <c r="K968" s="466"/>
      <c r="L968" s="466"/>
      <c r="M968" s="466"/>
      <c r="N968" s="466"/>
      <c r="O968" s="466"/>
      <c r="P968" s="466"/>
      <c r="Q968" s="466"/>
    </row>
    <row r="969" ht="25.15" customHeight="true" x14ac:dyDescent="0.2">
      <c r="C969" s="466"/>
      <c r="D969" s="466"/>
      <c r="E969" s="466"/>
      <c r="F969" s="466"/>
      <c r="G969" s="466"/>
      <c r="H969" s="466"/>
      <c r="I969" s="466"/>
      <c r="J969" s="466"/>
      <c r="K969" s="466"/>
      <c r="L969" s="466"/>
      <c r="M969" s="466"/>
      <c r="N969" s="466"/>
      <c r="O969" s="466"/>
      <c r="P969" s="466"/>
      <c r="Q969" s="466"/>
    </row>
    <row r="970" ht="25.15" customHeight="true" x14ac:dyDescent="0.2">
      <c r="C970" s="466"/>
      <c r="D970" s="466"/>
      <c r="E970" s="466"/>
      <c r="F970" s="466"/>
      <c r="G970" s="466"/>
      <c r="H970" s="466"/>
      <c r="I970" s="466"/>
      <c r="J970" s="466"/>
      <c r="K970" s="466"/>
      <c r="L970" s="466"/>
      <c r="M970" s="466"/>
      <c r="N970" s="466"/>
      <c r="O970" s="466"/>
      <c r="P970" s="466"/>
      <c r="Q970" s="466"/>
    </row>
    <row r="971" ht="25.15" customHeight="true" x14ac:dyDescent="0.2">
      <c r="C971" s="466"/>
      <c r="D971" s="466"/>
      <c r="E971" s="466"/>
      <c r="F971" s="466"/>
      <c r="G971" s="466"/>
      <c r="H971" s="466"/>
      <c r="I971" s="466"/>
      <c r="J971" s="466"/>
      <c r="K971" s="466"/>
      <c r="L971" s="466"/>
      <c r="M971" s="466"/>
      <c r="N971" s="466"/>
      <c r="O971" s="466"/>
      <c r="P971" s="466"/>
      <c r="Q971" s="466"/>
    </row>
    <row r="972" ht="25.15" customHeight="true" x14ac:dyDescent="0.2">
      <c r="C972" s="466"/>
      <c r="D972" s="466"/>
      <c r="E972" s="466"/>
      <c r="F972" s="466"/>
      <c r="G972" s="466"/>
      <c r="H972" s="466"/>
      <c r="I972" s="466"/>
      <c r="J972" s="466"/>
      <c r="K972" s="466"/>
      <c r="L972" s="466"/>
      <c r="M972" s="466"/>
      <c r="N972" s="466"/>
      <c r="O972" s="466"/>
      <c r="P972" s="466"/>
      <c r="Q972" s="466"/>
    </row>
    <row r="973" ht="25.15" customHeight="true" x14ac:dyDescent="0.2">
      <c r="C973" s="466"/>
      <c r="D973" s="466"/>
      <c r="E973" s="466"/>
      <c r="F973" s="466"/>
      <c r="G973" s="466"/>
      <c r="H973" s="466"/>
      <c r="I973" s="466"/>
      <c r="J973" s="466"/>
      <c r="K973" s="466"/>
      <c r="L973" s="466"/>
      <c r="M973" s="466"/>
      <c r="N973" s="466"/>
      <c r="O973" s="466"/>
      <c r="P973" s="466"/>
      <c r="Q973" s="466"/>
    </row>
    <row r="974" ht="25.15" customHeight="true" x14ac:dyDescent="0.2">
      <c r="C974" s="466"/>
      <c r="D974" s="466"/>
      <c r="E974" s="466"/>
      <c r="F974" s="466"/>
      <c r="G974" s="466"/>
      <c r="H974" s="466"/>
      <c r="I974" s="466"/>
      <c r="J974" s="466"/>
      <c r="K974" s="466"/>
      <c r="L974" s="466"/>
      <c r="M974" s="466"/>
      <c r="N974" s="466"/>
      <c r="O974" s="466"/>
      <c r="P974" s="466"/>
      <c r="Q974" s="466"/>
    </row>
    <row r="975" ht="25.15" customHeight="true" x14ac:dyDescent="0.2">
      <c r="C975" s="466"/>
      <c r="D975" s="466"/>
      <c r="E975" s="466"/>
      <c r="F975" s="466"/>
      <c r="G975" s="466"/>
      <c r="H975" s="466"/>
      <c r="I975" s="466"/>
      <c r="J975" s="466"/>
      <c r="K975" s="466"/>
      <c r="L975" s="466"/>
      <c r="M975" s="466"/>
      <c r="N975" s="466"/>
      <c r="O975" s="466"/>
      <c r="P975" s="466"/>
      <c r="Q975" s="466"/>
    </row>
    <row r="976" ht="25.15" customHeight="true" x14ac:dyDescent="0.2">
      <c r="C976" s="466"/>
      <c r="D976" s="466"/>
      <c r="E976" s="466"/>
      <c r="F976" s="466"/>
      <c r="G976" s="466"/>
      <c r="H976" s="466"/>
      <c r="I976" s="466"/>
      <c r="J976" s="466"/>
      <c r="K976" s="466"/>
      <c r="L976" s="466"/>
      <c r="M976" s="466"/>
      <c r="N976" s="466"/>
      <c r="O976" s="466"/>
      <c r="P976" s="466"/>
      <c r="Q976" s="466"/>
    </row>
    <row r="977" ht="25.15" customHeight="true" x14ac:dyDescent="0.2">
      <c r="C977" s="466"/>
      <c r="D977" s="466"/>
      <c r="E977" s="466"/>
      <c r="F977" s="466"/>
      <c r="G977" s="466"/>
      <c r="H977" s="466"/>
      <c r="I977" s="466"/>
      <c r="J977" s="466"/>
      <c r="K977" s="466"/>
      <c r="L977" s="466"/>
      <c r="M977" s="466"/>
      <c r="N977" s="466"/>
      <c r="O977" s="466"/>
      <c r="P977" s="466"/>
      <c r="Q977" s="466"/>
    </row>
    <row r="978" ht="25.15" customHeight="true" x14ac:dyDescent="0.2">
      <c r="C978" s="466"/>
      <c r="D978" s="466"/>
      <c r="E978" s="466"/>
      <c r="F978" s="466"/>
      <c r="G978" s="466"/>
      <c r="H978" s="466"/>
      <c r="I978" s="466"/>
      <c r="J978" s="466"/>
      <c r="K978" s="466"/>
      <c r="L978" s="466"/>
      <c r="M978" s="466"/>
      <c r="N978" s="466"/>
      <c r="O978" s="466"/>
      <c r="P978" s="466"/>
      <c r="Q978" s="466"/>
    </row>
    <row r="979" ht="25.15" customHeight="true" x14ac:dyDescent="0.2">
      <c r="C979" s="466"/>
      <c r="D979" s="466"/>
      <c r="E979" s="466"/>
      <c r="F979" s="466"/>
      <c r="G979" s="466"/>
      <c r="H979" s="466"/>
      <c r="I979" s="466"/>
      <c r="J979" s="466"/>
      <c r="K979" s="466"/>
      <c r="L979" s="466"/>
      <c r="M979" s="466"/>
      <c r="N979" s="466"/>
      <c r="O979" s="466"/>
      <c r="P979" s="466"/>
      <c r="Q979" s="466"/>
    </row>
    <row r="980" ht="25.15" customHeight="true" x14ac:dyDescent="0.2">
      <c r="C980" s="466"/>
      <c r="D980" s="466"/>
      <c r="E980" s="466"/>
      <c r="F980" s="466"/>
      <c r="G980" s="466"/>
      <c r="H980" s="466"/>
      <c r="I980" s="466"/>
      <c r="J980" s="466"/>
      <c r="K980" s="466"/>
      <c r="L980" s="466"/>
      <c r="M980" s="466"/>
      <c r="N980" s="466"/>
      <c r="O980" s="466"/>
      <c r="P980" s="466"/>
      <c r="Q980" s="466"/>
    </row>
    <row r="981" ht="25.15" customHeight="true" x14ac:dyDescent="0.2">
      <c r="C981" s="466"/>
      <c r="D981" s="466"/>
      <c r="E981" s="466"/>
      <c r="F981" s="466"/>
      <c r="G981" s="466"/>
      <c r="H981" s="466"/>
      <c r="I981" s="466"/>
      <c r="J981" s="466"/>
      <c r="K981" s="466"/>
      <c r="L981" s="466"/>
      <c r="M981" s="466"/>
      <c r="N981" s="466"/>
      <c r="O981" s="466"/>
      <c r="P981" s="466"/>
      <c r="Q981" s="466"/>
    </row>
    <row r="982" ht="25.15" customHeight="true" x14ac:dyDescent="0.2">
      <c r="C982" s="466"/>
      <c r="D982" s="466"/>
      <c r="E982" s="466"/>
      <c r="F982" s="466"/>
      <c r="G982" s="466"/>
      <c r="H982" s="466"/>
      <c r="I982" s="466"/>
      <c r="J982" s="466"/>
      <c r="K982" s="466"/>
      <c r="L982" s="466"/>
      <c r="M982" s="466"/>
      <c r="N982" s="466"/>
      <c r="O982" s="466"/>
      <c r="P982" s="466"/>
      <c r="Q982" s="466"/>
    </row>
    <row r="983" ht="25.15" customHeight="true" x14ac:dyDescent="0.2">
      <c r="C983" s="466"/>
      <c r="D983" s="466"/>
      <c r="E983" s="466"/>
      <c r="F983" s="466"/>
      <c r="G983" s="466"/>
      <c r="H983" s="466"/>
      <c r="I983" s="466"/>
      <c r="J983" s="466"/>
      <c r="K983" s="466"/>
      <c r="L983" s="466"/>
      <c r="M983" s="466"/>
      <c r="N983" s="466"/>
      <c r="O983" s="466"/>
      <c r="P983" s="466"/>
      <c r="Q983" s="466"/>
    </row>
    <row r="984" ht="25.15" customHeight="true" x14ac:dyDescent="0.2">
      <c r="C984" s="466"/>
      <c r="D984" s="466"/>
      <c r="E984" s="466"/>
      <c r="F984" s="466"/>
      <c r="G984" s="466"/>
      <c r="H984" s="466"/>
      <c r="I984" s="466"/>
      <c r="J984" s="466"/>
      <c r="K984" s="466"/>
      <c r="L984" s="466"/>
      <c r="M984" s="466"/>
      <c r="N984" s="466"/>
      <c r="O984" s="466"/>
      <c r="P984" s="466"/>
      <c r="Q984" s="466"/>
    </row>
    <row r="985" ht="25.15" customHeight="true" x14ac:dyDescent="0.2">
      <c r="C985" s="466"/>
      <c r="D985" s="466"/>
      <c r="E985" s="466"/>
      <c r="F985" s="466"/>
      <c r="G985" s="466"/>
      <c r="H985" s="466"/>
      <c r="I985" s="466"/>
      <c r="J985" s="466"/>
      <c r="K985" s="466"/>
      <c r="L985" s="466"/>
      <c r="M985" s="466"/>
      <c r="N985" s="466"/>
      <c r="O985" s="466"/>
      <c r="P985" s="466"/>
      <c r="Q985" s="466"/>
    </row>
    <row r="986" ht="25.15" customHeight="true" x14ac:dyDescent="0.2">
      <c r="C986" s="466"/>
      <c r="D986" s="466"/>
      <c r="E986" s="466"/>
      <c r="F986" s="466"/>
      <c r="G986" s="466"/>
      <c r="H986" s="466"/>
      <c r="I986" s="466"/>
      <c r="J986" s="466"/>
      <c r="K986" s="466"/>
      <c r="L986" s="466"/>
      <c r="M986" s="466"/>
      <c r="N986" s="466"/>
      <c r="O986" s="466"/>
      <c r="P986" s="466"/>
      <c r="Q986" s="466"/>
    </row>
    <row r="987" ht="25.15" customHeight="true" x14ac:dyDescent="0.2">
      <c r="C987" s="466"/>
      <c r="D987" s="466"/>
      <c r="E987" s="466"/>
      <c r="F987" s="466"/>
      <c r="G987" s="466"/>
      <c r="H987" s="466"/>
      <c r="I987" s="466"/>
      <c r="J987" s="466"/>
      <c r="K987" s="466"/>
      <c r="L987" s="466"/>
      <c r="M987" s="466"/>
      <c r="N987" s="466"/>
      <c r="O987" s="466"/>
      <c r="P987" s="466"/>
      <c r="Q987" s="466"/>
    </row>
    <row r="988" ht="25.15" customHeight="true" x14ac:dyDescent="0.2">
      <c r="C988" s="466"/>
      <c r="D988" s="466"/>
      <c r="E988" s="466"/>
      <c r="F988" s="466"/>
      <c r="G988" s="466"/>
      <c r="H988" s="466"/>
      <c r="I988" s="466"/>
      <c r="J988" s="466"/>
      <c r="K988" s="466"/>
      <c r="L988" s="466"/>
      <c r="M988" s="466"/>
      <c r="N988" s="466"/>
      <c r="O988" s="466"/>
      <c r="P988" s="466"/>
      <c r="Q988" s="466"/>
    </row>
    <row r="989" ht="25.15" customHeight="true" x14ac:dyDescent="0.2">
      <c r="C989" s="466"/>
      <c r="D989" s="466"/>
      <c r="E989" s="466"/>
      <c r="F989" s="466"/>
      <c r="G989" s="466"/>
      <c r="H989" s="466"/>
      <c r="I989" s="466"/>
      <c r="J989" s="466"/>
      <c r="K989" s="466"/>
      <c r="L989" s="466"/>
      <c r="M989" s="466"/>
      <c r="N989" s="466"/>
      <c r="O989" s="466"/>
      <c r="P989" s="466"/>
      <c r="Q989" s="466"/>
    </row>
    <row r="990" ht="25.15" customHeight="true" x14ac:dyDescent="0.2">
      <c r="C990" s="466"/>
      <c r="D990" s="466"/>
      <c r="E990" s="466"/>
      <c r="F990" s="466"/>
      <c r="G990" s="466"/>
      <c r="H990" s="466"/>
      <c r="I990" s="466"/>
      <c r="J990" s="466"/>
      <c r="K990" s="466"/>
      <c r="L990" s="466"/>
      <c r="M990" s="466"/>
      <c r="N990" s="466"/>
      <c r="O990" s="466"/>
      <c r="P990" s="466"/>
      <c r="Q990" s="466"/>
    </row>
    <row r="991" ht="25.15" customHeight="true" x14ac:dyDescent="0.2">
      <c r="C991" s="466"/>
      <c r="D991" s="466"/>
      <c r="E991" s="466"/>
      <c r="F991" s="466"/>
      <c r="G991" s="466"/>
      <c r="H991" s="466"/>
      <c r="I991" s="466"/>
      <c r="J991" s="466"/>
      <c r="K991" s="466"/>
      <c r="L991" s="466"/>
      <c r="M991" s="466"/>
      <c r="N991" s="466"/>
      <c r="O991" s="466"/>
      <c r="P991" s="466"/>
      <c r="Q991" s="466"/>
    </row>
    <row r="992" ht="25.15" customHeight="true" x14ac:dyDescent="0.2">
      <c r="C992" s="466"/>
      <c r="D992" s="466"/>
      <c r="E992" s="466"/>
      <c r="F992" s="466"/>
      <c r="G992" s="466"/>
      <c r="H992" s="466"/>
      <c r="I992" s="466"/>
      <c r="J992" s="466"/>
      <c r="K992" s="466"/>
      <c r="L992" s="466"/>
      <c r="M992" s="466"/>
      <c r="N992" s="466"/>
      <c r="O992" s="466"/>
      <c r="P992" s="466"/>
      <c r="Q992" s="466"/>
    </row>
    <row r="993" ht="25.15" customHeight="true" x14ac:dyDescent="0.2">
      <c r="C993" s="466"/>
      <c r="D993" s="466"/>
      <c r="E993" s="466"/>
      <c r="F993" s="466"/>
      <c r="G993" s="466"/>
      <c r="H993" s="466"/>
      <c r="I993" s="466"/>
      <c r="J993" s="466"/>
      <c r="K993" s="466"/>
      <c r="L993" s="466"/>
      <c r="M993" s="466"/>
      <c r="N993" s="466"/>
      <c r="O993" s="466"/>
      <c r="P993" s="466"/>
      <c r="Q993" s="466"/>
    </row>
    <row r="994" ht="25.15" customHeight="true" x14ac:dyDescent="0.2">
      <c r="C994" s="466"/>
      <c r="D994" s="466"/>
      <c r="E994" s="466"/>
      <c r="F994" s="466"/>
      <c r="G994" s="466"/>
      <c r="H994" s="466"/>
      <c r="I994" s="466"/>
      <c r="J994" s="466"/>
      <c r="K994" s="466"/>
      <c r="L994" s="466"/>
      <c r="M994" s="466"/>
      <c r="N994" s="466"/>
      <c r="O994" s="466"/>
      <c r="P994" s="466"/>
      <c r="Q994" s="466"/>
    </row>
    <row r="995" ht="25.15" customHeight="true" x14ac:dyDescent="0.2">
      <c r="C995" s="466"/>
      <c r="D995" s="466"/>
      <c r="E995" s="466"/>
      <c r="F995" s="466"/>
      <c r="G995" s="466"/>
      <c r="H995" s="466"/>
      <c r="I995" s="466"/>
      <c r="J995" s="466"/>
      <c r="K995" s="466"/>
      <c r="L995" s="466"/>
      <c r="M995" s="466"/>
      <c r="N995" s="466"/>
      <c r="O995" s="466"/>
      <c r="P995" s="466"/>
      <c r="Q995" s="466"/>
    </row>
    <row r="996" ht="25.15" customHeight="true" x14ac:dyDescent="0.2">
      <c r="C996" s="466"/>
      <c r="D996" s="466"/>
      <c r="E996" s="466"/>
      <c r="F996" s="466"/>
      <c r="G996" s="466"/>
      <c r="H996" s="466"/>
      <c r="I996" s="466"/>
      <c r="J996" s="466"/>
      <c r="K996" s="466"/>
      <c r="L996" s="466"/>
      <c r="M996" s="466"/>
      <c r="N996" s="466"/>
      <c r="O996" s="466"/>
      <c r="P996" s="466"/>
      <c r="Q996" s="466"/>
    </row>
    <row r="997" ht="25.15" customHeight="true" x14ac:dyDescent="0.2">
      <c r="C997" s="466"/>
      <c r="D997" s="466"/>
      <c r="E997" s="466"/>
      <c r="F997" s="466"/>
      <c r="G997" s="466"/>
      <c r="H997" s="466"/>
      <c r="I997" s="466"/>
      <c r="J997" s="466"/>
      <c r="K997" s="466"/>
      <c r="L997" s="466"/>
      <c r="M997" s="466"/>
      <c r="N997" s="466"/>
      <c r="O997" s="466"/>
      <c r="P997" s="466"/>
      <c r="Q997" s="466"/>
    </row>
    <row r="998" ht="25.15" customHeight="true" x14ac:dyDescent="0.2">
      <c r="C998" s="466"/>
      <c r="D998" s="466"/>
      <c r="E998" s="466"/>
      <c r="F998" s="466"/>
      <c r="G998" s="466"/>
      <c r="H998" s="466"/>
      <c r="I998" s="466"/>
      <c r="J998" s="466"/>
      <c r="K998" s="466"/>
      <c r="L998" s="466"/>
      <c r="M998" s="466"/>
      <c r="N998" s="466"/>
      <c r="O998" s="466"/>
      <c r="P998" s="466"/>
      <c r="Q998" s="466"/>
    </row>
    <row r="999" ht="25.15" customHeight="true" x14ac:dyDescent="0.2">
      <c r="C999" s="466"/>
      <c r="D999" s="466"/>
      <c r="E999" s="466"/>
      <c r="F999" s="466"/>
      <c r="G999" s="466"/>
      <c r="H999" s="466"/>
      <c r="I999" s="466"/>
      <c r="J999" s="466"/>
      <c r="K999" s="466"/>
      <c r="L999" s="466"/>
      <c r="M999" s="466"/>
      <c r="N999" s="466"/>
      <c r="O999" s="466"/>
      <c r="P999" s="466"/>
      <c r="Q999" s="466"/>
    </row>
    <row r="1000" ht="25.15" customHeight="true" x14ac:dyDescent="0.2">
      <c r="C1000" s="466"/>
      <c r="D1000" s="466"/>
      <c r="E1000" s="466"/>
      <c r="F1000" s="466"/>
      <c r="G1000" s="466"/>
      <c r="H1000" s="466"/>
      <c r="I1000" s="466"/>
      <c r="J1000" s="466"/>
      <c r="K1000" s="466"/>
      <c r="L1000" s="466"/>
      <c r="M1000" s="466"/>
      <c r="N1000" s="466"/>
      <c r="O1000" s="466"/>
      <c r="P1000" s="466"/>
      <c r="Q1000" s="466"/>
    </row>
    <row r="1001" ht="25.15" customHeight="true" x14ac:dyDescent="0.2">
      <c r="C1001" s="466"/>
      <c r="D1001" s="466"/>
      <c r="E1001" s="466"/>
      <c r="F1001" s="466"/>
      <c r="G1001" s="466"/>
      <c r="H1001" s="466"/>
      <c r="I1001" s="466"/>
      <c r="J1001" s="466"/>
      <c r="K1001" s="466"/>
      <c r="L1001" s="466"/>
      <c r="M1001" s="466"/>
      <c r="N1001" s="466"/>
      <c r="O1001" s="466"/>
      <c r="P1001" s="466"/>
      <c r="Q1001" s="466"/>
    </row>
    <row r="1002" ht="25.15" customHeight="true" x14ac:dyDescent="0.2">
      <c r="C1002" s="466"/>
      <c r="D1002" s="466"/>
      <c r="E1002" s="466"/>
      <c r="F1002" s="466"/>
      <c r="G1002" s="466"/>
      <c r="H1002" s="466"/>
      <c r="I1002" s="466"/>
      <c r="J1002" s="466"/>
      <c r="K1002" s="466"/>
      <c r="L1002" s="466"/>
      <c r="M1002" s="466"/>
      <c r="N1002" s="466"/>
      <c r="O1002" s="466"/>
      <c r="P1002" s="466"/>
      <c r="Q1002" s="466"/>
    </row>
    <row r="1003" ht="25.15" customHeight="true" x14ac:dyDescent="0.2">
      <c r="C1003" s="466"/>
      <c r="D1003" s="466"/>
      <c r="E1003" s="466"/>
      <c r="F1003" s="466"/>
      <c r="G1003" s="466"/>
      <c r="H1003" s="466"/>
      <c r="I1003" s="466"/>
      <c r="J1003" s="466"/>
      <c r="K1003" s="466"/>
      <c r="L1003" s="466"/>
      <c r="M1003" s="466"/>
      <c r="N1003" s="466"/>
      <c r="O1003" s="466"/>
      <c r="P1003" s="466"/>
      <c r="Q1003" s="466"/>
    </row>
    <row r="1004" ht="25.15" customHeight="true" x14ac:dyDescent="0.2">
      <c r="C1004" s="466"/>
      <c r="D1004" s="466"/>
      <c r="E1004" s="466"/>
      <c r="F1004" s="466"/>
      <c r="G1004" s="466"/>
      <c r="H1004" s="466"/>
      <c r="I1004" s="466"/>
      <c r="J1004" s="466"/>
      <c r="K1004" s="466"/>
      <c r="L1004" s="466"/>
      <c r="M1004" s="466"/>
      <c r="N1004" s="466"/>
      <c r="O1004" s="466"/>
      <c r="P1004" s="466"/>
      <c r="Q1004" s="466"/>
    </row>
    <row r="1005" ht="25.15" customHeight="true" x14ac:dyDescent="0.2">
      <c r="C1005" s="466"/>
      <c r="D1005" s="466"/>
      <c r="E1005" s="466"/>
      <c r="F1005" s="466"/>
      <c r="G1005" s="466"/>
      <c r="H1005" s="466"/>
      <c r="I1005" s="466"/>
      <c r="J1005" s="466"/>
      <c r="K1005" s="466"/>
      <c r="L1005" s="466"/>
      <c r="M1005" s="466"/>
      <c r="N1005" s="466"/>
      <c r="O1005" s="466"/>
      <c r="P1005" s="466"/>
      <c r="Q1005" s="466"/>
    </row>
    <row r="1006" ht="25.15" customHeight="true" x14ac:dyDescent="0.2">
      <c r="C1006" s="466"/>
      <c r="D1006" s="466"/>
      <c r="E1006" s="466"/>
      <c r="F1006" s="466"/>
      <c r="G1006" s="466"/>
      <c r="H1006" s="466"/>
      <c r="I1006" s="466"/>
      <c r="J1006" s="466"/>
      <c r="K1006" s="466"/>
      <c r="L1006" s="466"/>
      <c r="M1006" s="466"/>
      <c r="N1006" s="466"/>
      <c r="O1006" s="466"/>
      <c r="P1006" s="466"/>
      <c r="Q1006" s="466"/>
    </row>
    <row r="1007" ht="25.15" customHeight="true" x14ac:dyDescent="0.2">
      <c r="C1007" s="466"/>
      <c r="D1007" s="466"/>
      <c r="E1007" s="466"/>
      <c r="F1007" s="466"/>
      <c r="G1007" s="466"/>
      <c r="H1007" s="466"/>
      <c r="I1007" s="466"/>
      <c r="J1007" s="466"/>
      <c r="K1007" s="466"/>
      <c r="L1007" s="466"/>
      <c r="M1007" s="466"/>
      <c r="N1007" s="466"/>
      <c r="O1007" s="466"/>
      <c r="P1007" s="466"/>
      <c r="Q1007" s="466"/>
    </row>
    <row r="1008" ht="25.15" customHeight="true" x14ac:dyDescent="0.2">
      <c r="C1008" s="466"/>
      <c r="D1008" s="466"/>
      <c r="E1008" s="466"/>
      <c r="F1008" s="466"/>
      <c r="G1008" s="466"/>
      <c r="H1008" s="466"/>
      <c r="I1008" s="466"/>
      <c r="J1008" s="466"/>
      <c r="K1008" s="466"/>
      <c r="L1008" s="466"/>
      <c r="M1008" s="466"/>
      <c r="N1008" s="466"/>
      <c r="O1008" s="466"/>
      <c r="P1008" s="466"/>
      <c r="Q1008" s="466"/>
    </row>
    <row r="1009" ht="25.15" customHeight="true" x14ac:dyDescent="0.2">
      <c r="C1009" s="466"/>
      <c r="D1009" s="466"/>
      <c r="E1009" s="466"/>
      <c r="F1009" s="466"/>
      <c r="G1009" s="466"/>
      <c r="H1009" s="466"/>
      <c r="I1009" s="466"/>
      <c r="J1009" s="466"/>
      <c r="K1009" s="466"/>
      <c r="L1009" s="466"/>
      <c r="M1009" s="466"/>
      <c r="N1009" s="466"/>
      <c r="O1009" s="466"/>
      <c r="P1009" s="466"/>
      <c r="Q1009" s="466"/>
    </row>
    <row r="1010" ht="25.15" customHeight="true" x14ac:dyDescent="0.2">
      <c r="C1010" s="466"/>
      <c r="D1010" s="466"/>
      <c r="E1010" s="466"/>
      <c r="F1010" s="466"/>
      <c r="G1010" s="466"/>
      <c r="H1010" s="466"/>
      <c r="I1010" s="466"/>
      <c r="J1010" s="466"/>
      <c r="K1010" s="466"/>
      <c r="L1010" s="466"/>
      <c r="M1010" s="466"/>
      <c r="N1010" s="466"/>
      <c r="O1010" s="466"/>
      <c r="P1010" s="466"/>
      <c r="Q1010" s="466"/>
    </row>
    <row r="1011" ht="25.15" customHeight="true" x14ac:dyDescent="0.2">
      <c r="C1011" s="466"/>
      <c r="D1011" s="466"/>
      <c r="E1011" s="466"/>
      <c r="F1011" s="466"/>
      <c r="G1011" s="466"/>
      <c r="H1011" s="466"/>
      <c r="I1011" s="466"/>
      <c r="J1011" s="466"/>
      <c r="K1011" s="466"/>
      <c r="L1011" s="466"/>
      <c r="M1011" s="466"/>
      <c r="N1011" s="466"/>
      <c r="O1011" s="466"/>
      <c r="P1011" s="466"/>
      <c r="Q1011" s="466"/>
    </row>
    <row r="1012" ht="25.15" customHeight="true" x14ac:dyDescent="0.2">
      <c r="C1012" s="466"/>
      <c r="D1012" s="466"/>
      <c r="E1012" s="466"/>
      <c r="F1012" s="466"/>
      <c r="G1012" s="466"/>
      <c r="H1012" s="466"/>
      <c r="I1012" s="466"/>
      <c r="J1012" s="466"/>
      <c r="K1012" s="466"/>
      <c r="L1012" s="466"/>
      <c r="M1012" s="466"/>
      <c r="N1012" s="466"/>
      <c r="O1012" s="466"/>
      <c r="P1012" s="466"/>
      <c r="Q1012" s="466"/>
    </row>
    <row r="1013" ht="25.15" customHeight="true" x14ac:dyDescent="0.2">
      <c r="C1013" s="466"/>
      <c r="D1013" s="466"/>
      <c r="E1013" s="466"/>
      <c r="F1013" s="466"/>
      <c r="G1013" s="466"/>
      <c r="H1013" s="466"/>
      <c r="I1013" s="466"/>
      <c r="J1013" s="466"/>
      <c r="K1013" s="466"/>
      <c r="L1013" s="466"/>
      <c r="M1013" s="466"/>
      <c r="N1013" s="466"/>
      <c r="O1013" s="466"/>
      <c r="P1013" s="466"/>
      <c r="Q1013" s="466"/>
    </row>
    <row r="1014" ht="25.15" customHeight="true" x14ac:dyDescent="0.2">
      <c r="C1014" s="466"/>
      <c r="D1014" s="466"/>
      <c r="E1014" s="466"/>
      <c r="F1014" s="466"/>
      <c r="G1014" s="466"/>
      <c r="H1014" s="466"/>
      <c r="I1014" s="466"/>
      <c r="J1014" s="466"/>
      <c r="K1014" s="466"/>
      <c r="L1014" s="466"/>
      <c r="M1014" s="466"/>
      <c r="N1014" s="466"/>
      <c r="O1014" s="466"/>
      <c r="P1014" s="466"/>
      <c r="Q1014" s="466"/>
    </row>
    <row r="1015" ht="25.15" customHeight="true" x14ac:dyDescent="0.2">
      <c r="C1015" s="466"/>
      <c r="D1015" s="466"/>
      <c r="E1015" s="466"/>
      <c r="F1015" s="466"/>
      <c r="G1015" s="466"/>
      <c r="H1015" s="466"/>
      <c r="I1015" s="466"/>
      <c r="J1015" s="466"/>
      <c r="K1015" s="466"/>
      <c r="L1015" s="466"/>
      <c r="M1015" s="466"/>
      <c r="N1015" s="466"/>
      <c r="O1015" s="466"/>
      <c r="P1015" s="466"/>
      <c r="Q1015" s="466"/>
    </row>
    <row r="1016" ht="25.15" customHeight="true" x14ac:dyDescent="0.2">
      <c r="C1016" s="466"/>
      <c r="D1016" s="466"/>
      <c r="E1016" s="466"/>
      <c r="F1016" s="466"/>
      <c r="G1016" s="466"/>
      <c r="H1016" s="466"/>
      <c r="I1016" s="466"/>
      <c r="J1016" s="466"/>
      <c r="K1016" s="466"/>
      <c r="L1016" s="466"/>
      <c r="M1016" s="466"/>
      <c r="N1016" s="466"/>
      <c r="O1016" s="466"/>
      <c r="P1016" s="466"/>
      <c r="Q1016" s="466"/>
    </row>
    <row r="1017" ht="25.15" customHeight="true" x14ac:dyDescent="0.2">
      <c r="C1017" s="466"/>
      <c r="D1017" s="466"/>
      <c r="E1017" s="466"/>
      <c r="F1017" s="466"/>
      <c r="G1017" s="466"/>
      <c r="H1017" s="466"/>
      <c r="I1017" s="466"/>
      <c r="J1017" s="466"/>
      <c r="K1017" s="466"/>
      <c r="L1017" s="466"/>
      <c r="M1017" s="466"/>
      <c r="N1017" s="466"/>
      <c r="O1017" s="466"/>
      <c r="P1017" s="466"/>
      <c r="Q1017" s="466"/>
    </row>
    <row r="1018" ht="25.15" customHeight="true" x14ac:dyDescent="0.2">
      <c r="C1018" s="466"/>
      <c r="D1018" s="466"/>
      <c r="E1018" s="466"/>
      <c r="F1018" s="466"/>
      <c r="G1018" s="466"/>
      <c r="H1018" s="466"/>
      <c r="I1018" s="466"/>
      <c r="J1018" s="466"/>
      <c r="K1018" s="466"/>
      <c r="L1018" s="466"/>
      <c r="M1018" s="466"/>
      <c r="N1018" s="466"/>
      <c r="O1018" s="466"/>
      <c r="P1018" s="466"/>
      <c r="Q1018" s="466"/>
    </row>
    <row r="1019" ht="25.15" customHeight="true" x14ac:dyDescent="0.2">
      <c r="C1019" s="466"/>
      <c r="D1019" s="466"/>
      <c r="E1019" s="466"/>
      <c r="F1019" s="466"/>
      <c r="G1019" s="466"/>
      <c r="H1019" s="466"/>
      <c r="I1019" s="466"/>
      <c r="J1019" s="466"/>
      <c r="K1019" s="466"/>
      <c r="L1019" s="466"/>
      <c r="M1019" s="466"/>
      <c r="N1019" s="466"/>
      <c r="O1019" s="466"/>
      <c r="P1019" s="466"/>
      <c r="Q1019" s="466"/>
    </row>
    <row r="1020" ht="25.15" customHeight="true" x14ac:dyDescent="0.2">
      <c r="C1020" s="466"/>
      <c r="D1020" s="466"/>
      <c r="E1020" s="466"/>
      <c r="F1020" s="466"/>
      <c r="G1020" s="466"/>
      <c r="H1020" s="466"/>
      <c r="I1020" s="466"/>
      <c r="J1020" s="466"/>
      <c r="K1020" s="466"/>
      <c r="L1020" s="466"/>
      <c r="M1020" s="466"/>
      <c r="N1020" s="466"/>
      <c r="O1020" s="466"/>
      <c r="P1020" s="466"/>
      <c r="Q1020" s="466"/>
    </row>
    <row r="1021" ht="25.15" customHeight="true" x14ac:dyDescent="0.2">
      <c r="C1021" s="466"/>
      <c r="D1021" s="466"/>
      <c r="E1021" s="466"/>
      <c r="F1021" s="466"/>
      <c r="G1021" s="466"/>
      <c r="H1021" s="466"/>
      <c r="I1021" s="466"/>
      <c r="J1021" s="466"/>
      <c r="K1021" s="466"/>
      <c r="L1021" s="466"/>
      <c r="M1021" s="466"/>
      <c r="N1021" s="466"/>
      <c r="O1021" s="466"/>
      <c r="P1021" s="466"/>
      <c r="Q1021" s="466"/>
    </row>
    <row r="1022" ht="25.15" customHeight="true" x14ac:dyDescent="0.2">
      <c r="C1022" s="466"/>
      <c r="D1022" s="466"/>
      <c r="E1022" s="466"/>
      <c r="F1022" s="466"/>
      <c r="G1022" s="466"/>
      <c r="H1022" s="466"/>
      <c r="I1022" s="466"/>
      <c r="J1022" s="466"/>
      <c r="K1022" s="466"/>
      <c r="L1022" s="466"/>
      <c r="M1022" s="466"/>
      <c r="N1022" s="466"/>
      <c r="O1022" s="466"/>
      <c r="P1022" s="466"/>
      <c r="Q1022" s="466"/>
    </row>
    <row r="1023" ht="25.15" customHeight="true" x14ac:dyDescent="0.2">
      <c r="C1023" s="466"/>
      <c r="D1023" s="466"/>
      <c r="E1023" s="466"/>
      <c r="F1023" s="466"/>
      <c r="G1023" s="466"/>
      <c r="H1023" s="466"/>
      <c r="I1023" s="466"/>
      <c r="J1023" s="466"/>
      <c r="K1023" s="466"/>
      <c r="L1023" s="466"/>
      <c r="M1023" s="466"/>
      <c r="N1023" s="466"/>
      <c r="O1023" s="466"/>
      <c r="P1023" s="466"/>
      <c r="Q1023" s="466"/>
    </row>
    <row r="1024" ht="25.15" customHeight="true" x14ac:dyDescent="0.2">
      <c r="C1024" s="466"/>
      <c r="D1024" s="466"/>
      <c r="E1024" s="466"/>
      <c r="F1024" s="466"/>
      <c r="G1024" s="466"/>
      <c r="H1024" s="466"/>
      <c r="I1024" s="466"/>
      <c r="J1024" s="466"/>
      <c r="K1024" s="466"/>
      <c r="L1024" s="466"/>
      <c r="M1024" s="466"/>
      <c r="N1024" s="466"/>
      <c r="O1024" s="466"/>
      <c r="P1024" s="466"/>
      <c r="Q1024" s="466"/>
    </row>
    <row r="1025" s="218" customFormat="true" ht="21" customHeight="true" x14ac:dyDescent="0.2">
      <c r="A1025" s="2412" t="s">
        <v>317</v>
      </c>
      <c r="B1025" s="2413"/>
      <c r="C1025" s="2414"/>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386" t="s">
        <v>178</v>
      </c>
      <c r="B1026" s="2387"/>
      <c r="C1026" s="429" t="s">
        <v>179</v>
      </c>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30" t="s">
        <v>180</v>
      </c>
      <c r="B1027" s="431" t="s">
        <v>181</v>
      </c>
      <c r="C1027" s="432">
        <v>14655</v>
      </c>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3" t="s">
        <v>182</v>
      </c>
      <c r="B1028" s="434" t="s">
        <v>181</v>
      </c>
      <c r="C1028" s="435">
        <v>14655</v>
      </c>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3" t="s">
        <v>183</v>
      </c>
      <c r="B1029" s="434" t="s">
        <v>184</v>
      </c>
      <c r="C1029" s="435">
        <v>14655</v>
      </c>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3" t="s">
        <v>185</v>
      </c>
      <c r="B1030" s="434" t="s">
        <v>186</v>
      </c>
      <c r="C1030" s="435">
        <v>14655</v>
      </c>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388" t="s">
        <v>187</v>
      </c>
      <c r="B1031" s="434" t="s">
        <v>188</v>
      </c>
      <c r="C1031" s="435">
        <v>8317</v>
      </c>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388"/>
      <c r="B1032" s="434" t="s">
        <v>189</v>
      </c>
      <c r="C1032" s="435">
        <v>6338</v>
      </c>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389"/>
      <c r="B1033" s="436" t="s">
        <v>190</v>
      </c>
      <c r="C1033" s="437">
        <v>0</v>
      </c>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07"/>
      <c r="BB1033" s="136"/>
      <c r="BC1033" s="407"/>
      <c r="BD1033" s="407"/>
      <c r="BE1033" s="407"/>
      <c r="BF1033" s="407"/>
      <c r="BG1033" s="407"/>
      <c r="BH1033" s="407"/>
      <c r="BI1033" s="407"/>
      <c r="BJ1033" s="407"/>
      <c r="BK1033" s="407"/>
      <c r="BL1033" s="407"/>
      <c r="BM1033" s="407"/>
      <c r="BN1033" s="407"/>
      <c r="BO1033" s="407"/>
      <c r="BP1033" s="407"/>
      <c r="BQ1033" s="407"/>
      <c r="BR1033" s="407"/>
      <c r="BS1033" s="407"/>
      <c r="BT1033" s="407"/>
      <c r="BU1033" s="407"/>
      <c r="BV1033" s="407"/>
      <c r="BW1033" s="407"/>
      <c r="BX1033" s="407"/>
      <c r="BY1033" s="407"/>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383" t="s">
        <v>318</v>
      </c>
      <c r="B1034" s="2384"/>
      <c r="C1034" s="2385"/>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86"/>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81"/>
      <c r="BB1035" s="237"/>
      <c r="BC1035" s="381"/>
      <c r="BD1035" s="381"/>
      <c r="BE1035" s="381"/>
      <c r="BF1035" s="381"/>
      <c r="BG1035" s="381"/>
      <c r="BH1035" s="381"/>
      <c r="BI1035" s="381"/>
      <c r="BJ1035" s="381"/>
      <c r="BK1035" s="381"/>
      <c r="BL1035" s="381"/>
      <c r="BM1035" s="381"/>
      <c r="BN1035" s="381"/>
      <c r="BO1035" s="381"/>
      <c r="BP1035" s="381"/>
      <c r="BQ1035" s="381"/>
      <c r="BR1035" s="381"/>
      <c r="BS1035" s="381"/>
      <c r="BT1035" s="381"/>
      <c r="BU1035" s="381"/>
      <c r="BV1035" s="381"/>
      <c r="BW1035" s="381"/>
      <c r="BX1035" s="381"/>
      <c r="BY1035" s="38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Beni</v>
      </c>
      <c r="B1037" s="292" t="e">
        <f>BR122+BR123</f>
        <v>#VALUE!</v>
      </c>
    </row>
    <row r="1038" ht="15" customHeight="true" x14ac:dyDescent="0.2">
      <c r="A1038" s="292" t="str">
        <f>S15</f>
        <v>Chuquisaca</v>
      </c>
      <c r="B1038" s="292" t="e">
        <f>BS122+BS123</f>
        <v>#VALUE!</v>
      </c>
    </row>
    <row r="1039" ht="15" customHeight="true" x14ac:dyDescent="0.2">
      <c r="A1039" s="292" t="str">
        <f>T15</f>
        <v>Cochabamba</v>
      </c>
      <c r="B1039" s="292" t="e">
        <f>BT122+BT123</f>
        <v>#VALUE!</v>
      </c>
    </row>
    <row r="1040" ht="15" customHeight="true" x14ac:dyDescent="0.2">
      <c r="A1040" s="292" t="str">
        <f>U15</f>
        <v>La Paz</v>
      </c>
      <c r="B1040" s="292" t="e">
        <f>BU122+BU123</f>
        <v>#VALUE!</v>
      </c>
    </row>
    <row r="1041" ht="15" customHeight="true" x14ac:dyDescent="0.2">
      <c r="A1041" s="292" t="str">
        <f>V15</f>
        <v>Oruro</v>
      </c>
      <c r="B1041" s="292" t="e">
        <f>BV122+BV123</f>
        <v>#VALUE!</v>
      </c>
    </row>
    <row r="1042" ht="15" customHeight="true" x14ac:dyDescent="0.2">
      <c r="A1042" s="292" t="str">
        <f>W15</f>
        <v>Pando</v>
      </c>
      <c r="B1042" s="292" t="e">
        <f>BW122+BW123</f>
        <v>#VALUE!</v>
      </c>
    </row>
    <row r="1043" ht="15" customHeight="true" x14ac:dyDescent="0.2">
      <c r="A1043" s="292" t="str">
        <f>X15</f>
        <v>Potos?</v>
      </c>
      <c r="B1043" s="292" t="e">
        <f>BX122+XR123</f>
        <v>#VALUE!</v>
      </c>
    </row>
    <row r="1044" ht="15" customHeight="true" x14ac:dyDescent="0.2">
      <c r="A1044" s="292" t="str">
        <f>Y15</f>
        <v>Santa Cruz</v>
      </c>
      <c r="B1044" s="292" t="e">
        <f>BY122+BY123</f>
        <v>#VALUE!</v>
      </c>
    </row>
    <row r="1045" ht="15" customHeight="true" x14ac:dyDescent="0.2">
      <c r="A1045" s="292" t="str">
        <f>Z15</f>
        <v>Tarija</v>
      </c>
      <c r="B1045" s="292" t="e">
        <f>BZ122+BZ123</f>
        <v>#VALUE!</v>
      </c>
    </row>
    <row r="1046" ht="15" customHeight="true" x14ac:dyDescent="0.2">
      <c r="A1046" s="237">
        <f>AA15</f>
        <v>0</v>
      </c>
      <c r="B1046" s="292">
        <f>CA122+CA123</f>
        <v>0</v>
      </c>
    </row>
    <row r="1047" ht="15" customHeight="true" x14ac:dyDescent="0.2">
      <c r="A1047" s="237">
        <f>AB15</f>
        <v>0</v>
      </c>
      <c r="B1047" s="292">
        <f>CB122+CB123</f>
        <v>0</v>
      </c>
    </row>
    <row r="1048" ht="15" customHeight="true" x14ac:dyDescent="0.2">
      <c r="A1048" s="237">
        <f>AC15</f>
        <v>0</v>
      </c>
      <c r="B1048" s="292">
        <f>CC122+CC123</f>
        <v>0</v>
      </c>
    </row>
    <row r="1049" ht="15" customHeight="true" x14ac:dyDescent="0.2">
      <c r="A1049" s="237">
        <f>AD15</f>
        <v>0</v>
      </c>
      <c r="B1049" s="292">
        <f>CD122+CD123</f>
        <v>0</v>
      </c>
    </row>
    <row r="1050" ht="15" customHeight="true" x14ac:dyDescent="0.2">
      <c r="A1050" s="237">
        <f>AE15</f>
        <v>0</v>
      </c>
      <c r="B1050" s="292">
        <f>CE122+CE123</f>
        <v>0</v>
      </c>
    </row>
    <row r="1051" ht="15" customHeight="true" x14ac:dyDescent="0.2">
      <c r="A1051" s="237">
        <f>AF15</f>
        <v>0</v>
      </c>
      <c r="B1051" s="292">
        <f>CF122+CF123</f>
        <v>0</v>
      </c>
    </row>
    <row r="1052" ht="15" customHeight="true" x14ac:dyDescent="0.2">
      <c r="A1052" s="237">
        <f>AG15</f>
        <v>0</v>
      </c>
      <c r="B1052" s="292">
        <f>CG122+CG123</f>
        <v>0</v>
      </c>
    </row>
    <row r="1053" ht="15" customHeight="true" x14ac:dyDescent="0.2">
      <c r="A1053" s="237">
        <f>AH15</f>
        <v>0</v>
      </c>
      <c r="B1053" s="292">
        <f>CH122+CH123</f>
        <v>0</v>
      </c>
    </row>
    <row r="1054" ht="15" customHeight="true" x14ac:dyDescent="0.2">
      <c r="A1054" s="237">
        <f>AI15</f>
        <v>0</v>
      </c>
      <c r="B1054" s="292">
        <f>CI122+CI123</f>
        <v>0</v>
      </c>
    </row>
    <row r="1055" ht="15" customHeight="true" x14ac:dyDescent="0.2">
      <c r="A1055" s="237">
        <f>AJ15</f>
        <v>0</v>
      </c>
      <c r="B1055" s="292">
        <f>CJ122+CJ123</f>
        <v>0</v>
      </c>
    </row>
    <row r="1056" ht="15" customHeight="true" x14ac:dyDescent="0.2">
      <c r="A1056" s="237">
        <f>AK15</f>
        <v>0</v>
      </c>
      <c r="B1056" s="292">
        <f>CK122+CK123</f>
        <v>0</v>
      </c>
    </row>
    <row r="1057" ht="15" customHeight="true" x14ac:dyDescent="0.2">
      <c r="A1057" s="237">
        <f>AL15</f>
        <v>0</v>
      </c>
      <c r="B1057" s="292">
        <f>CL122+CL123</f>
        <v>0</v>
      </c>
    </row>
    <row r="1058" ht="15" customHeight="true" x14ac:dyDescent="0.2">
      <c r="A1058" s="237">
        <f>AM15</f>
        <v>0</v>
      </c>
      <c r="B1058" s="292">
        <f>CM122+CM123</f>
        <v>0</v>
      </c>
    </row>
    <row r="1059" ht="15" customHeight="true" x14ac:dyDescent="0.2">
      <c r="A1059" s="237">
        <f>AN15</f>
        <v>0</v>
      </c>
      <c r="B1059" s="292">
        <f>CN122+CN123</f>
        <v>0</v>
      </c>
    </row>
    <row r="1060" ht="15" customHeight="true" x14ac:dyDescent="0.2">
      <c r="A1060" s="237">
        <f>AO15</f>
        <v>0</v>
      </c>
      <c r="B1060" s="292">
        <f>CO122+CO123</f>
        <v>0</v>
      </c>
    </row>
    <row r="1061" ht="15" customHeight="true" x14ac:dyDescent="0.2">
      <c r="A1061" s="237">
        <f>AP15</f>
        <v>0</v>
      </c>
      <c r="B1061" s="292">
        <f>CP122+CP123</f>
        <v>0</v>
      </c>
    </row>
    <row r="1062" ht="15" customHeight="true" x14ac:dyDescent="0.2">
      <c r="A1062" s="237">
        <f>AQ15</f>
        <v>0</v>
      </c>
      <c r="B1062" s="292">
        <f>CQ122+CQ123</f>
        <v>0</v>
      </c>
    </row>
    <row r="1063" ht="15" customHeight="true" x14ac:dyDescent="0.2">
      <c r="A1063" s="237">
        <f>AR15</f>
        <v>0</v>
      </c>
      <c r="B1063" s="292">
        <f>CR122+CR123</f>
        <v>0</v>
      </c>
    </row>
    <row r="1064" ht="15" customHeight="true" x14ac:dyDescent="0.2">
      <c r="A1064" s="237">
        <f>AS15</f>
        <v>0</v>
      </c>
      <c r="B1064" s="292">
        <f>CS122+CS123</f>
        <v>0</v>
      </c>
    </row>
    <row r="1065" ht="15" customHeight="true" x14ac:dyDescent="0.2">
      <c r="A1065" s="237">
        <f>AT15</f>
        <v>0</v>
      </c>
      <c r="B1065" s="292">
        <f>CT122+CT123</f>
        <v>0</v>
      </c>
    </row>
    <row r="1066" ht="15" customHeight="true" x14ac:dyDescent="0.2">
      <c r="A1066" s="237">
        <f>AU15</f>
        <v>0</v>
      </c>
      <c r="B1066" s="292">
        <f>CU122+CU123</f>
        <v>0</v>
      </c>
    </row>
    <row r="1067" ht="15" customHeight="true" x14ac:dyDescent="0.2">
      <c r="A1067" s="237">
        <f>AV15</f>
        <v>0</v>
      </c>
      <c r="B1067" s="292">
        <f>CV122+CV123</f>
        <v>0</v>
      </c>
    </row>
    <row r="1068" ht="15" customHeight="true" x14ac:dyDescent="0.2">
      <c r="A1068" s="237">
        <f>AW15</f>
        <v>0</v>
      </c>
      <c r="B1068" s="292">
        <f>CW122+CW123</f>
        <v>0</v>
      </c>
    </row>
    <row r="1069" ht="15" customHeight="true" x14ac:dyDescent="0.2">
      <c r="A1069" s="237">
        <f>AX15</f>
        <v>0</v>
      </c>
      <c r="B1069" s="292">
        <f>CX122+CX123</f>
        <v>0</v>
      </c>
    </row>
    <row r="1070" ht="15" customHeight="true" x14ac:dyDescent="0.2">
      <c r="A1070" s="237">
        <f>AY15</f>
        <v>0</v>
      </c>
      <c r="B1070" s="292">
        <f>CY122+CY123</f>
        <v>0</v>
      </c>
    </row>
    <row r="1071" ht="15" customHeight="true" x14ac:dyDescent="0.2">
      <c r="A1071" s="237"/>
      <c r="B1071" s="292"/>
    </row>
    <row r="1072" ht="15" customHeight="true" x14ac:dyDescent="0.2">
      <c r="A1072" s="292">
        <f>34-COUNTIF(A1037:A1071,"0")</f>
        <v>9</v>
      </c>
      <c r="B1072" s="237" t="s">
        <v>136</v>
      </c>
    </row>
    <row r="1100" s="211" customFormat="true" ht="17.1" customHeight="true" x14ac:dyDescent="0.2">
      <c r="A1100" s="630"/>
      <c r="B1100" s="619"/>
      <c r="BA1100" s="381"/>
      <c r="BB1100" s="237"/>
      <c r="BC1100" s="381"/>
      <c r="BD1100" s="381"/>
      <c r="BE1100" s="381"/>
      <c r="BF1100" s="381"/>
      <c r="BG1100" s="381"/>
      <c r="BH1100" s="381"/>
      <c r="BI1100" s="381"/>
      <c r="BJ1100" s="381"/>
      <c r="BK1100" s="381"/>
      <c r="BL1100" s="381"/>
      <c r="BM1100" s="381"/>
      <c r="BN1100" s="381"/>
      <c r="BO1100" s="381"/>
      <c r="BP1100" s="381"/>
      <c r="BQ1100" s="381"/>
      <c r="BR1100" s="381"/>
      <c r="BS1100" s="381"/>
      <c r="BT1100" s="381"/>
      <c r="BU1100" s="381"/>
      <c r="BV1100" s="381"/>
      <c r="BW1100" s="381"/>
      <c r="BX1100" s="381"/>
      <c r="BY1100" s="381"/>
    </row>
    <row r="1101" s="211" customFormat="true" ht="17.1" customHeight="true" x14ac:dyDescent="0.2">
      <c r="A1101" s="631"/>
      <c r="B1101" s="620"/>
      <c r="BA1101" s="381"/>
      <c r="BB1101" s="237"/>
      <c r="BC1101" s="381"/>
      <c r="BD1101" s="381"/>
      <c r="BE1101" s="381"/>
      <c r="BF1101" s="381"/>
      <c r="BG1101" s="381"/>
      <c r="BH1101" s="381"/>
      <c r="BI1101" s="381"/>
      <c r="BJ1101" s="381"/>
      <c r="BK1101" s="381"/>
      <c r="BL1101" s="381"/>
      <c r="BM1101" s="381"/>
      <c r="BN1101" s="381"/>
      <c r="BO1101" s="381"/>
      <c r="BP1101" s="381"/>
      <c r="BQ1101" s="381"/>
      <c r="BR1101" s="381"/>
      <c r="BS1101" s="381"/>
      <c r="BT1101" s="381"/>
      <c r="BU1101" s="381"/>
      <c r="BV1101" s="381"/>
      <c r="BW1101" s="381"/>
      <c r="BX1101" s="381"/>
      <c r="BY1101" s="381"/>
    </row>
    <row r="1102" s="211" customFormat="true" ht="15" customHeight="true" x14ac:dyDescent="0.2">
      <c r="BA1102" s="381"/>
      <c r="BB1102" s="237"/>
      <c r="BC1102" s="381"/>
      <c r="BD1102" s="381"/>
      <c r="BE1102" s="381"/>
      <c r="BF1102" s="381"/>
      <c r="BG1102" s="381"/>
      <c r="BH1102" s="381"/>
      <c r="BI1102" s="381"/>
      <c r="BJ1102" s="381"/>
      <c r="BK1102" s="381"/>
      <c r="BL1102" s="381"/>
      <c r="BM1102" s="381"/>
      <c r="BN1102" s="381"/>
      <c r="BO1102" s="381"/>
      <c r="BP1102" s="381"/>
      <c r="BQ1102" s="381"/>
      <c r="BR1102" s="381"/>
      <c r="BS1102" s="381"/>
      <c r="BT1102" s="381"/>
      <c r="BU1102" s="381"/>
      <c r="BV1102" s="381"/>
      <c r="BW1102" s="381"/>
      <c r="BX1102" s="381"/>
      <c r="BY1102" s="381"/>
    </row>
    <row r="1103" s="211" customFormat="true" ht="15" customHeight="true" x14ac:dyDescent="0.2">
      <c r="BA1103" s="381"/>
      <c r="BB1103" s="237"/>
      <c r="BC1103" s="381"/>
      <c r="BD1103" s="381"/>
      <c r="BE1103" s="381"/>
      <c r="BF1103" s="381"/>
      <c r="BG1103" s="381"/>
      <c r="BH1103" s="381"/>
      <c r="BI1103" s="381"/>
      <c r="BJ1103" s="381"/>
      <c r="BK1103" s="381"/>
      <c r="BL1103" s="381"/>
      <c r="BM1103" s="381"/>
      <c r="BN1103" s="381"/>
      <c r="BO1103" s="381"/>
      <c r="BP1103" s="381"/>
      <c r="BQ1103" s="381"/>
      <c r="BR1103" s="381"/>
      <c r="BS1103" s="381"/>
      <c r="BT1103" s="381"/>
      <c r="BU1103" s="381"/>
      <c r="BV1103" s="381"/>
      <c r="BW1103" s="381"/>
      <c r="BX1103" s="381"/>
      <c r="BY1103" s="381"/>
    </row>
    <row r="1104" s="211" customFormat="true" ht="15" customHeight="true" x14ac:dyDescent="0.2">
      <c r="BA1104" s="381"/>
      <c r="BB1104" s="237"/>
      <c r="BC1104" s="381"/>
      <c r="BD1104" s="381"/>
      <c r="BE1104" s="381"/>
      <c r="BF1104" s="381"/>
      <c r="BG1104" s="381"/>
      <c r="BH1104" s="381"/>
      <c r="BI1104" s="381"/>
      <c r="BJ1104" s="381"/>
      <c r="BK1104" s="381"/>
      <c r="BL1104" s="381"/>
      <c r="BM1104" s="381"/>
      <c r="BN1104" s="381"/>
      <c r="BO1104" s="381"/>
      <c r="BP1104" s="381"/>
      <c r="BQ1104" s="381"/>
      <c r="BR1104" s="381"/>
      <c r="BS1104" s="381"/>
      <c r="BT1104" s="381"/>
      <c r="BU1104" s="381"/>
      <c r="BV1104" s="381"/>
      <c r="BW1104" s="381"/>
      <c r="BX1104" s="381"/>
      <c r="BY1104" s="381"/>
    </row>
    <row r="1105" s="211" customFormat="true" ht="15" customHeight="true" x14ac:dyDescent="0.2">
      <c r="BA1105" s="381"/>
      <c r="BB1105" s="237"/>
      <c r="BC1105" s="381"/>
      <c r="BD1105" s="381"/>
      <c r="BE1105" s="381"/>
      <c r="BF1105" s="381"/>
      <c r="BG1105" s="381"/>
      <c r="BH1105" s="381"/>
      <c r="BI1105" s="381"/>
      <c r="BJ1105" s="381"/>
      <c r="BK1105" s="381"/>
      <c r="BL1105" s="381"/>
      <c r="BM1105" s="381"/>
      <c r="BN1105" s="381"/>
      <c r="BO1105" s="381"/>
      <c r="BP1105" s="381"/>
      <c r="BQ1105" s="381"/>
      <c r="BR1105" s="381"/>
      <c r="BS1105" s="381"/>
      <c r="BT1105" s="381"/>
      <c r="BU1105" s="381"/>
      <c r="BV1105" s="381"/>
      <c r="BW1105" s="381"/>
      <c r="BX1105" s="381"/>
      <c r="BY1105" s="381"/>
    </row>
    <row r="1106" s="211" customFormat="true" ht="15" customHeight="true" x14ac:dyDescent="0.2">
      <c r="BA1106" s="381"/>
      <c r="BB1106" s="237"/>
      <c r="BC1106" s="381"/>
      <c r="BD1106" s="381"/>
      <c r="BE1106" s="381"/>
      <c r="BF1106" s="381"/>
      <c r="BG1106" s="381"/>
      <c r="BH1106" s="381"/>
      <c r="BI1106" s="381"/>
      <c r="BJ1106" s="381"/>
      <c r="BK1106" s="381"/>
      <c r="BL1106" s="381"/>
      <c r="BM1106" s="381"/>
      <c r="BN1106" s="381"/>
      <c r="BO1106" s="381"/>
      <c r="BP1106" s="381"/>
      <c r="BQ1106" s="381"/>
      <c r="BR1106" s="381"/>
      <c r="BS1106" s="381"/>
      <c r="BT1106" s="381"/>
      <c r="BU1106" s="381"/>
      <c r="BV1106" s="381"/>
      <c r="BW1106" s="381"/>
      <c r="BX1106" s="381"/>
      <c r="BY1106" s="381"/>
    </row>
    <row r="1107" s="211" customFormat="true" ht="15" customHeight="true" x14ac:dyDescent="0.2">
      <c r="BA1107" s="381"/>
      <c r="BB1107" s="237"/>
      <c r="BC1107" s="381"/>
      <c r="BD1107" s="381"/>
      <c r="BE1107" s="381"/>
      <c r="BF1107" s="381"/>
      <c r="BG1107" s="381"/>
      <c r="BH1107" s="381"/>
      <c r="BI1107" s="381"/>
      <c r="BJ1107" s="381"/>
      <c r="BK1107" s="381"/>
      <c r="BL1107" s="381"/>
      <c r="BM1107" s="381"/>
      <c r="BN1107" s="381"/>
      <c r="BO1107" s="381"/>
      <c r="BP1107" s="381"/>
      <c r="BQ1107" s="381"/>
      <c r="BR1107" s="381"/>
      <c r="BS1107" s="381"/>
      <c r="BT1107" s="381"/>
      <c r="BU1107" s="381"/>
      <c r="BV1107" s="381"/>
      <c r="BW1107" s="381"/>
      <c r="BX1107" s="381"/>
      <c r="BY1107" s="381"/>
    </row>
    <row r="1108" s="211" customFormat="true" ht="15" customHeight="true" x14ac:dyDescent="0.2">
      <c r="BA1108" s="381"/>
      <c r="BB1108" s="237"/>
      <c r="BC1108" s="381"/>
      <c r="BD1108" s="381"/>
      <c r="BE1108" s="381"/>
      <c r="BF1108" s="381"/>
      <c r="BG1108" s="381"/>
      <c r="BH1108" s="381"/>
      <c r="BI1108" s="381"/>
      <c r="BJ1108" s="381"/>
      <c r="BK1108" s="381"/>
      <c r="BL1108" s="381"/>
      <c r="BM1108" s="381"/>
      <c r="BN1108" s="381"/>
      <c r="BO1108" s="381"/>
      <c r="BP1108" s="381"/>
      <c r="BQ1108" s="381"/>
      <c r="BR1108" s="381"/>
      <c r="BS1108" s="381"/>
      <c r="BT1108" s="381"/>
      <c r="BU1108" s="381"/>
      <c r="BV1108" s="381"/>
      <c r="BW1108" s="381"/>
      <c r="BX1108" s="381"/>
      <c r="BY1108" s="381"/>
    </row>
    <row r="1109" s="211" customFormat="true" ht="15" customHeight="true" x14ac:dyDescent="0.2">
      <c r="BA1109" s="381"/>
      <c r="BB1109" s="237"/>
      <c r="BC1109" s="381"/>
      <c r="BD1109" s="381"/>
      <c r="BE1109" s="381"/>
      <c r="BF1109" s="381"/>
      <c r="BG1109" s="381"/>
      <c r="BH1109" s="381"/>
      <c r="BI1109" s="381"/>
      <c r="BJ1109" s="381"/>
      <c r="BK1109" s="381"/>
      <c r="BL1109" s="381"/>
      <c r="BM1109" s="381"/>
      <c r="BN1109" s="381"/>
      <c r="BO1109" s="381"/>
      <c r="BP1109" s="381"/>
      <c r="BQ1109" s="381"/>
      <c r="BR1109" s="381"/>
      <c r="BS1109" s="381"/>
      <c r="BT1109" s="381"/>
      <c r="BU1109" s="381"/>
      <c r="BV1109" s="381"/>
      <c r="BW1109" s="381"/>
      <c r="BX1109" s="381"/>
      <c r="BY1109" s="381"/>
    </row>
    <row r="1110" s="211" customFormat="true" ht="15" customHeight="true" x14ac:dyDescent="0.2">
      <c r="BA1110" s="381"/>
      <c r="BB1110" s="237"/>
      <c r="BC1110" s="381"/>
      <c r="BD1110" s="381"/>
      <c r="BE1110" s="381"/>
      <c r="BF1110" s="381"/>
      <c r="BG1110" s="381"/>
      <c r="BH1110" s="381"/>
      <c r="BI1110" s="381"/>
      <c r="BJ1110" s="381"/>
      <c r="BK1110" s="381"/>
      <c r="BL1110" s="381"/>
      <c r="BM1110" s="381"/>
      <c r="BN1110" s="381"/>
      <c r="BO1110" s="381"/>
      <c r="BP1110" s="381"/>
      <c r="BQ1110" s="381"/>
      <c r="BR1110" s="381"/>
      <c r="BS1110" s="381"/>
      <c r="BT1110" s="381"/>
      <c r="BU1110" s="381"/>
      <c r="BV1110" s="381"/>
      <c r="BW1110" s="381"/>
      <c r="BX1110" s="381"/>
      <c r="BY1110" s="381"/>
    </row>
    <row r="1111" s="211" customFormat="true" ht="15" customHeight="true" x14ac:dyDescent="0.2">
      <c r="BA1111" s="381"/>
      <c r="BB1111" s="237"/>
      <c r="BC1111" s="381"/>
      <c r="BD1111" s="381"/>
      <c r="BE1111" s="381"/>
      <c r="BF1111" s="381"/>
      <c r="BG1111" s="381"/>
      <c r="BH1111" s="381"/>
      <c r="BI1111" s="381"/>
      <c r="BJ1111" s="381"/>
      <c r="BK1111" s="381"/>
      <c r="BL1111" s="381"/>
      <c r="BM1111" s="381"/>
      <c r="BN1111" s="381"/>
      <c r="BO1111" s="381"/>
      <c r="BP1111" s="381"/>
      <c r="BQ1111" s="381"/>
      <c r="BR1111" s="381"/>
      <c r="BS1111" s="381"/>
      <c r="BT1111" s="381"/>
      <c r="BU1111" s="381"/>
      <c r="BV1111" s="381"/>
      <c r="BW1111" s="381"/>
      <c r="BX1111" s="381"/>
      <c r="BY1111" s="381"/>
    </row>
    <row r="1112" s="211" customFormat="true" ht="15" customHeight="true" x14ac:dyDescent="0.2">
      <c r="BA1112" s="381"/>
      <c r="BB1112" s="237"/>
      <c r="BC1112" s="381"/>
      <c r="BD1112" s="381"/>
      <c r="BE1112" s="381"/>
      <c r="BF1112" s="381"/>
      <c r="BG1112" s="381"/>
      <c r="BH1112" s="381"/>
      <c r="BI1112" s="381"/>
      <c r="BJ1112" s="381"/>
      <c r="BK1112" s="381"/>
      <c r="BL1112" s="381"/>
      <c r="BM1112" s="381"/>
      <c r="BN1112" s="381"/>
      <c r="BO1112" s="381"/>
      <c r="BP1112" s="381"/>
      <c r="BQ1112" s="381"/>
      <c r="BR1112" s="381"/>
      <c r="BS1112" s="381"/>
      <c r="BT1112" s="381"/>
      <c r="BU1112" s="381"/>
      <c r="BV1112" s="381"/>
      <c r="BW1112" s="381"/>
      <c r="BX1112" s="381"/>
      <c r="BY1112" s="381"/>
    </row>
    <row r="1113" s="211" customFormat="true" ht="15" customHeight="true" x14ac:dyDescent="0.2">
      <c r="BA1113" s="381"/>
      <c r="BB1113" s="237"/>
      <c r="BC1113" s="381"/>
      <c r="BD1113" s="381"/>
      <c r="BE1113" s="381"/>
      <c r="BF1113" s="381"/>
      <c r="BG1113" s="381"/>
      <c r="BH1113" s="381"/>
      <c r="BI1113" s="381"/>
      <c r="BJ1113" s="381"/>
      <c r="BK1113" s="381"/>
      <c r="BL1113" s="381"/>
      <c r="BM1113" s="381"/>
      <c r="BN1113" s="381"/>
      <c r="BO1113" s="381"/>
      <c r="BP1113" s="381"/>
      <c r="BQ1113" s="381"/>
      <c r="BR1113" s="381"/>
      <c r="BS1113" s="381"/>
      <c r="BT1113" s="381"/>
      <c r="BU1113" s="381"/>
      <c r="BV1113" s="381"/>
      <c r="BW1113" s="381"/>
      <c r="BX1113" s="381"/>
      <c r="BY1113" s="381"/>
    </row>
    <row r="1114" s="211" customFormat="true" ht="17.1" customHeight="true" x14ac:dyDescent="0.2">
      <c r="A1114" s="631"/>
      <c r="B1114" s="620"/>
      <c r="C1114" s="621"/>
      <c r="D1114" s="622"/>
      <c r="E1114" s="622"/>
      <c r="F1114" s="622"/>
      <c r="G1114" s="623"/>
      <c r="H1114" s="622"/>
      <c r="I1114" s="622"/>
      <c r="J1114" s="622"/>
      <c r="K1114" s="622"/>
      <c r="L1114" s="623"/>
      <c r="M1114" s="622"/>
      <c r="N1114" s="622"/>
      <c r="O1114" s="622"/>
      <c r="P1114" s="622"/>
      <c r="Q1114" s="623"/>
      <c r="R1114" s="622"/>
      <c r="S1114" s="622"/>
      <c r="T1114" s="622"/>
      <c r="U1114" s="622"/>
      <c r="V1114" s="622"/>
      <c r="W1114" s="622"/>
      <c r="X1114" s="622"/>
      <c r="Y1114" s="622"/>
      <c r="Z1114" s="624"/>
      <c r="BA1114" s="381"/>
      <c r="BB1114" s="237"/>
      <c r="BC1114" s="381"/>
      <c r="BD1114" s="381"/>
      <c r="BE1114" s="381"/>
      <c r="BF1114" s="381"/>
      <c r="BG1114" s="381"/>
      <c r="BH1114" s="381"/>
      <c r="BI1114" s="381"/>
      <c r="BJ1114" s="381"/>
      <c r="BK1114" s="381"/>
      <c r="BL1114" s="381"/>
      <c r="BM1114" s="381"/>
      <c r="BN1114" s="381"/>
      <c r="BO1114" s="381"/>
      <c r="BP1114" s="381"/>
      <c r="BQ1114" s="381"/>
      <c r="BR1114" s="381"/>
      <c r="BS1114" s="381"/>
      <c r="BT1114" s="381"/>
      <c r="BU1114" s="381"/>
      <c r="BV1114" s="381"/>
      <c r="BW1114" s="381"/>
      <c r="BX1114" s="381"/>
      <c r="BY1114" s="381"/>
    </row>
    <row r="1115" s="211" customFormat="true" ht="17.1" customHeight="true" x14ac:dyDescent="0.2">
      <c r="A1115" s="631"/>
      <c r="B1115" s="620"/>
      <c r="C1115" s="621"/>
      <c r="D1115" s="622"/>
      <c r="E1115" s="622"/>
      <c r="F1115" s="622"/>
      <c r="G1115" s="623"/>
      <c r="H1115" s="622"/>
      <c r="I1115" s="622"/>
      <c r="J1115" s="622"/>
      <c r="K1115" s="622"/>
      <c r="L1115" s="623"/>
      <c r="M1115" s="622"/>
      <c r="N1115" s="622"/>
      <c r="O1115" s="622"/>
      <c r="P1115" s="622"/>
      <c r="Q1115" s="623"/>
      <c r="R1115" s="622"/>
      <c r="S1115" s="622"/>
      <c r="T1115" s="622"/>
      <c r="U1115" s="622"/>
      <c r="V1115" s="622"/>
      <c r="W1115" s="622"/>
      <c r="X1115" s="622"/>
      <c r="Y1115" s="622"/>
      <c r="Z1115" s="624"/>
      <c r="BA1115" s="381"/>
      <c r="BB1115" s="237"/>
      <c r="BC1115" s="381"/>
      <c r="BD1115" s="381"/>
      <c r="BE1115" s="381"/>
      <c r="BF1115" s="381"/>
      <c r="BG1115" s="381"/>
      <c r="BH1115" s="381"/>
      <c r="BI1115" s="381"/>
      <c r="BJ1115" s="381"/>
      <c r="BK1115" s="381"/>
      <c r="BL1115" s="381"/>
      <c r="BM1115" s="381"/>
      <c r="BN1115" s="381"/>
      <c r="BO1115" s="381"/>
      <c r="BP1115" s="381"/>
      <c r="BQ1115" s="381"/>
      <c r="BR1115" s="381"/>
      <c r="BS1115" s="381"/>
      <c r="BT1115" s="381"/>
      <c r="BU1115" s="381"/>
      <c r="BV1115" s="381"/>
      <c r="BW1115" s="381"/>
      <c r="BX1115" s="381"/>
      <c r="BY1115" s="381"/>
    </row>
    <row r="1116" s="211" customFormat="true" ht="17.1" customHeight="true" x14ac:dyDescent="0.2">
      <c r="A1116" s="631"/>
      <c r="B1116" s="620"/>
      <c r="C1116" s="621"/>
      <c r="D1116" s="622"/>
      <c r="E1116" s="622"/>
      <c r="F1116" s="622"/>
      <c r="G1116" s="623"/>
      <c r="H1116" s="622"/>
      <c r="I1116" s="622"/>
      <c r="J1116" s="622"/>
      <c r="K1116" s="622"/>
      <c r="L1116" s="623"/>
      <c r="M1116" s="622"/>
      <c r="N1116" s="622"/>
      <c r="O1116" s="622"/>
      <c r="P1116" s="622"/>
      <c r="Q1116" s="623"/>
      <c r="R1116" s="622"/>
      <c r="S1116" s="622"/>
      <c r="T1116" s="622"/>
      <c r="U1116" s="622"/>
      <c r="V1116" s="622"/>
      <c r="W1116" s="622"/>
      <c r="X1116" s="622"/>
      <c r="Y1116" s="622"/>
      <c r="Z1116" s="624"/>
      <c r="BA1116" s="381"/>
      <c r="BB1116" s="237"/>
      <c r="BC1116" s="381"/>
      <c r="BD1116" s="381"/>
      <c r="BE1116" s="381"/>
      <c r="BF1116" s="381"/>
      <c r="BG1116" s="381"/>
      <c r="BH1116" s="381"/>
      <c r="BI1116" s="381"/>
      <c r="BJ1116" s="381"/>
      <c r="BK1116" s="381"/>
      <c r="BL1116" s="381"/>
      <c r="BM1116" s="381"/>
      <c r="BN1116" s="381"/>
      <c r="BO1116" s="381"/>
      <c r="BP1116" s="381"/>
      <c r="BQ1116" s="381"/>
      <c r="BR1116" s="381"/>
      <c r="BS1116" s="381"/>
      <c r="BT1116" s="381"/>
      <c r="BU1116" s="381"/>
      <c r="BV1116" s="381"/>
      <c r="BW1116" s="381"/>
      <c r="BX1116" s="381"/>
      <c r="BY1116" s="381"/>
    </row>
    <row r="1117" s="211" customFormat="true" ht="17.1" customHeight="true" x14ac:dyDescent="0.2">
      <c r="A1117" s="632"/>
      <c r="B1117" s="625"/>
      <c r="C1117" s="626"/>
      <c r="D1117" s="627"/>
      <c r="E1117" s="627"/>
      <c r="F1117" s="627"/>
      <c r="G1117" s="628"/>
      <c r="H1117" s="627"/>
      <c r="I1117" s="627"/>
      <c r="J1117" s="627"/>
      <c r="K1117" s="627"/>
      <c r="L1117" s="628"/>
      <c r="M1117" s="627"/>
      <c r="N1117" s="627"/>
      <c r="O1117" s="627"/>
      <c r="P1117" s="627"/>
      <c r="Q1117" s="628"/>
      <c r="R1117" s="627"/>
      <c r="S1117" s="627"/>
      <c r="T1117" s="627"/>
      <c r="U1117" s="627"/>
      <c r="V1117" s="627"/>
      <c r="W1117" s="627"/>
      <c r="X1117" s="627"/>
      <c r="Y1117" s="627"/>
      <c r="Z1117" s="629"/>
      <c r="BA1117" s="381"/>
      <c r="BB1117" s="237"/>
      <c r="BC1117" s="381"/>
      <c r="BD1117" s="381"/>
      <c r="BE1117" s="381"/>
      <c r="BF1117" s="381"/>
      <c r="BG1117" s="381"/>
      <c r="BH1117" s="381"/>
      <c r="BI1117" s="381"/>
      <c r="BJ1117" s="381"/>
      <c r="BK1117" s="381"/>
      <c r="BL1117" s="381"/>
      <c r="BM1117" s="381"/>
      <c r="BN1117" s="381"/>
      <c r="BO1117" s="381"/>
      <c r="BP1117" s="381"/>
      <c r="BQ1117" s="381"/>
      <c r="BR1117" s="381"/>
      <c r="BS1117" s="381"/>
      <c r="BT1117" s="381"/>
      <c r="BU1117" s="381"/>
      <c r="BV1117" s="381"/>
      <c r="BW1117" s="381"/>
      <c r="BX1117" s="381"/>
      <c r="BY1117" s="381"/>
    </row>
    <row r="1118" s="211" customFormat="true" ht="15" customHeight="true" x14ac:dyDescent="0.2">
      <c r="BA1118" s="381"/>
      <c r="BB1118" s="237"/>
      <c r="BC1118" s="381"/>
      <c r="BD1118" s="381"/>
      <c r="BE1118" s="381"/>
      <c r="BF1118" s="381"/>
      <c r="BG1118" s="381"/>
      <c r="BH1118" s="381"/>
      <c r="BI1118" s="381"/>
      <c r="BJ1118" s="381"/>
      <c r="BK1118" s="381"/>
      <c r="BL1118" s="381"/>
      <c r="BM1118" s="381"/>
      <c r="BN1118" s="381"/>
      <c r="BO1118" s="381"/>
      <c r="BP1118" s="381"/>
      <c r="BQ1118" s="381"/>
      <c r="BR1118" s="381"/>
      <c r="BS1118" s="381"/>
      <c r="BT1118" s="381"/>
      <c r="BU1118" s="381"/>
      <c r="BV1118" s="381"/>
      <c r="BW1118" s="381"/>
      <c r="BX1118" s="381"/>
      <c r="BY1118" s="381"/>
    </row>
    <row r="1119" s="211" customFormat="true" ht="15" customHeight="true" x14ac:dyDescent="0.2">
      <c r="BA1119" s="381"/>
      <c r="BB1119" s="237"/>
      <c r="BC1119" s="381"/>
      <c r="BD1119" s="381"/>
      <c r="BE1119" s="381"/>
      <c r="BF1119" s="381"/>
      <c r="BG1119" s="381"/>
      <c r="BH1119" s="381"/>
      <c r="BI1119" s="381"/>
      <c r="BJ1119" s="381"/>
      <c r="BK1119" s="381"/>
      <c r="BL1119" s="381"/>
      <c r="BM1119" s="381"/>
      <c r="BN1119" s="381"/>
      <c r="BO1119" s="381"/>
      <c r="BP1119" s="381"/>
      <c r="BQ1119" s="381"/>
      <c r="BR1119" s="381"/>
      <c r="BS1119" s="381"/>
      <c r="BT1119" s="381"/>
      <c r="BU1119" s="381"/>
      <c r="BV1119" s="381"/>
      <c r="BW1119" s="381"/>
      <c r="BX1119" s="381"/>
      <c r="BY1119" s="381"/>
    </row>
    <row r="1120" s="211" customFormat="true" ht="15" customHeight="true" x14ac:dyDescent="0.2">
      <c r="BA1120" s="381"/>
      <c r="BB1120" s="237"/>
      <c r="BC1120" s="381"/>
      <c r="BD1120" s="381"/>
      <c r="BE1120" s="381"/>
      <c r="BF1120" s="381"/>
      <c r="BG1120" s="381"/>
      <c r="BH1120" s="381"/>
      <c r="BI1120" s="381"/>
      <c r="BJ1120" s="381"/>
      <c r="BK1120" s="381"/>
      <c r="BL1120" s="381"/>
      <c r="BM1120" s="381"/>
      <c r="BN1120" s="381"/>
      <c r="BO1120" s="381"/>
      <c r="BP1120" s="381"/>
      <c r="BQ1120" s="381"/>
      <c r="BR1120" s="381"/>
      <c r="BS1120" s="381"/>
      <c r="BT1120" s="381"/>
      <c r="BU1120" s="381"/>
      <c r="BV1120" s="381"/>
      <c r="BW1120" s="381"/>
      <c r="BX1120" s="381"/>
      <c r="BY1120" s="381"/>
    </row>
    <row r="1121" s="211" customFormat="true" ht="15" customHeight="true" x14ac:dyDescent="0.2">
      <c r="BA1121" s="381"/>
      <c r="BB1121" s="237"/>
      <c r="BC1121" s="381"/>
      <c r="BD1121" s="381"/>
      <c r="BE1121" s="381"/>
      <c r="BF1121" s="381"/>
      <c r="BG1121" s="381"/>
      <c r="BH1121" s="381"/>
      <c r="BI1121" s="381"/>
      <c r="BJ1121" s="381"/>
      <c r="BK1121" s="381"/>
      <c r="BL1121" s="381"/>
      <c r="BM1121" s="381"/>
      <c r="BN1121" s="381"/>
      <c r="BO1121" s="381"/>
      <c r="BP1121" s="381"/>
      <c r="BQ1121" s="381"/>
      <c r="BR1121" s="381"/>
      <c r="BS1121" s="381"/>
      <c r="BT1121" s="381"/>
      <c r="BU1121" s="381"/>
      <c r="BV1121" s="381"/>
      <c r="BW1121" s="381"/>
      <c r="BX1121" s="381"/>
      <c r="BY1121" s="381"/>
    </row>
    <row r="1122" s="211" customFormat="true" ht="15" customHeight="true" x14ac:dyDescent="0.2">
      <c r="BA1122" s="381"/>
      <c r="BB1122" s="237"/>
      <c r="BC1122" s="381"/>
      <c r="BD1122" s="381"/>
      <c r="BE1122" s="381"/>
      <c r="BF1122" s="381"/>
      <c r="BG1122" s="381"/>
      <c r="BH1122" s="381"/>
      <c r="BI1122" s="381"/>
      <c r="BJ1122" s="381"/>
      <c r="BK1122" s="381"/>
      <c r="BL1122" s="381"/>
      <c r="BM1122" s="381"/>
      <c r="BN1122" s="381"/>
      <c r="BO1122" s="381"/>
      <c r="BP1122" s="381"/>
      <c r="BQ1122" s="381"/>
      <c r="BR1122" s="381"/>
      <c r="BS1122" s="381"/>
      <c r="BT1122" s="381"/>
      <c r="BU1122" s="381"/>
      <c r="BV1122" s="381"/>
      <c r="BW1122" s="381"/>
      <c r="BX1122" s="381"/>
      <c r="BY1122" s="381"/>
    </row>
    <row r="1123" s="211" customFormat="true" ht="15" customHeight="true" x14ac:dyDescent="0.2">
      <c r="BA1123" s="381"/>
      <c r="BB1123" s="237"/>
      <c r="BC1123" s="381"/>
      <c r="BD1123" s="381"/>
      <c r="BE1123" s="381"/>
      <c r="BF1123" s="381"/>
      <c r="BG1123" s="381"/>
      <c r="BH1123" s="381"/>
      <c r="BI1123" s="381"/>
      <c r="BJ1123" s="381"/>
      <c r="BK1123" s="381"/>
      <c r="BL1123" s="381"/>
      <c r="BM1123" s="381"/>
      <c r="BN1123" s="381"/>
      <c r="BO1123" s="381"/>
      <c r="BP1123" s="381"/>
      <c r="BQ1123" s="381"/>
      <c r="BR1123" s="381"/>
      <c r="BS1123" s="381"/>
      <c r="BT1123" s="381"/>
      <c r="BU1123" s="381"/>
      <c r="BV1123" s="381"/>
      <c r="BW1123" s="381"/>
      <c r="BX1123" s="381"/>
      <c r="BY1123" s="381"/>
    </row>
    <row r="1124" s="211" customFormat="true" ht="15" customHeight="true" x14ac:dyDescent="0.2">
      <c r="BA1124" s="381"/>
      <c r="BB1124" s="237"/>
      <c r="BC1124" s="381"/>
      <c r="BD1124" s="381"/>
      <c r="BE1124" s="381"/>
      <c r="BF1124" s="381"/>
      <c r="BG1124" s="381"/>
      <c r="BH1124" s="381"/>
      <c r="BI1124" s="381"/>
      <c r="BJ1124" s="381"/>
      <c r="BK1124" s="381"/>
      <c r="BL1124" s="381"/>
      <c r="BM1124" s="381"/>
      <c r="BN1124" s="381"/>
      <c r="BO1124" s="381"/>
      <c r="BP1124" s="381"/>
      <c r="BQ1124" s="381"/>
      <c r="BR1124" s="381"/>
      <c r="BS1124" s="381"/>
      <c r="BT1124" s="381"/>
      <c r="BU1124" s="381"/>
      <c r="BV1124" s="381"/>
      <c r="BW1124" s="381"/>
      <c r="BX1124" s="381"/>
      <c r="BY1124" s="381"/>
    </row>
    <row r="1125" s="211" customFormat="true" ht="15" customHeight="true" x14ac:dyDescent="0.2">
      <c r="BA1125" s="381"/>
      <c r="BB1125" s="237"/>
      <c r="BC1125" s="381"/>
      <c r="BD1125" s="381"/>
      <c r="BE1125" s="381"/>
      <c r="BF1125" s="381"/>
      <c r="BG1125" s="381"/>
      <c r="BH1125" s="381"/>
      <c r="BI1125" s="381"/>
      <c r="BJ1125" s="381"/>
      <c r="BK1125" s="381"/>
      <c r="BL1125" s="381"/>
      <c r="BM1125" s="381"/>
      <c r="BN1125" s="381"/>
      <c r="BO1125" s="381"/>
      <c r="BP1125" s="381"/>
      <c r="BQ1125" s="381"/>
      <c r="BR1125" s="381"/>
      <c r="BS1125" s="381"/>
      <c r="BT1125" s="381"/>
      <c r="BU1125" s="381"/>
      <c r="BV1125" s="381"/>
      <c r="BW1125" s="381"/>
      <c r="BX1125" s="381"/>
      <c r="BY1125" s="381"/>
    </row>
    <row r="1126" s="211" customFormat="true" ht="15" customHeight="true" x14ac:dyDescent="0.2">
      <c r="BA1126" s="381"/>
      <c r="BB1126" s="237"/>
      <c r="BC1126" s="381"/>
      <c r="BD1126" s="381"/>
      <c r="BE1126" s="381"/>
      <c r="BF1126" s="381"/>
      <c r="BG1126" s="381"/>
      <c r="BH1126" s="381"/>
      <c r="BI1126" s="381"/>
      <c r="BJ1126" s="381"/>
      <c r="BK1126" s="381"/>
      <c r="BL1126" s="381"/>
      <c r="BM1126" s="381"/>
      <c r="BN1126" s="381"/>
      <c r="BO1126" s="381"/>
      <c r="BP1126" s="381"/>
      <c r="BQ1126" s="381"/>
      <c r="BR1126" s="381"/>
      <c r="BS1126" s="381"/>
      <c r="BT1126" s="381"/>
      <c r="BU1126" s="381"/>
      <c r="BV1126" s="381"/>
      <c r="BW1126" s="381"/>
      <c r="BX1126" s="381"/>
      <c r="BY1126" s="381"/>
    </row>
    <row r="1127" s="211" customFormat="true" ht="15" customHeight="true" x14ac:dyDescent="0.2">
      <c r="BA1127" s="381"/>
      <c r="BB1127" s="237"/>
      <c r="BC1127" s="381"/>
      <c r="BD1127" s="381"/>
      <c r="BE1127" s="381"/>
      <c r="BF1127" s="381"/>
      <c r="BG1127" s="381"/>
      <c r="BH1127" s="381"/>
      <c r="BI1127" s="381"/>
      <c r="BJ1127" s="381"/>
      <c r="BK1127" s="381"/>
      <c r="BL1127" s="381"/>
      <c r="BM1127" s="381"/>
      <c r="BN1127" s="381"/>
      <c r="BO1127" s="381"/>
      <c r="BP1127" s="381"/>
      <c r="BQ1127" s="381"/>
      <c r="BR1127" s="381"/>
      <c r="BS1127" s="381"/>
      <c r="BT1127" s="381"/>
      <c r="BU1127" s="381"/>
      <c r="BV1127" s="381"/>
      <c r="BW1127" s="381"/>
      <c r="BX1127" s="381"/>
      <c r="BY1127" s="381"/>
    </row>
    <row r="1128" s="211" customFormat="true" ht="15" customHeight="true" x14ac:dyDescent="0.2">
      <c r="BA1128" s="381"/>
      <c r="BB1128" s="237"/>
      <c r="BC1128" s="381"/>
      <c r="BD1128" s="381"/>
      <c r="BE1128" s="381"/>
      <c r="BF1128" s="381"/>
      <c r="BG1128" s="381"/>
      <c r="BH1128" s="381"/>
      <c r="BI1128" s="381"/>
      <c r="BJ1128" s="381"/>
      <c r="BK1128" s="381"/>
      <c r="BL1128" s="381"/>
      <c r="BM1128" s="381"/>
      <c r="BN1128" s="381"/>
      <c r="BO1128" s="381"/>
      <c r="BP1128" s="381"/>
      <c r="BQ1128" s="381"/>
      <c r="BR1128" s="381"/>
      <c r="BS1128" s="381"/>
      <c r="BT1128" s="381"/>
      <c r="BU1128" s="381"/>
      <c r="BV1128" s="381"/>
      <c r="BW1128" s="381"/>
      <c r="BX1128" s="381"/>
      <c r="BY1128" s="381"/>
    </row>
    <row r="1129" s="211" customFormat="true" ht="15" customHeight="true" x14ac:dyDescent="0.2">
      <c r="BA1129" s="381"/>
      <c r="BB1129" s="237"/>
      <c r="BC1129" s="381"/>
      <c r="BD1129" s="381"/>
      <c r="BE1129" s="381"/>
      <c r="BF1129" s="381"/>
      <c r="BG1129" s="381"/>
      <c r="BH1129" s="381"/>
      <c r="BI1129" s="381"/>
      <c r="BJ1129" s="381"/>
      <c r="BK1129" s="381"/>
      <c r="BL1129" s="381"/>
      <c r="BM1129" s="381"/>
      <c r="BN1129" s="381"/>
      <c r="BO1129" s="381"/>
      <c r="BP1129" s="381"/>
      <c r="BQ1129" s="381"/>
      <c r="BR1129" s="381"/>
      <c r="BS1129" s="381"/>
      <c r="BT1129" s="381"/>
      <c r="BU1129" s="381"/>
      <c r="BV1129" s="381"/>
      <c r="BW1129" s="381"/>
      <c r="BX1129" s="381"/>
      <c r="BY1129" s="381"/>
    </row>
    <row r="1130" s="211" customFormat="true" ht="15" customHeight="true" x14ac:dyDescent="0.2">
      <c r="BA1130" s="381"/>
      <c r="BB1130" s="237"/>
      <c r="BC1130" s="381"/>
      <c r="BD1130" s="381"/>
      <c r="BE1130" s="381"/>
      <c r="BF1130" s="381"/>
      <c r="BG1130" s="381"/>
      <c r="BH1130" s="381"/>
      <c r="BI1130" s="381"/>
      <c r="BJ1130" s="381"/>
      <c r="BK1130" s="381"/>
      <c r="BL1130" s="381"/>
      <c r="BM1130" s="381"/>
      <c r="BN1130" s="381"/>
      <c r="BO1130" s="381"/>
      <c r="BP1130" s="381"/>
      <c r="BQ1130" s="381"/>
      <c r="BR1130" s="381"/>
      <c r="BS1130" s="381"/>
      <c r="BT1130" s="381"/>
      <c r="BU1130" s="381"/>
      <c r="BV1130" s="381"/>
      <c r="BW1130" s="381"/>
      <c r="BX1130" s="381"/>
      <c r="BY1130" s="381"/>
    </row>
    <row r="1131" s="211" customFormat="true" ht="15" customHeight="true" x14ac:dyDescent="0.2">
      <c r="BA1131" s="381"/>
      <c r="BB1131" s="237"/>
      <c r="BC1131" s="381"/>
      <c r="BD1131" s="381"/>
      <c r="BE1131" s="381"/>
      <c r="BF1131" s="381"/>
      <c r="BG1131" s="381"/>
      <c r="BH1131" s="381"/>
      <c r="BI1131" s="381"/>
      <c r="BJ1131" s="381"/>
      <c r="BK1131" s="381"/>
      <c r="BL1131" s="381"/>
      <c r="BM1131" s="381"/>
      <c r="BN1131" s="381"/>
      <c r="BO1131" s="381"/>
      <c r="BP1131" s="381"/>
      <c r="BQ1131" s="381"/>
      <c r="BR1131" s="381"/>
      <c r="BS1131" s="381"/>
      <c r="BT1131" s="381"/>
      <c r="BU1131" s="381"/>
      <c r="BV1131" s="381"/>
      <c r="BW1131" s="381"/>
      <c r="BX1131" s="381"/>
      <c r="BY1131" s="381"/>
    </row>
    <row r="1132" s="211" customFormat="true" ht="15" customHeight="true" x14ac:dyDescent="0.2">
      <c r="BA1132" s="381"/>
      <c r="BB1132" s="237"/>
      <c r="BC1132" s="381"/>
      <c r="BD1132" s="381"/>
      <c r="BE1132" s="381"/>
      <c r="BF1132" s="381"/>
      <c r="BG1132" s="381"/>
      <c r="BH1132" s="381"/>
      <c r="BI1132" s="381"/>
      <c r="BJ1132" s="381"/>
      <c r="BK1132" s="381"/>
      <c r="BL1132" s="381"/>
      <c r="BM1132" s="381"/>
      <c r="BN1132" s="381"/>
      <c r="BO1132" s="381"/>
      <c r="BP1132" s="381"/>
      <c r="BQ1132" s="381"/>
      <c r="BR1132" s="381"/>
      <c r="BS1132" s="381"/>
      <c r="BT1132" s="381"/>
      <c r="BU1132" s="381"/>
      <c r="BV1132" s="381"/>
      <c r="BW1132" s="381"/>
      <c r="BX1132" s="381"/>
      <c r="BY1132" s="381"/>
    </row>
    <row r="1133" s="211" customFormat="true" ht="15" customHeight="true" x14ac:dyDescent="0.2">
      <c r="BA1133" s="381"/>
      <c r="BB1133" s="237"/>
      <c r="BC1133" s="381"/>
      <c r="BD1133" s="381"/>
      <c r="BE1133" s="381"/>
      <c r="BF1133" s="381"/>
      <c r="BG1133" s="381"/>
      <c r="BH1133" s="381"/>
      <c r="BI1133" s="381"/>
      <c r="BJ1133" s="381"/>
      <c r="BK1133" s="381"/>
      <c r="BL1133" s="381"/>
      <c r="BM1133" s="381"/>
      <c r="BN1133" s="381"/>
      <c r="BO1133" s="381"/>
      <c r="BP1133" s="381"/>
      <c r="BQ1133" s="381"/>
      <c r="BR1133" s="381"/>
      <c r="BS1133" s="381"/>
      <c r="BT1133" s="381"/>
      <c r="BU1133" s="381"/>
      <c r="BV1133" s="381"/>
      <c r="BW1133" s="381"/>
      <c r="BX1133" s="381"/>
      <c r="BY1133" s="381"/>
    </row>
    <row r="1134" s="211" customFormat="true" ht="15" customHeight="true" x14ac:dyDescent="0.2">
      <c r="BA1134" s="381"/>
      <c r="BB1134" s="237"/>
      <c r="BC1134" s="381"/>
      <c r="BD1134" s="381"/>
      <c r="BE1134" s="381"/>
      <c r="BF1134" s="381"/>
      <c r="BG1134" s="381"/>
      <c r="BH1134" s="381"/>
      <c r="BI1134" s="381"/>
      <c r="BJ1134" s="381"/>
      <c r="BK1134" s="381"/>
      <c r="BL1134" s="381"/>
      <c r="BM1134" s="381"/>
      <c r="BN1134" s="381"/>
      <c r="BO1134" s="381"/>
      <c r="BP1134" s="381"/>
      <c r="BQ1134" s="381"/>
      <c r="BR1134" s="381"/>
      <c r="BS1134" s="381"/>
      <c r="BT1134" s="381"/>
      <c r="BU1134" s="381"/>
      <c r="BV1134" s="381"/>
      <c r="BW1134" s="381"/>
      <c r="BX1134" s="381"/>
      <c r="BY1134" s="381"/>
    </row>
    <row r="1135" s="211" customFormat="true" ht="15" customHeight="true" x14ac:dyDescent="0.2">
      <c r="BA1135" s="381"/>
      <c r="BB1135" s="237"/>
      <c r="BC1135" s="381"/>
      <c r="BD1135" s="381"/>
      <c r="BE1135" s="381"/>
      <c r="BF1135" s="381"/>
      <c r="BG1135" s="381"/>
      <c r="BH1135" s="381"/>
      <c r="BI1135" s="381"/>
      <c r="BJ1135" s="381"/>
      <c r="BK1135" s="381"/>
      <c r="BL1135" s="381"/>
      <c r="BM1135" s="381"/>
      <c r="BN1135" s="381"/>
      <c r="BO1135" s="381"/>
      <c r="BP1135" s="381"/>
      <c r="BQ1135" s="381"/>
      <c r="BR1135" s="381"/>
      <c r="BS1135" s="381"/>
      <c r="BT1135" s="381"/>
      <c r="BU1135" s="381"/>
      <c r="BV1135" s="381"/>
      <c r="BW1135" s="381"/>
      <c r="BX1135" s="381"/>
      <c r="BY1135" s="381"/>
    </row>
    <row r="1136" s="211" customFormat="true" ht="15" customHeight="true" x14ac:dyDescent="0.2">
      <c r="BA1136" s="381"/>
      <c r="BB1136" s="237"/>
      <c r="BC1136" s="381"/>
      <c r="BD1136" s="381"/>
      <c r="BE1136" s="381"/>
      <c r="BF1136" s="381"/>
      <c r="BG1136" s="381"/>
      <c r="BH1136" s="381"/>
      <c r="BI1136" s="381"/>
      <c r="BJ1136" s="381"/>
      <c r="BK1136" s="381"/>
      <c r="BL1136" s="381"/>
      <c r="BM1136" s="381"/>
      <c r="BN1136" s="381"/>
      <c r="BO1136" s="381"/>
      <c r="BP1136" s="381"/>
      <c r="BQ1136" s="381"/>
      <c r="BR1136" s="381"/>
      <c r="BS1136" s="381"/>
      <c r="BT1136" s="381"/>
      <c r="BU1136" s="381"/>
      <c r="BV1136" s="381"/>
      <c r="BW1136" s="381"/>
      <c r="BX1136" s="381"/>
      <c r="BY1136" s="381"/>
    </row>
    <row r="1137" s="211" customFormat="true" ht="15" customHeight="true" x14ac:dyDescent="0.2">
      <c r="BA1137" s="381"/>
      <c r="BB1137" s="237"/>
      <c r="BC1137" s="381"/>
      <c r="BD1137" s="381"/>
      <c r="BE1137" s="381"/>
      <c r="BF1137" s="381"/>
      <c r="BG1137" s="381"/>
      <c r="BH1137" s="381"/>
      <c r="BI1137" s="381"/>
      <c r="BJ1137" s="381"/>
      <c r="BK1137" s="381"/>
      <c r="BL1137" s="381"/>
      <c r="BM1137" s="381"/>
      <c r="BN1137" s="381"/>
      <c r="BO1137" s="381"/>
      <c r="BP1137" s="381"/>
      <c r="BQ1137" s="381"/>
      <c r="BR1137" s="381"/>
      <c r="BS1137" s="381"/>
      <c r="BT1137" s="381"/>
      <c r="BU1137" s="381"/>
      <c r="BV1137" s="381"/>
      <c r="BW1137" s="381"/>
      <c r="BX1137" s="381"/>
      <c r="BY1137" s="381"/>
    </row>
    <row r="1138" s="211" customFormat="true" ht="15" customHeight="true" x14ac:dyDescent="0.2">
      <c r="BA1138" s="381"/>
      <c r="BB1138" s="237"/>
      <c r="BC1138" s="381"/>
      <c r="BD1138" s="381"/>
      <c r="BE1138" s="381"/>
      <c r="BF1138" s="381"/>
      <c r="BG1138" s="381"/>
      <c r="BH1138" s="381"/>
      <c r="BI1138" s="381"/>
      <c r="BJ1138" s="381"/>
      <c r="BK1138" s="381"/>
      <c r="BL1138" s="381"/>
      <c r="BM1138" s="381"/>
      <c r="BN1138" s="381"/>
      <c r="BO1138" s="381"/>
      <c r="BP1138" s="381"/>
      <c r="BQ1138" s="381"/>
      <c r="BR1138" s="381"/>
      <c r="BS1138" s="381"/>
      <c r="BT1138" s="381"/>
      <c r="BU1138" s="381"/>
      <c r="BV1138" s="381"/>
      <c r="BW1138" s="381"/>
      <c r="BX1138" s="381"/>
      <c r="BY1138" s="381"/>
    </row>
    <row r="1139" s="211" customFormat="true" ht="15" customHeight="true" x14ac:dyDescent="0.2">
      <c r="BA1139" s="381"/>
      <c r="BB1139" s="237"/>
      <c r="BC1139" s="381"/>
      <c r="BD1139" s="381"/>
      <c r="BE1139" s="381"/>
      <c r="BF1139" s="381"/>
      <c r="BG1139" s="381"/>
      <c r="BH1139" s="381"/>
      <c r="BI1139" s="381"/>
      <c r="BJ1139" s="381"/>
      <c r="BK1139" s="381"/>
      <c r="BL1139" s="381"/>
      <c r="BM1139" s="381"/>
      <c r="BN1139" s="381"/>
      <c r="BO1139" s="381"/>
      <c r="BP1139" s="381"/>
      <c r="BQ1139" s="381"/>
      <c r="BR1139" s="381"/>
      <c r="BS1139" s="381"/>
      <c r="BT1139" s="381"/>
      <c r="BU1139" s="381"/>
      <c r="BV1139" s="381"/>
      <c r="BW1139" s="381"/>
      <c r="BX1139" s="381"/>
      <c r="BY1139" s="381"/>
    </row>
    <row r="1140" s="211" customFormat="true" ht="15" customHeight="true" x14ac:dyDescent="0.2">
      <c r="BA1140" s="381"/>
      <c r="BB1140" s="237"/>
      <c r="BC1140" s="381"/>
      <c r="BD1140" s="381"/>
      <c r="BE1140" s="381"/>
      <c r="BF1140" s="381"/>
      <c r="BG1140" s="381"/>
      <c r="BH1140" s="381"/>
      <c r="BI1140" s="381"/>
      <c r="BJ1140" s="381"/>
      <c r="BK1140" s="381"/>
      <c r="BL1140" s="381"/>
      <c r="BM1140" s="381"/>
      <c r="BN1140" s="381"/>
      <c r="BO1140" s="381"/>
      <c r="BP1140" s="381"/>
      <c r="BQ1140" s="381"/>
      <c r="BR1140" s="381"/>
      <c r="BS1140" s="381"/>
      <c r="BT1140" s="381"/>
      <c r="BU1140" s="381"/>
      <c r="BV1140" s="381"/>
      <c r="BW1140" s="381"/>
      <c r="BX1140" s="381"/>
      <c r="BY1140" s="381"/>
    </row>
    <row r="1141" s="211" customFormat="true" ht="15" customHeight="true" x14ac:dyDescent="0.2">
      <c r="BA1141" s="381"/>
      <c r="BB1141" s="237"/>
      <c r="BC1141" s="381"/>
      <c r="BD1141" s="381"/>
      <c r="BE1141" s="381"/>
      <c r="BF1141" s="381"/>
      <c r="BG1141" s="381"/>
      <c r="BH1141" s="381"/>
      <c r="BI1141" s="381"/>
      <c r="BJ1141" s="381"/>
      <c r="BK1141" s="381"/>
      <c r="BL1141" s="381"/>
      <c r="BM1141" s="381"/>
      <c r="BN1141" s="381"/>
      <c r="BO1141" s="381"/>
      <c r="BP1141" s="381"/>
      <c r="BQ1141" s="381"/>
      <c r="BR1141" s="381"/>
      <c r="BS1141" s="381"/>
      <c r="BT1141" s="381"/>
      <c r="BU1141" s="381"/>
      <c r="BV1141" s="381"/>
      <c r="BW1141" s="381"/>
      <c r="BX1141" s="381"/>
      <c r="BY1141" s="381"/>
    </row>
    <row r="1142" s="211" customFormat="true" ht="15" customHeight="true" x14ac:dyDescent="0.2">
      <c r="BA1142" s="381"/>
      <c r="BB1142" s="237"/>
      <c r="BC1142" s="381"/>
      <c r="BD1142" s="381"/>
      <c r="BE1142" s="381"/>
      <c r="BF1142" s="381"/>
      <c r="BG1142" s="381"/>
      <c r="BH1142" s="381"/>
      <c r="BI1142" s="381"/>
      <c r="BJ1142" s="381"/>
      <c r="BK1142" s="381"/>
      <c r="BL1142" s="381"/>
      <c r="BM1142" s="381"/>
      <c r="BN1142" s="381"/>
      <c r="BO1142" s="381"/>
      <c r="BP1142" s="381"/>
      <c r="BQ1142" s="381"/>
      <c r="BR1142" s="381"/>
      <c r="BS1142" s="381"/>
      <c r="BT1142" s="381"/>
      <c r="BU1142" s="381"/>
      <c r="BV1142" s="381"/>
      <c r="BW1142" s="381"/>
      <c r="BX1142" s="381"/>
      <c r="BY1142" s="381"/>
    </row>
    <row r="1143" s="211" customFormat="true" ht="15" customHeight="true" x14ac:dyDescent="0.2">
      <c r="BA1143" s="381"/>
      <c r="BB1143" s="237"/>
      <c r="BC1143" s="381"/>
      <c r="BD1143" s="381"/>
      <c r="BE1143" s="381"/>
      <c r="BF1143" s="381"/>
      <c r="BG1143" s="381"/>
      <c r="BH1143" s="381"/>
      <c r="BI1143" s="381"/>
      <c r="BJ1143" s="381"/>
      <c r="BK1143" s="381"/>
      <c r="BL1143" s="381"/>
      <c r="BM1143" s="381"/>
      <c r="BN1143" s="381"/>
      <c r="BO1143" s="381"/>
      <c r="BP1143" s="381"/>
      <c r="BQ1143" s="381"/>
      <c r="BR1143" s="381"/>
      <c r="BS1143" s="381"/>
      <c r="BT1143" s="381"/>
      <c r="BU1143" s="381"/>
      <c r="BV1143" s="381"/>
      <c r="BW1143" s="381"/>
      <c r="BX1143" s="381"/>
      <c r="BY1143" s="381"/>
    </row>
    <row r="1144" s="211" customFormat="true" ht="15" customHeight="true" x14ac:dyDescent="0.2">
      <c r="BA1144" s="381"/>
      <c r="BB1144" s="237"/>
      <c r="BC1144" s="381"/>
      <c r="BD1144" s="381"/>
      <c r="BE1144" s="381"/>
      <c r="BF1144" s="381"/>
      <c r="BG1144" s="381"/>
      <c r="BH1144" s="381"/>
      <c r="BI1144" s="381"/>
      <c r="BJ1144" s="381"/>
      <c r="BK1144" s="381"/>
      <c r="BL1144" s="381"/>
      <c r="BM1144" s="381"/>
      <c r="BN1144" s="381"/>
      <c r="BO1144" s="381"/>
      <c r="BP1144" s="381"/>
      <c r="BQ1144" s="381"/>
      <c r="BR1144" s="381"/>
      <c r="BS1144" s="381"/>
      <c r="BT1144" s="381"/>
      <c r="BU1144" s="381"/>
      <c r="BV1144" s="381"/>
      <c r="BW1144" s="381"/>
      <c r="BX1144" s="381"/>
      <c r="BY1144" s="381"/>
    </row>
    <row r="1145" s="211" customFormat="true" ht="15" customHeight="true" x14ac:dyDescent="0.2">
      <c r="BA1145" s="381"/>
      <c r="BB1145" s="237"/>
      <c r="BC1145" s="381"/>
      <c r="BD1145" s="381"/>
      <c r="BE1145" s="381"/>
      <c r="BF1145" s="381"/>
      <c r="BG1145" s="381"/>
      <c r="BH1145" s="381"/>
      <c r="BI1145" s="381"/>
      <c r="BJ1145" s="381"/>
      <c r="BK1145" s="381"/>
      <c r="BL1145" s="381"/>
      <c r="BM1145" s="381"/>
      <c r="BN1145" s="381"/>
      <c r="BO1145" s="381"/>
      <c r="BP1145" s="381"/>
      <c r="BQ1145" s="381"/>
      <c r="BR1145" s="381"/>
      <c r="BS1145" s="381"/>
      <c r="BT1145" s="381"/>
      <c r="BU1145" s="381"/>
      <c r="BV1145" s="381"/>
      <c r="BW1145" s="381"/>
      <c r="BX1145" s="381"/>
      <c r="BY1145" s="381"/>
    </row>
    <row r="1146" s="211" customFormat="true" ht="15" customHeight="true" x14ac:dyDescent="0.2">
      <c r="BA1146" s="381"/>
      <c r="BB1146" s="237"/>
      <c r="BC1146" s="381"/>
      <c r="BD1146" s="381"/>
      <c r="BE1146" s="381"/>
      <c r="BF1146" s="381"/>
      <c r="BG1146" s="381"/>
      <c r="BH1146" s="381"/>
      <c r="BI1146" s="381"/>
      <c r="BJ1146" s="381"/>
      <c r="BK1146" s="381"/>
      <c r="BL1146" s="381"/>
      <c r="BM1146" s="381"/>
      <c r="BN1146" s="381"/>
      <c r="BO1146" s="381"/>
      <c r="BP1146" s="381"/>
      <c r="BQ1146" s="381"/>
      <c r="BR1146" s="381"/>
      <c r="BS1146" s="381"/>
      <c r="BT1146" s="381"/>
      <c r="BU1146" s="381"/>
      <c r="BV1146" s="381"/>
      <c r="BW1146" s="381"/>
      <c r="BX1146" s="381"/>
      <c r="BY1146" s="381"/>
    </row>
    <row r="1147" s="211" customFormat="true" ht="15" customHeight="true" x14ac:dyDescent="0.2">
      <c r="BA1147" s="381"/>
      <c r="BB1147" s="237"/>
      <c r="BC1147" s="381"/>
      <c r="BD1147" s="381"/>
      <c r="BE1147" s="381"/>
      <c r="BF1147" s="381"/>
      <c r="BG1147" s="381"/>
      <c r="BH1147" s="381"/>
      <c r="BI1147" s="381"/>
      <c r="BJ1147" s="381"/>
      <c r="BK1147" s="381"/>
      <c r="BL1147" s="381"/>
      <c r="BM1147" s="381"/>
      <c r="BN1147" s="381"/>
      <c r="BO1147" s="381"/>
      <c r="BP1147" s="381"/>
      <c r="BQ1147" s="381"/>
      <c r="BR1147" s="381"/>
      <c r="BS1147" s="381"/>
      <c r="BT1147" s="381"/>
      <c r="BU1147" s="381"/>
      <c r="BV1147" s="381"/>
      <c r="BW1147" s="381"/>
      <c r="BX1147" s="381"/>
      <c r="BY1147" s="381"/>
    </row>
    <row r="1148" s="211" customFormat="true" ht="15" customHeight="true" x14ac:dyDescent="0.2">
      <c r="BA1148" s="381"/>
      <c r="BB1148" s="237"/>
      <c r="BC1148" s="381"/>
      <c r="BD1148" s="381"/>
      <c r="BE1148" s="381"/>
      <c r="BF1148" s="381"/>
      <c r="BG1148" s="381"/>
      <c r="BH1148" s="381"/>
      <c r="BI1148" s="381"/>
      <c r="BJ1148" s="381"/>
      <c r="BK1148" s="381"/>
      <c r="BL1148" s="381"/>
      <c r="BM1148" s="381"/>
      <c r="BN1148" s="381"/>
      <c r="BO1148" s="381"/>
      <c r="BP1148" s="381"/>
      <c r="BQ1148" s="381"/>
      <c r="BR1148" s="381"/>
      <c r="BS1148" s="381"/>
      <c r="BT1148" s="381"/>
      <c r="BU1148" s="381"/>
      <c r="BV1148" s="381"/>
      <c r="BW1148" s="381"/>
      <c r="BX1148" s="381"/>
      <c r="BY1148" s="381"/>
    </row>
    <row r="1149" s="211" customFormat="true" ht="15" customHeight="true" x14ac:dyDescent="0.2">
      <c r="BA1149" s="381"/>
      <c r="BB1149" s="237"/>
      <c r="BC1149" s="381"/>
      <c r="BD1149" s="381"/>
      <c r="BE1149" s="381"/>
      <c r="BF1149" s="381"/>
      <c r="BG1149" s="381"/>
      <c r="BH1149" s="381"/>
      <c r="BI1149" s="381"/>
      <c r="BJ1149" s="381"/>
      <c r="BK1149" s="381"/>
      <c r="BL1149" s="381"/>
      <c r="BM1149" s="381"/>
      <c r="BN1149" s="381"/>
      <c r="BO1149" s="381"/>
      <c r="BP1149" s="381"/>
      <c r="BQ1149" s="381"/>
      <c r="BR1149" s="381"/>
      <c r="BS1149" s="381"/>
      <c r="BT1149" s="381"/>
      <c r="BU1149" s="381"/>
      <c r="BV1149" s="381"/>
      <c r="BW1149" s="381"/>
      <c r="BX1149" s="381"/>
      <c r="BY1149" s="381"/>
    </row>
    <row r="1150" s="211" customFormat="true" ht="15" customHeight="true" x14ac:dyDescent="0.2">
      <c r="BA1150" s="381"/>
      <c r="BB1150" s="237"/>
      <c r="BC1150" s="381"/>
      <c r="BD1150" s="381"/>
      <c r="BE1150" s="381"/>
      <c r="BF1150" s="381"/>
      <c r="BG1150" s="381"/>
      <c r="BH1150" s="381"/>
      <c r="BI1150" s="381"/>
      <c r="BJ1150" s="381"/>
      <c r="BK1150" s="381"/>
      <c r="BL1150" s="381"/>
      <c r="BM1150" s="381"/>
      <c r="BN1150" s="381"/>
      <c r="BO1150" s="381"/>
      <c r="BP1150" s="381"/>
      <c r="BQ1150" s="381"/>
      <c r="BR1150" s="381"/>
      <c r="BS1150" s="381"/>
      <c r="BT1150" s="381"/>
      <c r="BU1150" s="381"/>
      <c r="BV1150" s="381"/>
      <c r="BW1150" s="381"/>
      <c r="BX1150" s="381"/>
      <c r="BY1150" s="381"/>
    </row>
    <row r="1151" s="211" customFormat="true" ht="15" customHeight="true" x14ac:dyDescent="0.2">
      <c r="BA1151" s="381"/>
      <c r="BB1151" s="237"/>
      <c r="BC1151" s="381"/>
      <c r="BD1151" s="381"/>
      <c r="BE1151" s="381"/>
      <c r="BF1151" s="381"/>
      <c r="BG1151" s="381"/>
      <c r="BH1151" s="381"/>
      <c r="BI1151" s="381"/>
      <c r="BJ1151" s="381"/>
      <c r="BK1151" s="381"/>
      <c r="BL1151" s="381"/>
      <c r="BM1151" s="381"/>
      <c r="BN1151" s="381"/>
      <c r="BO1151" s="381"/>
      <c r="BP1151" s="381"/>
      <c r="BQ1151" s="381"/>
      <c r="BR1151" s="381"/>
      <c r="BS1151" s="381"/>
      <c r="BT1151" s="381"/>
      <c r="BU1151" s="381"/>
      <c r="BV1151" s="381"/>
      <c r="BW1151" s="381"/>
      <c r="BX1151" s="381"/>
      <c r="BY1151" s="381"/>
    </row>
    <row r="1152" s="211" customFormat="true" ht="15" customHeight="true" x14ac:dyDescent="0.2">
      <c r="BA1152" s="381"/>
      <c r="BB1152" s="237"/>
      <c r="BC1152" s="381"/>
      <c r="BD1152" s="381"/>
      <c r="BE1152" s="381"/>
      <c r="BF1152" s="381"/>
      <c r="BG1152" s="381"/>
      <c r="BH1152" s="381"/>
      <c r="BI1152" s="381"/>
      <c r="BJ1152" s="381"/>
      <c r="BK1152" s="381"/>
      <c r="BL1152" s="381"/>
      <c r="BM1152" s="381"/>
      <c r="BN1152" s="381"/>
      <c r="BO1152" s="381"/>
      <c r="BP1152" s="381"/>
      <c r="BQ1152" s="381"/>
      <c r="BR1152" s="381"/>
      <c r="BS1152" s="381"/>
      <c r="BT1152" s="381"/>
      <c r="BU1152" s="381"/>
      <c r="BV1152" s="381"/>
      <c r="BW1152" s="381"/>
      <c r="BX1152" s="381"/>
      <c r="BY1152" s="381"/>
    </row>
    <row r="1153" s="211" customFormat="true" ht="15" customHeight="true" x14ac:dyDescent="0.2">
      <c r="BA1153" s="381"/>
      <c r="BB1153" s="237"/>
      <c r="BC1153" s="381"/>
      <c r="BD1153" s="381"/>
      <c r="BE1153" s="381"/>
      <c r="BF1153" s="381"/>
      <c r="BG1153" s="381"/>
      <c r="BH1153" s="381"/>
      <c r="BI1153" s="381"/>
      <c r="BJ1153" s="381"/>
      <c r="BK1153" s="381"/>
      <c r="BL1153" s="381"/>
      <c r="BM1153" s="381"/>
      <c r="BN1153" s="381"/>
      <c r="BO1153" s="381"/>
      <c r="BP1153" s="381"/>
      <c r="BQ1153" s="381"/>
      <c r="BR1153" s="381"/>
      <c r="BS1153" s="381"/>
      <c r="BT1153" s="381"/>
      <c r="BU1153" s="381"/>
      <c r="BV1153" s="381"/>
      <c r="BW1153" s="381"/>
      <c r="BX1153" s="381"/>
      <c r="BY1153" s="381"/>
    </row>
    <row r="1154" s="211" customFormat="true" ht="15" customHeight="true" x14ac:dyDescent="0.2">
      <c r="BA1154" s="381"/>
      <c r="BB1154" s="237"/>
      <c r="BC1154" s="381"/>
      <c r="BD1154" s="381"/>
      <c r="BE1154" s="381"/>
      <c r="BF1154" s="381"/>
      <c r="BG1154" s="381"/>
      <c r="BH1154" s="381"/>
      <c r="BI1154" s="381"/>
      <c r="BJ1154" s="381"/>
      <c r="BK1154" s="381"/>
      <c r="BL1154" s="381"/>
      <c r="BM1154" s="381"/>
      <c r="BN1154" s="381"/>
      <c r="BO1154" s="381"/>
      <c r="BP1154" s="381"/>
      <c r="BQ1154" s="381"/>
      <c r="BR1154" s="381"/>
      <c r="BS1154" s="381"/>
      <c r="BT1154" s="381"/>
      <c r="BU1154" s="381"/>
      <c r="BV1154" s="381"/>
      <c r="BW1154" s="381"/>
      <c r="BX1154" s="381"/>
      <c r="BY1154" s="381"/>
    </row>
    <row r="1155" s="211" customFormat="true" ht="15" customHeight="true" x14ac:dyDescent="0.2">
      <c r="BA1155" s="381"/>
      <c r="BB1155" s="237"/>
      <c r="BC1155" s="381"/>
      <c r="BD1155" s="381"/>
      <c r="BE1155" s="381"/>
      <c r="BF1155" s="381"/>
      <c r="BG1155" s="381"/>
      <c r="BH1155" s="381"/>
      <c r="BI1155" s="381"/>
      <c r="BJ1155" s="381"/>
      <c r="BK1155" s="381"/>
      <c r="BL1155" s="381"/>
      <c r="BM1155" s="381"/>
      <c r="BN1155" s="381"/>
      <c r="BO1155" s="381"/>
      <c r="BP1155" s="381"/>
      <c r="BQ1155" s="381"/>
      <c r="BR1155" s="381"/>
      <c r="BS1155" s="381"/>
      <c r="BT1155" s="381"/>
      <c r="BU1155" s="381"/>
      <c r="BV1155" s="381"/>
      <c r="BW1155" s="381"/>
      <c r="BX1155" s="381"/>
      <c r="BY1155" s="381"/>
    </row>
    <row r="1156" s="211" customFormat="true" ht="15" customHeight="true" x14ac:dyDescent="0.2">
      <c r="BA1156" s="381"/>
      <c r="BB1156" s="237"/>
      <c r="BC1156" s="381"/>
      <c r="BD1156" s="381"/>
      <c r="BE1156" s="381"/>
      <c r="BF1156" s="381"/>
      <c r="BG1156" s="381"/>
      <c r="BH1156" s="381"/>
      <c r="BI1156" s="381"/>
      <c r="BJ1156" s="381"/>
      <c r="BK1156" s="381"/>
      <c r="BL1156" s="381"/>
      <c r="BM1156" s="381"/>
      <c r="BN1156" s="381"/>
      <c r="BO1156" s="381"/>
      <c r="BP1156" s="381"/>
      <c r="BQ1156" s="381"/>
      <c r="BR1156" s="381"/>
      <c r="BS1156" s="381"/>
      <c r="BT1156" s="381"/>
      <c r="BU1156" s="381"/>
      <c r="BV1156" s="381"/>
      <c r="BW1156" s="381"/>
      <c r="BX1156" s="381"/>
      <c r="BY1156" s="381"/>
    </row>
    <row r="1157" s="211" customFormat="true" ht="15" customHeight="true" x14ac:dyDescent="0.2">
      <c r="BA1157" s="381"/>
      <c r="BB1157" s="237"/>
      <c r="BC1157" s="381"/>
      <c r="BD1157" s="381"/>
      <c r="BE1157" s="381"/>
      <c r="BF1157" s="381"/>
      <c r="BG1157" s="381"/>
      <c r="BH1157" s="381"/>
      <c r="BI1157" s="381"/>
      <c r="BJ1157" s="381"/>
      <c r="BK1157" s="381"/>
      <c r="BL1157" s="381"/>
      <c r="BM1157" s="381"/>
      <c r="BN1157" s="381"/>
      <c r="BO1157" s="381"/>
      <c r="BP1157" s="381"/>
      <c r="BQ1157" s="381"/>
      <c r="BR1157" s="381"/>
      <c r="BS1157" s="381"/>
      <c r="BT1157" s="381"/>
      <c r="BU1157" s="381"/>
      <c r="BV1157" s="381"/>
      <c r="BW1157" s="381"/>
      <c r="BX1157" s="381"/>
      <c r="BY1157" s="381"/>
    </row>
    <row r="1158" s="211" customFormat="true" ht="15" customHeight="true" x14ac:dyDescent="0.2">
      <c r="BA1158" s="381"/>
      <c r="BB1158" s="237"/>
      <c r="BC1158" s="381"/>
      <c r="BD1158" s="381"/>
      <c r="BE1158" s="381"/>
      <c r="BF1158" s="381"/>
      <c r="BG1158" s="381"/>
      <c r="BH1158" s="381"/>
      <c r="BI1158" s="381"/>
      <c r="BJ1158" s="381"/>
      <c r="BK1158" s="381"/>
      <c r="BL1158" s="381"/>
      <c r="BM1158" s="381"/>
      <c r="BN1158" s="381"/>
      <c r="BO1158" s="381"/>
      <c r="BP1158" s="381"/>
      <c r="BQ1158" s="381"/>
      <c r="BR1158" s="381"/>
      <c r="BS1158" s="381"/>
      <c r="BT1158" s="381"/>
      <c r="BU1158" s="381"/>
      <c r="BV1158" s="381"/>
      <c r="BW1158" s="381"/>
      <c r="BX1158" s="381"/>
      <c r="BY1158" s="381"/>
    </row>
    <row r="1159" s="211" customFormat="true" ht="15" customHeight="true" x14ac:dyDescent="0.2">
      <c r="BA1159" s="381"/>
      <c r="BB1159" s="237"/>
      <c r="BC1159" s="381"/>
      <c r="BD1159" s="381"/>
      <c r="BE1159" s="381"/>
      <c r="BF1159" s="381"/>
      <c r="BG1159" s="381"/>
      <c r="BH1159" s="381"/>
      <c r="BI1159" s="381"/>
      <c r="BJ1159" s="381"/>
      <c r="BK1159" s="381"/>
      <c r="BL1159" s="381"/>
      <c r="BM1159" s="381"/>
      <c r="BN1159" s="381"/>
      <c r="BO1159" s="381"/>
      <c r="BP1159" s="381"/>
      <c r="BQ1159" s="381"/>
      <c r="BR1159" s="381"/>
      <c r="BS1159" s="381"/>
      <c r="BT1159" s="381"/>
      <c r="BU1159" s="381"/>
      <c r="BV1159" s="381"/>
      <c r="BW1159" s="381"/>
      <c r="BX1159" s="381"/>
      <c r="BY1159" s="381"/>
    </row>
    <row r="1160" s="211" customFormat="true" ht="15" customHeight="true" x14ac:dyDescent="0.2">
      <c r="BA1160" s="381"/>
      <c r="BB1160" s="237"/>
      <c r="BC1160" s="381"/>
      <c r="BD1160" s="381"/>
      <c r="BE1160" s="381"/>
      <c r="BF1160" s="381"/>
      <c r="BG1160" s="381"/>
      <c r="BH1160" s="381"/>
      <c r="BI1160" s="381"/>
      <c r="BJ1160" s="381"/>
      <c r="BK1160" s="381"/>
      <c r="BL1160" s="381"/>
      <c r="BM1160" s="381"/>
      <c r="BN1160" s="381"/>
      <c r="BO1160" s="381"/>
      <c r="BP1160" s="381"/>
      <c r="BQ1160" s="381"/>
      <c r="BR1160" s="381"/>
      <c r="BS1160" s="381"/>
      <c r="BT1160" s="381"/>
      <c r="BU1160" s="381"/>
      <c r="BV1160" s="381"/>
      <c r="BW1160" s="381"/>
      <c r="BX1160" s="381"/>
      <c r="BY1160" s="381"/>
    </row>
    <row r="1161" s="211" customFormat="true" ht="15" customHeight="true" x14ac:dyDescent="0.2">
      <c r="BA1161" s="381"/>
      <c r="BB1161" s="237"/>
      <c r="BC1161" s="381"/>
      <c r="BD1161" s="381"/>
      <c r="BE1161" s="381"/>
      <c r="BF1161" s="381"/>
      <c r="BG1161" s="381"/>
      <c r="BH1161" s="381"/>
      <c r="BI1161" s="381"/>
      <c r="BJ1161" s="381"/>
      <c r="BK1161" s="381"/>
      <c r="BL1161" s="381"/>
      <c r="BM1161" s="381"/>
      <c r="BN1161" s="381"/>
      <c r="BO1161" s="381"/>
      <c r="BP1161" s="381"/>
      <c r="BQ1161" s="381"/>
      <c r="BR1161" s="381"/>
      <c r="BS1161" s="381"/>
      <c r="BT1161" s="381"/>
      <c r="BU1161" s="381"/>
      <c r="BV1161" s="381"/>
      <c r="BW1161" s="381"/>
      <c r="BX1161" s="381"/>
      <c r="BY1161" s="381"/>
    </row>
    <row r="1162" s="211" customFormat="true" ht="15" customHeight="true" x14ac:dyDescent="0.2">
      <c r="BA1162" s="381"/>
      <c r="BB1162" s="237"/>
      <c r="BC1162" s="381"/>
      <c r="BD1162" s="381"/>
      <c r="BE1162" s="381"/>
      <c r="BF1162" s="381"/>
      <c r="BG1162" s="381"/>
      <c r="BH1162" s="381"/>
      <c r="BI1162" s="381"/>
      <c r="BJ1162" s="381"/>
      <c r="BK1162" s="381"/>
      <c r="BL1162" s="381"/>
      <c r="BM1162" s="381"/>
      <c r="BN1162" s="381"/>
      <c r="BO1162" s="381"/>
      <c r="BP1162" s="381"/>
      <c r="BQ1162" s="381"/>
      <c r="BR1162" s="381"/>
      <c r="BS1162" s="381"/>
      <c r="BT1162" s="381"/>
      <c r="BU1162" s="381"/>
      <c r="BV1162" s="381"/>
      <c r="BW1162" s="381"/>
      <c r="BX1162" s="381"/>
      <c r="BY1162" s="381"/>
    </row>
    <row r="1163" s="211" customFormat="true" ht="15" customHeight="true" x14ac:dyDescent="0.2">
      <c r="BA1163" s="381"/>
      <c r="BB1163" s="237"/>
      <c r="BC1163" s="381"/>
      <c r="BD1163" s="381"/>
      <c r="BE1163" s="381"/>
      <c r="BF1163" s="381"/>
      <c r="BG1163" s="381"/>
      <c r="BH1163" s="381"/>
      <c r="BI1163" s="381"/>
      <c r="BJ1163" s="381"/>
      <c r="BK1163" s="381"/>
      <c r="BL1163" s="381"/>
      <c r="BM1163" s="381"/>
      <c r="BN1163" s="381"/>
      <c r="BO1163" s="381"/>
      <c r="BP1163" s="381"/>
      <c r="BQ1163" s="381"/>
      <c r="BR1163" s="381"/>
      <c r="BS1163" s="381"/>
      <c r="BT1163" s="381"/>
      <c r="BU1163" s="381"/>
      <c r="BV1163" s="381"/>
      <c r="BW1163" s="381"/>
      <c r="BX1163" s="381"/>
      <c r="BY1163" s="381"/>
    </row>
    <row r="1164" s="211" customFormat="true" ht="15" customHeight="true" x14ac:dyDescent="0.2">
      <c r="BA1164" s="381"/>
      <c r="BB1164" s="237"/>
      <c r="BC1164" s="381"/>
      <c r="BD1164" s="381"/>
      <c r="BE1164" s="381"/>
      <c r="BF1164" s="381"/>
      <c r="BG1164" s="381"/>
      <c r="BH1164" s="381"/>
      <c r="BI1164" s="381"/>
      <c r="BJ1164" s="381"/>
      <c r="BK1164" s="381"/>
      <c r="BL1164" s="381"/>
      <c r="BM1164" s="381"/>
      <c r="BN1164" s="381"/>
      <c r="BO1164" s="381"/>
      <c r="BP1164" s="381"/>
      <c r="BQ1164" s="381"/>
      <c r="BR1164" s="381"/>
      <c r="BS1164" s="381"/>
      <c r="BT1164" s="381"/>
      <c r="BU1164" s="381"/>
      <c r="BV1164" s="381"/>
      <c r="BW1164" s="381"/>
      <c r="BX1164" s="381"/>
      <c r="BY1164" s="381"/>
    </row>
    <row r="1165" s="211" customFormat="true" ht="15" customHeight="true" x14ac:dyDescent="0.2">
      <c r="BA1165" s="381"/>
      <c r="BB1165" s="237"/>
      <c r="BC1165" s="381"/>
      <c r="BD1165" s="381"/>
      <c r="BE1165" s="381"/>
      <c r="BF1165" s="381"/>
      <c r="BG1165" s="381"/>
      <c r="BH1165" s="381"/>
      <c r="BI1165" s="381"/>
      <c r="BJ1165" s="381"/>
      <c r="BK1165" s="381"/>
      <c r="BL1165" s="381"/>
      <c r="BM1165" s="381"/>
      <c r="BN1165" s="381"/>
      <c r="BO1165" s="381"/>
      <c r="BP1165" s="381"/>
      <c r="BQ1165" s="381"/>
      <c r="BR1165" s="381"/>
      <c r="BS1165" s="381"/>
      <c r="BT1165" s="381"/>
      <c r="BU1165" s="381"/>
      <c r="BV1165" s="381"/>
      <c r="BW1165" s="381"/>
      <c r="BX1165" s="381"/>
      <c r="BY1165" s="381"/>
    </row>
    <row r="1166" s="211" customFormat="true" ht="15" customHeight="true" x14ac:dyDescent="0.2">
      <c r="BA1166" s="381"/>
      <c r="BB1166" s="237"/>
      <c r="BC1166" s="381"/>
      <c r="BD1166" s="381"/>
      <c r="BE1166" s="381"/>
      <c r="BF1166" s="381"/>
      <c r="BG1166" s="381"/>
      <c r="BH1166" s="381"/>
      <c r="BI1166" s="381"/>
      <c r="BJ1166" s="381"/>
      <c r="BK1166" s="381"/>
      <c r="BL1166" s="381"/>
      <c r="BM1166" s="381"/>
      <c r="BN1166" s="381"/>
      <c r="BO1166" s="381"/>
      <c r="BP1166" s="381"/>
      <c r="BQ1166" s="381"/>
      <c r="BR1166" s="381"/>
      <c r="BS1166" s="381"/>
      <c r="BT1166" s="381"/>
      <c r="BU1166" s="381"/>
      <c r="BV1166" s="381"/>
      <c r="BW1166" s="381"/>
      <c r="BX1166" s="381"/>
      <c r="BY1166" s="381"/>
    </row>
    <row r="1167" s="211" customFormat="true" ht="15" customHeight="true" x14ac:dyDescent="0.2">
      <c r="BA1167" s="381"/>
      <c r="BB1167" s="237"/>
      <c r="BC1167" s="381"/>
      <c r="BD1167" s="381"/>
      <c r="BE1167" s="381"/>
      <c r="BF1167" s="381"/>
      <c r="BG1167" s="381"/>
      <c r="BH1167" s="381"/>
      <c r="BI1167" s="381"/>
      <c r="BJ1167" s="381"/>
      <c r="BK1167" s="381"/>
      <c r="BL1167" s="381"/>
      <c r="BM1167" s="381"/>
      <c r="BN1167" s="381"/>
      <c r="BO1167" s="381"/>
      <c r="BP1167" s="381"/>
      <c r="BQ1167" s="381"/>
      <c r="BR1167" s="381"/>
      <c r="BS1167" s="381"/>
      <c r="BT1167" s="381"/>
      <c r="BU1167" s="381"/>
      <c r="BV1167" s="381"/>
      <c r="BW1167" s="381"/>
      <c r="BX1167" s="381"/>
      <c r="BY1167" s="381"/>
    </row>
    <row r="1168" s="211" customFormat="true" ht="15" customHeight="true" x14ac:dyDescent="0.2">
      <c r="BA1168" s="381"/>
      <c r="BB1168" s="237"/>
      <c r="BC1168" s="381"/>
      <c r="BD1168" s="381"/>
      <c r="BE1168" s="381"/>
      <c r="BF1168" s="381"/>
      <c r="BG1168" s="381"/>
      <c r="BH1168" s="381"/>
      <c r="BI1168" s="381"/>
      <c r="BJ1168" s="381"/>
      <c r="BK1168" s="381"/>
      <c r="BL1168" s="381"/>
      <c r="BM1168" s="381"/>
      <c r="BN1168" s="381"/>
      <c r="BO1168" s="381"/>
      <c r="BP1168" s="381"/>
      <c r="BQ1168" s="381"/>
      <c r="BR1168" s="381"/>
      <c r="BS1168" s="381"/>
      <c r="BT1168" s="381"/>
      <c r="BU1168" s="381"/>
      <c r="BV1168" s="381"/>
      <c r="BW1168" s="381"/>
      <c r="BX1168" s="381"/>
      <c r="BY1168" s="381"/>
    </row>
    <row r="1169" s="211" customFormat="true" ht="15" customHeight="true" x14ac:dyDescent="0.2">
      <c r="BA1169" s="381"/>
      <c r="BB1169" s="237"/>
      <c r="BC1169" s="381"/>
      <c r="BD1169" s="381"/>
      <c r="BE1169" s="381"/>
      <c r="BF1169" s="381"/>
      <c r="BG1169" s="381"/>
      <c r="BH1169" s="381"/>
      <c r="BI1169" s="381"/>
      <c r="BJ1169" s="381"/>
      <c r="BK1169" s="381"/>
      <c r="BL1169" s="381"/>
      <c r="BM1169" s="381"/>
      <c r="BN1169" s="381"/>
      <c r="BO1169" s="381"/>
      <c r="BP1169" s="381"/>
      <c r="BQ1169" s="381"/>
      <c r="BR1169" s="381"/>
      <c r="BS1169" s="381"/>
      <c r="BT1169" s="381"/>
      <c r="BU1169" s="381"/>
      <c r="BV1169" s="381"/>
      <c r="BW1169" s="381"/>
      <c r="BX1169" s="381"/>
      <c r="BY1169" s="381"/>
    </row>
    <row r="1170" s="211" customFormat="true" ht="15" customHeight="true" x14ac:dyDescent="0.2">
      <c r="A1170" s="311"/>
      <c r="B1170" s="599"/>
      <c r="C1170" s="600"/>
      <c r="D1170" s="600"/>
      <c r="E1170" s="600"/>
      <c r="F1170" s="600"/>
      <c r="G1170" s="600"/>
      <c r="H1170" s="600"/>
      <c r="I1170" s="600"/>
      <c r="J1170" s="600"/>
      <c r="K1170" s="600"/>
      <c r="L1170" s="600"/>
      <c r="M1170" s="600"/>
      <c r="N1170" s="600"/>
      <c r="O1170" s="600"/>
      <c r="P1170" s="600"/>
      <c r="Q1170" s="600"/>
      <c r="R1170" s="600"/>
      <c r="S1170" s="600"/>
      <c r="T1170" s="600"/>
      <c r="U1170" s="600"/>
      <c r="V1170" s="600"/>
      <c r="W1170" s="600"/>
      <c r="X1170" s="600"/>
      <c r="Y1170" s="600"/>
      <c r="Z1170" s="600"/>
      <c r="BA1170" s="381"/>
      <c r="BB1170" s="237"/>
      <c r="BC1170" s="381"/>
      <c r="BD1170" s="381"/>
      <c r="BE1170" s="381"/>
      <c r="BF1170" s="381"/>
      <c r="BG1170" s="381"/>
      <c r="BH1170" s="381"/>
      <c r="BI1170" s="381"/>
      <c r="BJ1170" s="381"/>
      <c r="BK1170" s="381"/>
      <c r="BL1170" s="381"/>
      <c r="BM1170" s="381"/>
      <c r="BN1170" s="381"/>
      <c r="BO1170" s="381"/>
      <c r="BP1170" s="381"/>
      <c r="BQ1170" s="381"/>
      <c r="BR1170" s="381"/>
      <c r="BS1170" s="381"/>
      <c r="BT1170" s="381"/>
      <c r="BU1170" s="381"/>
      <c r="BV1170" s="381"/>
      <c r="BW1170" s="381"/>
      <c r="BX1170" s="381"/>
      <c r="BY1170" s="381"/>
    </row>
    <row r="1171" s="211" customFormat="true" ht="15" customHeight="true" x14ac:dyDescent="0.2">
      <c r="A1171" s="311"/>
      <c r="B1171" s="599"/>
      <c r="C1171" s="600"/>
      <c r="D1171" s="600"/>
      <c r="E1171" s="600"/>
      <c r="F1171" s="600"/>
      <c r="G1171" s="600"/>
      <c r="H1171" s="600"/>
      <c r="I1171" s="600"/>
      <c r="J1171" s="600"/>
      <c r="K1171" s="600"/>
      <c r="L1171" s="600"/>
      <c r="M1171" s="600"/>
      <c r="N1171" s="600"/>
      <c r="O1171" s="600"/>
      <c r="P1171" s="600"/>
      <c r="Q1171" s="600"/>
      <c r="R1171" s="600"/>
      <c r="S1171" s="600"/>
      <c r="T1171" s="600"/>
      <c r="U1171" s="600"/>
      <c r="V1171" s="600"/>
      <c r="W1171" s="600"/>
      <c r="X1171" s="600"/>
      <c r="Y1171" s="600"/>
      <c r="Z1171" s="600"/>
      <c r="BA1171" s="381"/>
      <c r="BB1171" s="237"/>
      <c r="BC1171" s="381"/>
      <c r="BD1171" s="381"/>
      <c r="BE1171" s="381"/>
      <c r="BF1171" s="381"/>
      <c r="BG1171" s="381"/>
      <c r="BH1171" s="381"/>
      <c r="BI1171" s="381"/>
      <c r="BJ1171" s="381"/>
      <c r="BK1171" s="381"/>
      <c r="BL1171" s="381"/>
      <c r="BM1171" s="381"/>
      <c r="BN1171" s="381"/>
      <c r="BO1171" s="381"/>
      <c r="BP1171" s="381"/>
      <c r="BQ1171" s="381"/>
      <c r="BR1171" s="381"/>
      <c r="BS1171" s="381"/>
      <c r="BT1171" s="381"/>
      <c r="BU1171" s="381"/>
      <c r="BV1171" s="381"/>
      <c r="BW1171" s="381"/>
      <c r="BX1171" s="381"/>
      <c r="BY1171" s="381"/>
    </row>
    <row r="1172" s="211" customFormat="true" ht="15" customHeight="true" x14ac:dyDescent="0.2">
      <c r="A1172" s="311"/>
      <c r="B1172" s="599"/>
      <c r="C1172" s="600"/>
      <c r="D1172" s="600"/>
      <c r="E1172" s="600"/>
      <c r="F1172" s="600"/>
      <c r="G1172" s="600"/>
      <c r="H1172" s="600"/>
      <c r="I1172" s="600"/>
      <c r="J1172" s="600"/>
      <c r="K1172" s="600"/>
      <c r="L1172" s="600"/>
      <c r="M1172" s="600"/>
      <c r="N1172" s="600"/>
      <c r="O1172" s="600"/>
      <c r="P1172" s="600"/>
      <c r="Q1172" s="600"/>
      <c r="R1172" s="600"/>
      <c r="S1172" s="600"/>
      <c r="T1172" s="600"/>
      <c r="U1172" s="600"/>
      <c r="V1172" s="600"/>
      <c r="W1172" s="600"/>
      <c r="X1172" s="600"/>
      <c r="Y1172" s="600"/>
      <c r="Z1172" s="600"/>
      <c r="BA1172" s="381"/>
      <c r="BB1172" s="237"/>
      <c r="BC1172" s="381"/>
      <c r="BD1172" s="381"/>
      <c r="BE1172" s="381"/>
      <c r="BF1172" s="381"/>
      <c r="BG1172" s="381"/>
      <c r="BH1172" s="381"/>
      <c r="BI1172" s="381"/>
      <c r="BJ1172" s="381"/>
      <c r="BK1172" s="381"/>
      <c r="BL1172" s="381"/>
      <c r="BM1172" s="381"/>
      <c r="BN1172" s="381"/>
      <c r="BO1172" s="381"/>
      <c r="BP1172" s="381"/>
      <c r="BQ1172" s="381"/>
      <c r="BR1172" s="381"/>
      <c r="BS1172" s="381"/>
      <c r="BT1172" s="381"/>
      <c r="BU1172" s="381"/>
      <c r="BV1172" s="381"/>
      <c r="BW1172" s="381"/>
      <c r="BX1172" s="381"/>
      <c r="BY1172" s="381"/>
    </row>
    <row r="1173" s="211" customFormat="true" ht="15" customHeight="true" x14ac:dyDescent="0.2">
      <c r="A1173" s="311"/>
      <c r="B1173" s="599"/>
      <c r="C1173" s="600"/>
      <c r="D1173" s="600"/>
      <c r="E1173" s="600"/>
      <c r="F1173" s="600"/>
      <c r="G1173" s="600"/>
      <c r="H1173" s="600"/>
      <c r="I1173" s="600"/>
      <c r="J1173" s="600"/>
      <c r="K1173" s="600"/>
      <c r="L1173" s="600"/>
      <c r="M1173" s="600"/>
      <c r="N1173" s="600"/>
      <c r="O1173" s="600"/>
      <c r="P1173" s="600"/>
      <c r="Q1173" s="600"/>
      <c r="R1173" s="600"/>
      <c r="S1173" s="600"/>
      <c r="T1173" s="600"/>
      <c r="U1173" s="600"/>
      <c r="V1173" s="600"/>
      <c r="W1173" s="600"/>
      <c r="X1173" s="600"/>
      <c r="Y1173" s="600"/>
      <c r="Z1173" s="600"/>
      <c r="BA1173" s="381"/>
      <c r="BB1173" s="237"/>
      <c r="BC1173" s="381"/>
      <c r="BD1173" s="381"/>
      <c r="BE1173" s="381"/>
      <c r="BF1173" s="381"/>
      <c r="BG1173" s="381"/>
      <c r="BH1173" s="381"/>
      <c r="BI1173" s="381"/>
      <c r="BJ1173" s="381"/>
      <c r="BK1173" s="381"/>
      <c r="BL1173" s="381"/>
      <c r="BM1173" s="381"/>
      <c r="BN1173" s="381"/>
      <c r="BO1173" s="381"/>
      <c r="BP1173" s="381"/>
      <c r="BQ1173" s="381"/>
      <c r="BR1173" s="381"/>
      <c r="BS1173" s="381"/>
      <c r="BT1173" s="381"/>
      <c r="BU1173" s="381"/>
      <c r="BV1173" s="381"/>
      <c r="BW1173" s="381"/>
      <c r="BX1173" s="381"/>
      <c r="BY1173" s="381"/>
    </row>
    <row r="1174" s="211" customFormat="true" ht="15" customHeight="true" x14ac:dyDescent="0.2">
      <c r="A1174" s="311"/>
      <c r="B1174" s="599"/>
      <c r="C1174" s="600"/>
      <c r="D1174" s="600"/>
      <c r="E1174" s="600"/>
      <c r="F1174" s="600"/>
      <c r="G1174" s="600"/>
      <c r="H1174" s="600"/>
      <c r="I1174" s="600"/>
      <c r="J1174" s="600"/>
      <c r="K1174" s="600"/>
      <c r="L1174" s="600"/>
      <c r="M1174" s="600"/>
      <c r="N1174" s="600"/>
      <c r="O1174" s="600"/>
      <c r="P1174" s="600"/>
      <c r="Q1174" s="600"/>
      <c r="R1174" s="600"/>
      <c r="S1174" s="600"/>
      <c r="T1174" s="600"/>
      <c r="U1174" s="600"/>
      <c r="V1174" s="600"/>
      <c r="W1174" s="600"/>
      <c r="X1174" s="600"/>
      <c r="Y1174" s="600"/>
      <c r="Z1174" s="600"/>
      <c r="BA1174" s="381"/>
      <c r="BB1174" s="237"/>
      <c r="BC1174" s="381"/>
      <c r="BD1174" s="381"/>
      <c r="BE1174" s="381"/>
      <c r="BF1174" s="381"/>
      <c r="BG1174" s="381"/>
      <c r="BH1174" s="381"/>
      <c r="BI1174" s="381"/>
      <c r="BJ1174" s="381"/>
      <c r="BK1174" s="381"/>
      <c r="BL1174" s="381"/>
      <c r="BM1174" s="381"/>
      <c r="BN1174" s="381"/>
      <c r="BO1174" s="381"/>
      <c r="BP1174" s="381"/>
      <c r="BQ1174" s="381"/>
      <c r="BR1174" s="381"/>
      <c r="BS1174" s="381"/>
      <c r="BT1174" s="381"/>
      <c r="BU1174" s="381"/>
      <c r="BV1174" s="381"/>
      <c r="BW1174" s="381"/>
      <c r="BX1174" s="381"/>
      <c r="BY1174" s="381"/>
    </row>
    <row r="1175" s="211" customFormat="true" ht="15" customHeight="true" x14ac:dyDescent="0.2">
      <c r="A1175" s="311"/>
      <c r="B1175" s="599"/>
      <c r="C1175" s="600"/>
      <c r="D1175" s="600"/>
      <c r="E1175" s="600"/>
      <c r="F1175" s="600"/>
      <c r="G1175" s="600"/>
      <c r="H1175" s="600"/>
      <c r="I1175" s="600"/>
      <c r="J1175" s="600"/>
      <c r="K1175" s="600"/>
      <c r="L1175" s="600"/>
      <c r="M1175" s="600"/>
      <c r="N1175" s="600"/>
      <c r="O1175" s="600"/>
      <c r="P1175" s="600"/>
      <c r="Q1175" s="600"/>
      <c r="R1175" s="600"/>
      <c r="S1175" s="600"/>
      <c r="T1175" s="600"/>
      <c r="U1175" s="600"/>
      <c r="V1175" s="600"/>
      <c r="W1175" s="600"/>
      <c r="X1175" s="600"/>
      <c r="Y1175" s="600"/>
      <c r="Z1175" s="600"/>
      <c r="BA1175" s="381"/>
      <c r="BB1175" s="237"/>
      <c r="BC1175" s="381"/>
      <c r="BD1175" s="381"/>
      <c r="BE1175" s="381"/>
      <c r="BF1175" s="381"/>
      <c r="BG1175" s="381"/>
      <c r="BH1175" s="381"/>
      <c r="BI1175" s="381"/>
      <c r="BJ1175" s="381"/>
      <c r="BK1175" s="381"/>
      <c r="BL1175" s="381"/>
      <c r="BM1175" s="381"/>
      <c r="BN1175" s="381"/>
      <c r="BO1175" s="381"/>
      <c r="BP1175" s="381"/>
      <c r="BQ1175" s="381"/>
      <c r="BR1175" s="381"/>
      <c r="BS1175" s="381"/>
      <c r="BT1175" s="381"/>
      <c r="BU1175" s="381"/>
      <c r="BV1175" s="381"/>
      <c r="BW1175" s="381"/>
      <c r="BX1175" s="381"/>
      <c r="BY1175" s="381"/>
    </row>
    <row r="1176" s="211" customFormat="true" ht="15" customHeight="true" x14ac:dyDescent="0.2">
      <c r="A1176" s="601"/>
      <c r="B1176" s="311"/>
      <c r="C1176" s="602"/>
      <c r="D1176" s="603"/>
      <c r="E1176" s="603"/>
      <c r="F1176" s="603"/>
      <c r="G1176" s="603"/>
      <c r="H1176" s="602"/>
      <c r="I1176" s="603"/>
      <c r="J1176" s="603"/>
      <c r="K1176" s="603"/>
      <c r="L1176" s="603"/>
      <c r="M1176" s="602"/>
      <c r="N1176" s="603"/>
      <c r="O1176" s="603"/>
      <c r="P1176" s="603"/>
      <c r="Q1176" s="603"/>
      <c r="R1176" s="602"/>
      <c r="S1176" s="603"/>
      <c r="T1176" s="603"/>
      <c r="U1176" s="603"/>
      <c r="BA1176" s="381"/>
      <c r="BB1176" s="237"/>
      <c r="BC1176" s="381"/>
      <c r="BD1176" s="381"/>
      <c r="BE1176" s="381"/>
      <c r="BF1176" s="381"/>
      <c r="BG1176" s="381"/>
      <c r="BH1176" s="381"/>
      <c r="BI1176" s="381"/>
      <c r="BJ1176" s="381"/>
      <c r="BK1176" s="381"/>
      <c r="BL1176" s="381"/>
      <c r="BM1176" s="381"/>
      <c r="BN1176" s="381"/>
      <c r="BO1176" s="381"/>
      <c r="BP1176" s="381"/>
      <c r="BQ1176" s="381"/>
      <c r="BR1176" s="381"/>
      <c r="BS1176" s="381"/>
      <c r="BT1176" s="381"/>
      <c r="BU1176" s="381"/>
      <c r="BV1176" s="381"/>
      <c r="BW1176" s="381"/>
      <c r="BX1176" s="381"/>
      <c r="BY1176" s="381"/>
    </row>
    <row r="1177" s="211" customFormat="true" ht="15" customHeight="true" x14ac:dyDescent="0.2">
      <c r="A1177" s="603"/>
      <c r="B1177" s="603"/>
      <c r="C1177" s="602"/>
      <c r="D1177" s="602"/>
      <c r="E1177" s="602"/>
      <c r="F1177" s="602"/>
      <c r="G1177" s="602"/>
      <c r="H1177" s="602"/>
      <c r="I1177" s="602"/>
      <c r="J1177" s="602"/>
      <c r="K1177" s="602"/>
      <c r="L1177" s="602"/>
      <c r="M1177" s="602"/>
      <c r="N1177" s="602"/>
      <c r="O1177" s="602"/>
      <c r="P1177" s="602"/>
      <c r="Q1177" s="602"/>
      <c r="R1177" s="602"/>
      <c r="S1177" s="602"/>
      <c r="T1177" s="602"/>
      <c r="U1177" s="602"/>
      <c r="BA1177" s="381"/>
      <c r="BB1177" s="237"/>
      <c r="BC1177" s="381"/>
      <c r="BD1177" s="381"/>
      <c r="BE1177" s="381"/>
      <c r="BF1177" s="381"/>
      <c r="BG1177" s="381"/>
      <c r="BH1177" s="381"/>
      <c r="BI1177" s="381"/>
      <c r="BJ1177" s="381"/>
      <c r="BK1177" s="381"/>
      <c r="BL1177" s="381"/>
      <c r="BM1177" s="381"/>
      <c r="BN1177" s="381"/>
      <c r="BO1177" s="381"/>
      <c r="BP1177" s="381"/>
      <c r="BQ1177" s="381"/>
      <c r="BR1177" s="381"/>
      <c r="BS1177" s="381"/>
      <c r="BT1177" s="381"/>
      <c r="BU1177" s="381"/>
      <c r="BV1177" s="381"/>
      <c r="BW1177" s="381"/>
      <c r="BX1177" s="381"/>
      <c r="BY1177" s="381"/>
    </row>
    <row r="1178" s="211" customFormat="true" ht="15" customHeight="true" x14ac:dyDescent="0.2">
      <c r="BA1178" s="381"/>
      <c r="BB1178" s="237"/>
      <c r="BC1178" s="381"/>
      <c r="BD1178" s="381"/>
      <c r="BE1178" s="381"/>
      <c r="BF1178" s="381"/>
      <c r="BG1178" s="381"/>
      <c r="BH1178" s="381"/>
      <c r="BI1178" s="381"/>
      <c r="BJ1178" s="381"/>
      <c r="BK1178" s="381"/>
      <c r="BL1178" s="381"/>
      <c r="BM1178" s="381"/>
      <c r="BN1178" s="381"/>
      <c r="BO1178" s="381"/>
      <c r="BP1178" s="381"/>
      <c r="BQ1178" s="381"/>
      <c r="BR1178" s="381"/>
      <c r="BS1178" s="381"/>
      <c r="BT1178" s="381"/>
      <c r="BU1178" s="381"/>
      <c r="BV1178" s="381"/>
      <c r="BW1178" s="381"/>
      <c r="BX1178" s="381"/>
      <c r="BY1178" s="381"/>
    </row>
    <row r="1179" s="211" customFormat="true" ht="15" customHeight="true" x14ac:dyDescent="0.2">
      <c r="BA1179" s="381"/>
      <c r="BB1179" s="237"/>
      <c r="BC1179" s="381"/>
      <c r="BD1179" s="381"/>
      <c r="BE1179" s="381"/>
      <c r="BF1179" s="381"/>
      <c r="BG1179" s="381"/>
      <c r="BH1179" s="381"/>
      <c r="BI1179" s="381"/>
      <c r="BJ1179" s="381"/>
      <c r="BK1179" s="381"/>
      <c r="BL1179" s="381"/>
      <c r="BM1179" s="381"/>
      <c r="BN1179" s="381"/>
      <c r="BO1179" s="381"/>
      <c r="BP1179" s="381"/>
      <c r="BQ1179" s="381"/>
      <c r="BR1179" s="381"/>
      <c r="BS1179" s="381"/>
      <c r="BT1179" s="381"/>
      <c r="BU1179" s="381"/>
      <c r="BV1179" s="381"/>
      <c r="BW1179" s="381"/>
      <c r="BX1179" s="381"/>
      <c r="BY1179" s="381"/>
    </row>
    <row r="1180" s="211" customFormat="true" ht="15" customHeight="true" x14ac:dyDescent="0.2">
      <c r="BA1180" s="381"/>
      <c r="BB1180" s="237"/>
      <c r="BC1180" s="381"/>
      <c r="BD1180" s="381"/>
      <c r="BE1180" s="381"/>
      <c r="BF1180" s="381"/>
      <c r="BG1180" s="381"/>
      <c r="BH1180" s="381"/>
      <c r="BI1180" s="381"/>
      <c r="BJ1180" s="381"/>
      <c r="BK1180" s="381"/>
      <c r="BL1180" s="381"/>
      <c r="BM1180" s="381"/>
      <c r="BN1180" s="381"/>
      <c r="BO1180" s="381"/>
      <c r="BP1180" s="381"/>
      <c r="BQ1180" s="381"/>
      <c r="BR1180" s="381"/>
      <c r="BS1180" s="381"/>
      <c r="BT1180" s="381"/>
      <c r="BU1180" s="381"/>
      <c r="BV1180" s="381"/>
      <c r="BW1180" s="381"/>
      <c r="BX1180" s="381"/>
      <c r="BY1180" s="381"/>
    </row>
    <row r="1181" s="211" customFormat="true" ht="15" customHeight="true" x14ac:dyDescent="0.2">
      <c r="BA1181" s="381"/>
      <c r="BB1181" s="237"/>
      <c r="BC1181" s="381"/>
      <c r="BD1181" s="381"/>
      <c r="BE1181" s="381"/>
      <c r="BF1181" s="381"/>
      <c r="BG1181" s="381"/>
      <c r="BH1181" s="381"/>
      <c r="BI1181" s="381"/>
      <c r="BJ1181" s="381"/>
      <c r="BK1181" s="381"/>
      <c r="BL1181" s="381"/>
      <c r="BM1181" s="381"/>
      <c r="BN1181" s="381"/>
      <c r="BO1181" s="381"/>
      <c r="BP1181" s="381"/>
      <c r="BQ1181" s="381"/>
      <c r="BR1181" s="381"/>
      <c r="BS1181" s="381"/>
      <c r="BT1181" s="381"/>
      <c r="BU1181" s="381"/>
      <c r="BV1181" s="381"/>
      <c r="BW1181" s="381"/>
      <c r="BX1181" s="381"/>
      <c r="BY1181" s="381"/>
    </row>
    <row r="1182" s="211" customFormat="true" ht="15" customHeight="true" x14ac:dyDescent="0.2">
      <c r="BA1182" s="381"/>
      <c r="BB1182" s="237"/>
      <c r="BC1182" s="381"/>
      <c r="BD1182" s="381"/>
      <c r="BE1182" s="381"/>
      <c r="BF1182" s="381"/>
      <c r="BG1182" s="381"/>
      <c r="BH1182" s="381"/>
      <c r="BI1182" s="381"/>
      <c r="BJ1182" s="381"/>
      <c r="BK1182" s="381"/>
      <c r="BL1182" s="381"/>
      <c r="BM1182" s="381"/>
      <c r="BN1182" s="381"/>
      <c r="BO1182" s="381"/>
      <c r="BP1182" s="381"/>
      <c r="BQ1182" s="381"/>
      <c r="BR1182" s="381"/>
      <c r="BS1182" s="381"/>
      <c r="BT1182" s="381"/>
      <c r="BU1182" s="381"/>
      <c r="BV1182" s="381"/>
      <c r="BW1182" s="381"/>
      <c r="BX1182" s="381"/>
      <c r="BY1182" s="381"/>
    </row>
    <row r="1183" s="211" customFormat="true" ht="15" customHeight="true" x14ac:dyDescent="0.2">
      <c r="BA1183" s="381"/>
      <c r="BB1183" s="237"/>
      <c r="BC1183" s="381"/>
      <c r="BD1183" s="381"/>
      <c r="BE1183" s="381"/>
      <c r="BF1183" s="381"/>
      <c r="BG1183" s="381"/>
      <c r="BH1183" s="381"/>
      <c r="BI1183" s="381"/>
      <c r="BJ1183" s="381"/>
      <c r="BK1183" s="381"/>
      <c r="BL1183" s="381"/>
      <c r="BM1183" s="381"/>
      <c r="BN1183" s="381"/>
      <c r="BO1183" s="381"/>
      <c r="BP1183" s="381"/>
      <c r="BQ1183" s="381"/>
      <c r="BR1183" s="381"/>
      <c r="BS1183" s="381"/>
      <c r="BT1183" s="381"/>
      <c r="BU1183" s="381"/>
      <c r="BV1183" s="381"/>
      <c r="BW1183" s="381"/>
      <c r="BX1183" s="381"/>
      <c r="BY1183" s="381"/>
    </row>
    <row r="1184" s="211" customFormat="true" ht="15" customHeight="true" x14ac:dyDescent="0.2">
      <c r="BA1184" s="381"/>
      <c r="BB1184" s="237"/>
      <c r="BC1184" s="381"/>
      <c r="BD1184" s="381"/>
      <c r="BE1184" s="381"/>
      <c r="BF1184" s="381"/>
      <c r="BG1184" s="381"/>
      <c r="BH1184" s="381"/>
      <c r="BI1184" s="381"/>
      <c r="BJ1184" s="381"/>
      <c r="BK1184" s="381"/>
      <c r="BL1184" s="381"/>
      <c r="BM1184" s="381"/>
      <c r="BN1184" s="381"/>
      <c r="BO1184" s="381"/>
      <c r="BP1184" s="381"/>
      <c r="BQ1184" s="381"/>
      <c r="BR1184" s="381"/>
      <c r="BS1184" s="381"/>
      <c r="BT1184" s="381"/>
      <c r="BU1184" s="381"/>
      <c r="BV1184" s="381"/>
      <c r="BW1184" s="381"/>
      <c r="BX1184" s="381"/>
      <c r="BY1184" s="381"/>
    </row>
    <row r="1185" s="211" customFormat="true" ht="15" customHeight="true" x14ac:dyDescent="0.2">
      <c r="BA1185" s="381"/>
      <c r="BB1185" s="237"/>
      <c r="BC1185" s="381"/>
      <c r="BD1185" s="381"/>
      <c r="BE1185" s="381"/>
      <c r="BF1185" s="381"/>
      <c r="BG1185" s="381"/>
      <c r="BH1185" s="381"/>
      <c r="BI1185" s="381"/>
      <c r="BJ1185" s="381"/>
      <c r="BK1185" s="381"/>
      <c r="BL1185" s="381"/>
      <c r="BM1185" s="381"/>
      <c r="BN1185" s="381"/>
      <c r="BO1185" s="381"/>
      <c r="BP1185" s="381"/>
      <c r="BQ1185" s="381"/>
      <c r="BR1185" s="381"/>
      <c r="BS1185" s="381"/>
      <c r="BT1185" s="381"/>
      <c r="BU1185" s="381"/>
      <c r="BV1185" s="381"/>
      <c r="BW1185" s="381"/>
      <c r="BX1185" s="381"/>
      <c r="BY1185" s="381"/>
    </row>
    <row r="1186" s="211" customFormat="true" ht="15" customHeight="true" x14ac:dyDescent="0.2">
      <c r="BA1186" s="381"/>
      <c r="BB1186" s="237"/>
      <c r="BC1186" s="381"/>
      <c r="BD1186" s="381"/>
      <c r="BE1186" s="381"/>
      <c r="BF1186" s="381"/>
      <c r="BG1186" s="381"/>
      <c r="BH1186" s="381"/>
      <c r="BI1186" s="381"/>
      <c r="BJ1186" s="381"/>
      <c r="BK1186" s="381"/>
      <c r="BL1186" s="381"/>
      <c r="BM1186" s="381"/>
      <c r="BN1186" s="381"/>
      <c r="BO1186" s="381"/>
      <c r="BP1186" s="381"/>
      <c r="BQ1186" s="381"/>
      <c r="BR1186" s="381"/>
      <c r="BS1186" s="381"/>
      <c r="BT1186" s="381"/>
      <c r="BU1186" s="381"/>
      <c r="BV1186" s="381"/>
      <c r="BW1186" s="381"/>
      <c r="BX1186" s="381"/>
      <c r="BY1186" s="381"/>
    </row>
    <row r="1187" s="211" customFormat="true" ht="15" customHeight="true" x14ac:dyDescent="0.2">
      <c r="BA1187" s="381"/>
      <c r="BB1187" s="237"/>
      <c r="BC1187" s="381"/>
      <c r="BD1187" s="381"/>
      <c r="BE1187" s="381"/>
      <c r="BF1187" s="381"/>
      <c r="BG1187" s="381"/>
      <c r="BH1187" s="381"/>
      <c r="BI1187" s="381"/>
      <c r="BJ1187" s="381"/>
      <c r="BK1187" s="381"/>
      <c r="BL1187" s="381"/>
      <c r="BM1187" s="381"/>
      <c r="BN1187" s="381"/>
      <c r="BO1187" s="381"/>
      <c r="BP1187" s="381"/>
      <c r="BQ1187" s="381"/>
      <c r="BR1187" s="381"/>
      <c r="BS1187" s="381"/>
      <c r="BT1187" s="381"/>
      <c r="BU1187" s="381"/>
      <c r="BV1187" s="381"/>
      <c r="BW1187" s="381"/>
      <c r="BX1187" s="381"/>
      <c r="BY1187" s="381"/>
    </row>
    <row r="1188" s="211" customFormat="true" ht="15" customHeight="true" x14ac:dyDescent="0.2">
      <c r="BA1188" s="381"/>
      <c r="BB1188" s="237"/>
      <c r="BC1188" s="381"/>
      <c r="BD1188" s="381"/>
      <c r="BE1188" s="381"/>
      <c r="BF1188" s="381"/>
      <c r="BG1188" s="381"/>
      <c r="BH1188" s="381"/>
      <c r="BI1188" s="381"/>
      <c r="BJ1188" s="381"/>
      <c r="BK1188" s="381"/>
      <c r="BL1188" s="381"/>
      <c r="BM1188" s="381"/>
      <c r="BN1188" s="381"/>
      <c r="BO1188" s="381"/>
      <c r="BP1188" s="381"/>
      <c r="BQ1188" s="381"/>
      <c r="BR1188" s="381"/>
      <c r="BS1188" s="381"/>
      <c r="BT1188" s="381"/>
      <c r="BU1188" s="381"/>
      <c r="BV1188" s="381"/>
      <c r="BW1188" s="381"/>
      <c r="BX1188" s="381"/>
      <c r="BY1188" s="381"/>
    </row>
    <row r="1189" s="211" customFormat="true" ht="15" customHeight="true" x14ac:dyDescent="0.2">
      <c r="BA1189" s="381"/>
      <c r="BB1189" s="237"/>
      <c r="BC1189" s="381"/>
      <c r="BD1189" s="381"/>
      <c r="BE1189" s="381"/>
      <c r="BF1189" s="381"/>
      <c r="BG1189" s="381"/>
      <c r="BH1189" s="381"/>
      <c r="BI1189" s="381"/>
      <c r="BJ1189" s="381"/>
      <c r="BK1189" s="381"/>
      <c r="BL1189" s="381"/>
      <c r="BM1189" s="381"/>
      <c r="BN1189" s="381"/>
      <c r="BO1189" s="381"/>
      <c r="BP1189" s="381"/>
      <c r="BQ1189" s="381"/>
      <c r="BR1189" s="381"/>
      <c r="BS1189" s="381"/>
      <c r="BT1189" s="381"/>
      <c r="BU1189" s="381"/>
      <c r="BV1189" s="381"/>
      <c r="BW1189" s="381"/>
      <c r="BX1189" s="381"/>
      <c r="BY1189" s="381"/>
    </row>
    <row r="1190" s="211" customFormat="true" ht="15" customHeight="true" x14ac:dyDescent="0.2">
      <c r="BA1190" s="381"/>
      <c r="BB1190" s="237"/>
      <c r="BC1190" s="381"/>
      <c r="BD1190" s="381"/>
      <c r="BE1190" s="381"/>
      <c r="BF1190" s="381"/>
      <c r="BG1190" s="381"/>
      <c r="BH1190" s="381"/>
      <c r="BI1190" s="381"/>
      <c r="BJ1190" s="381"/>
      <c r="BK1190" s="381"/>
      <c r="BL1190" s="381"/>
      <c r="BM1190" s="381"/>
      <c r="BN1190" s="381"/>
      <c r="BO1190" s="381"/>
      <c r="BP1190" s="381"/>
      <c r="BQ1190" s="381"/>
      <c r="BR1190" s="381"/>
      <c r="BS1190" s="381"/>
      <c r="BT1190" s="381"/>
      <c r="BU1190" s="381"/>
      <c r="BV1190" s="381"/>
      <c r="BW1190" s="381"/>
      <c r="BX1190" s="381"/>
      <c r="BY1190" s="381"/>
    </row>
    <row r="1191" s="211" customFormat="true" ht="15" customHeight="true" x14ac:dyDescent="0.2">
      <c r="BA1191" s="381"/>
      <c r="BB1191" s="237"/>
      <c r="BC1191" s="381"/>
      <c r="BD1191" s="381"/>
      <c r="BE1191" s="381"/>
      <c r="BF1191" s="381"/>
      <c r="BG1191" s="381"/>
      <c r="BH1191" s="381"/>
      <c r="BI1191" s="381"/>
      <c r="BJ1191" s="381"/>
      <c r="BK1191" s="381"/>
      <c r="BL1191" s="381"/>
      <c r="BM1191" s="381"/>
      <c r="BN1191" s="381"/>
      <c r="BO1191" s="381"/>
      <c r="BP1191" s="381"/>
      <c r="BQ1191" s="381"/>
      <c r="BR1191" s="381"/>
      <c r="BS1191" s="381"/>
      <c r="BT1191" s="381"/>
      <c r="BU1191" s="381"/>
      <c r="BV1191" s="381"/>
      <c r="BW1191" s="381"/>
      <c r="BX1191" s="381"/>
      <c r="BY1191" s="381"/>
    </row>
    <row r="1192" s="211" customFormat="true" ht="15" customHeight="true" x14ac:dyDescent="0.2">
      <c r="BA1192" s="381"/>
      <c r="BB1192" s="237"/>
      <c r="BC1192" s="381"/>
      <c r="BD1192" s="381"/>
      <c r="BE1192" s="381"/>
      <c r="BF1192" s="381"/>
      <c r="BG1192" s="381"/>
      <c r="BH1192" s="381"/>
      <c r="BI1192" s="381"/>
      <c r="BJ1192" s="381"/>
      <c r="BK1192" s="381"/>
      <c r="BL1192" s="381"/>
      <c r="BM1192" s="381"/>
      <c r="BN1192" s="381"/>
      <c r="BO1192" s="381"/>
      <c r="BP1192" s="381"/>
      <c r="BQ1192" s="381"/>
      <c r="BR1192" s="381"/>
      <c r="BS1192" s="381"/>
      <c r="BT1192" s="381"/>
      <c r="BU1192" s="381"/>
      <c r="BV1192" s="381"/>
      <c r="BW1192" s="381"/>
      <c r="BX1192" s="381"/>
      <c r="BY1192" s="381"/>
    </row>
    <row r="1193" s="211" customFormat="true" ht="15" customHeight="true" x14ac:dyDescent="0.2">
      <c r="BA1193" s="381"/>
      <c r="BB1193" s="237"/>
      <c r="BC1193" s="381"/>
      <c r="BD1193" s="381"/>
      <c r="BE1193" s="381"/>
      <c r="BF1193" s="381"/>
      <c r="BG1193" s="381"/>
      <c r="BH1193" s="381"/>
      <c r="BI1193" s="381"/>
      <c r="BJ1193" s="381"/>
      <c r="BK1193" s="381"/>
      <c r="BL1193" s="381"/>
      <c r="BM1193" s="381"/>
      <c r="BN1193" s="381"/>
      <c r="BO1193" s="381"/>
      <c r="BP1193" s="381"/>
      <c r="BQ1193" s="381"/>
      <c r="BR1193" s="381"/>
      <c r="BS1193" s="381"/>
      <c r="BT1193" s="381"/>
      <c r="BU1193" s="381"/>
      <c r="BV1193" s="381"/>
      <c r="BW1193" s="381"/>
      <c r="BX1193" s="381"/>
      <c r="BY1193" s="381"/>
    </row>
    <row r="1194" s="211" customFormat="true" ht="15" customHeight="true" x14ac:dyDescent="0.2">
      <c r="BA1194" s="381"/>
      <c r="BB1194" s="237"/>
      <c r="BC1194" s="381"/>
      <c r="BD1194" s="381"/>
      <c r="BE1194" s="381"/>
      <c r="BF1194" s="381"/>
      <c r="BG1194" s="381"/>
      <c r="BH1194" s="381"/>
      <c r="BI1194" s="381"/>
      <c r="BJ1194" s="381"/>
      <c r="BK1194" s="381"/>
      <c r="BL1194" s="381"/>
      <c r="BM1194" s="381"/>
      <c r="BN1194" s="381"/>
      <c r="BO1194" s="381"/>
      <c r="BP1194" s="381"/>
      <c r="BQ1194" s="381"/>
      <c r="BR1194" s="381"/>
      <c r="BS1194" s="381"/>
      <c r="BT1194" s="381"/>
      <c r="BU1194" s="381"/>
      <c r="BV1194" s="381"/>
      <c r="BW1194" s="381"/>
      <c r="BX1194" s="381"/>
      <c r="BY1194" s="381"/>
    </row>
    <row r="1195" s="211" customFormat="true" ht="15" customHeight="true" x14ac:dyDescent="0.2">
      <c r="BA1195" s="381"/>
      <c r="BB1195" s="237"/>
      <c r="BC1195" s="381"/>
      <c r="BD1195" s="381"/>
      <c r="BE1195" s="381"/>
      <c r="BF1195" s="381"/>
      <c r="BG1195" s="381"/>
      <c r="BH1195" s="381"/>
      <c r="BI1195" s="381"/>
      <c r="BJ1195" s="381"/>
      <c r="BK1195" s="381"/>
      <c r="BL1195" s="381"/>
      <c r="BM1195" s="381"/>
      <c r="BN1195" s="381"/>
      <c r="BO1195" s="381"/>
      <c r="BP1195" s="381"/>
      <c r="BQ1195" s="381"/>
      <c r="BR1195" s="381"/>
      <c r="BS1195" s="381"/>
      <c r="BT1195" s="381"/>
      <c r="BU1195" s="381"/>
      <c r="BV1195" s="381"/>
      <c r="BW1195" s="381"/>
      <c r="BX1195" s="381"/>
      <c r="BY1195" s="381"/>
    </row>
    <row r="1196" s="211" customFormat="true" ht="15" customHeight="true" x14ac:dyDescent="0.2">
      <c r="BA1196" s="381"/>
      <c r="BB1196" s="237"/>
      <c r="BC1196" s="381"/>
      <c r="BD1196" s="381"/>
      <c r="BE1196" s="381"/>
      <c r="BF1196" s="381"/>
      <c r="BG1196" s="381"/>
      <c r="BH1196" s="381"/>
      <c r="BI1196" s="381"/>
      <c r="BJ1196" s="381"/>
      <c r="BK1196" s="381"/>
      <c r="BL1196" s="381"/>
      <c r="BM1196" s="381"/>
      <c r="BN1196" s="381"/>
      <c r="BO1196" s="381"/>
      <c r="BP1196" s="381"/>
      <c r="BQ1196" s="381"/>
      <c r="BR1196" s="381"/>
      <c r="BS1196" s="381"/>
      <c r="BT1196" s="381"/>
      <c r="BU1196" s="381"/>
      <c r="BV1196" s="381"/>
      <c r="BW1196" s="381"/>
      <c r="BX1196" s="381"/>
      <c r="BY1196" s="381"/>
    </row>
    <row r="1197" s="211" customFormat="true" ht="15" customHeight="true" x14ac:dyDescent="0.2">
      <c r="BA1197" s="381"/>
      <c r="BB1197" s="237"/>
      <c r="BC1197" s="381"/>
      <c r="BD1197" s="381"/>
      <c r="BE1197" s="381"/>
      <c r="BF1197" s="381"/>
      <c r="BG1197" s="381"/>
      <c r="BH1197" s="381"/>
      <c r="BI1197" s="381"/>
      <c r="BJ1197" s="381"/>
      <c r="BK1197" s="381"/>
      <c r="BL1197" s="381"/>
      <c r="BM1197" s="381"/>
      <c r="BN1197" s="381"/>
      <c r="BO1197" s="381"/>
      <c r="BP1197" s="381"/>
      <c r="BQ1197" s="381"/>
      <c r="BR1197" s="381"/>
      <c r="BS1197" s="381"/>
      <c r="BT1197" s="381"/>
      <c r="BU1197" s="381"/>
      <c r="BV1197" s="381"/>
      <c r="BW1197" s="381"/>
      <c r="BX1197" s="381"/>
      <c r="BY1197" s="381"/>
    </row>
    <row r="1198" s="211" customFormat="true" ht="15" customHeight="true" x14ac:dyDescent="0.2">
      <c r="BA1198" s="381"/>
      <c r="BB1198" s="237"/>
      <c r="BC1198" s="381"/>
      <c r="BD1198" s="381"/>
      <c r="BE1198" s="381"/>
      <c r="BF1198" s="381"/>
      <c r="BG1198" s="381"/>
      <c r="BH1198" s="381"/>
      <c r="BI1198" s="381"/>
      <c r="BJ1198" s="381"/>
      <c r="BK1198" s="381"/>
      <c r="BL1198" s="381"/>
      <c r="BM1198" s="381"/>
      <c r="BN1198" s="381"/>
      <c r="BO1198" s="381"/>
      <c r="BP1198" s="381"/>
      <c r="BQ1198" s="381"/>
      <c r="BR1198" s="381"/>
      <c r="BS1198" s="381"/>
      <c r="BT1198" s="381"/>
      <c r="BU1198" s="381"/>
      <c r="BV1198" s="381"/>
      <c r="BW1198" s="381"/>
      <c r="BX1198" s="381"/>
      <c r="BY1198" s="381"/>
    </row>
    <row r="1199" s="211" customFormat="true" ht="15" customHeight="true" x14ac:dyDescent="0.2">
      <c r="BA1199" s="381"/>
      <c r="BB1199" s="237"/>
      <c r="BC1199" s="381"/>
      <c r="BD1199" s="381"/>
      <c r="BE1199" s="381"/>
      <c r="BF1199" s="381"/>
      <c r="BG1199" s="381"/>
      <c r="BH1199" s="381"/>
      <c r="BI1199" s="381"/>
      <c r="BJ1199" s="381"/>
      <c r="BK1199" s="381"/>
      <c r="BL1199" s="381"/>
      <c r="BM1199" s="381"/>
      <c r="BN1199" s="381"/>
      <c r="BO1199" s="381"/>
      <c r="BP1199" s="381"/>
      <c r="BQ1199" s="381"/>
      <c r="BR1199" s="381"/>
      <c r="BS1199" s="381"/>
      <c r="BT1199" s="381"/>
      <c r="BU1199" s="381"/>
      <c r="BV1199" s="381"/>
      <c r="BW1199" s="381"/>
      <c r="BX1199" s="381"/>
      <c r="BY1199" s="381"/>
    </row>
    <row r="1200" s="211" customFormat="true" ht="15" customHeight="true" x14ac:dyDescent="0.2">
      <c r="BA1200" s="381"/>
      <c r="BB1200" s="237"/>
      <c r="BC1200" s="381"/>
      <c r="BD1200" s="381"/>
      <c r="BE1200" s="381"/>
      <c r="BF1200" s="381"/>
      <c r="BG1200" s="381"/>
      <c r="BH1200" s="381"/>
      <c r="BI1200" s="381"/>
      <c r="BJ1200" s="381"/>
      <c r="BK1200" s="381"/>
      <c r="BL1200" s="381"/>
      <c r="BM1200" s="381"/>
      <c r="BN1200" s="381"/>
      <c r="BO1200" s="381"/>
      <c r="BP1200" s="381"/>
      <c r="BQ1200" s="381"/>
      <c r="BR1200" s="381"/>
      <c r="BS1200" s="381"/>
      <c r="BT1200" s="381"/>
      <c r="BU1200" s="381"/>
      <c r="BV1200" s="381"/>
      <c r="BW1200" s="381"/>
      <c r="BX1200" s="381"/>
      <c r="BY1200" s="381"/>
    </row>
  </sheetData>
  <mergeCells count="1317">
    <mergeCell ref="BA341:BA342"/>
    <mergeCell ref="BA343:BA344"/>
    <mergeCell ref="BA345:BA346"/>
    <mergeCell ref="BA347:BA348"/>
    <mergeCell ref="BA349:BA350"/>
    <mergeCell ref="BA351:BA352"/>
    <mergeCell ref="BA353:BA354"/>
    <mergeCell ref="BA153:BA158"/>
    <mergeCell ref="BA231:BA233"/>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A208:B208"/>
    <mergeCell ref="C220:G220"/>
    <mergeCell ref="H220:L220"/>
    <mergeCell ref="M220:Q220"/>
    <mergeCell ref="A153:A157"/>
    <mergeCell ref="A202:A203"/>
    <mergeCell ref="C133:G133"/>
    <mergeCell ref="H133:L133"/>
    <mergeCell ref="M133:Q133"/>
    <mergeCell ref="A135:A139"/>
    <mergeCell ref="C399:F399"/>
    <mergeCell ref="H399:K399"/>
    <mergeCell ref="M399:P399"/>
    <mergeCell ref="C400:E400"/>
    <mergeCell ref="H400:J400"/>
    <mergeCell ref="M400:O400"/>
    <mergeCell ref="A1025:C1025"/>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A1026:B1026"/>
    <mergeCell ref="A1031:A1033"/>
    <mergeCell ref="A222:A224"/>
    <mergeCell ref="A225:A226"/>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H413:I413"/>
    <mergeCell ref="M413:N413"/>
    <mergeCell ref="C414:D414"/>
    <mergeCell ref="H414:I414"/>
    <mergeCell ref="M414:N414"/>
    <mergeCell ref="C423:D423"/>
    <mergeCell ref="H423:I423"/>
    <mergeCell ref="M423:N423"/>
    <mergeCell ref="C424:D424"/>
    <mergeCell ref="H424:I424"/>
    <mergeCell ref="M424:N424"/>
    <mergeCell ref="C421:D421"/>
    <mergeCell ref="A1034:C103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O453"/>
    <mergeCell ref="C454:D454"/>
    <mergeCell ref="H454:J454"/>
    <mergeCell ref="M454:N454"/>
    <mergeCell ref="C451:E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2"/>
    <mergeCell ref="E501:G501"/>
    <mergeCell ref="H501:I501"/>
    <mergeCell ref="M501:N501"/>
    <mergeCell ref="H502:I502"/>
    <mergeCell ref="M502:N502"/>
    <mergeCell ref="C499:D499"/>
    <mergeCell ref="H499:I499"/>
    <mergeCell ref="M499:N499"/>
    <mergeCell ref="C500:G500"/>
    <mergeCell ref="H500:I500"/>
    <mergeCell ref="M500:N500"/>
    <mergeCell ref="C497:D497"/>
    <mergeCell ref="H497:I497"/>
    <mergeCell ref="M497:N497"/>
    <mergeCell ref="C498:D498"/>
    <mergeCell ref="H498:I498"/>
    <mergeCell ref="M498:N498"/>
    <mergeCell ref="C507:D508"/>
    <mergeCell ref="H507:I508"/>
    <mergeCell ref="J507:L507"/>
    <mergeCell ref="M507:N507"/>
    <mergeCell ref="M508:N508"/>
    <mergeCell ref="C509:D509"/>
    <mergeCell ref="H509:I509"/>
    <mergeCell ref="M509:N509"/>
    <mergeCell ref="C505:D505"/>
    <mergeCell ref="H505:I505"/>
    <mergeCell ref="M505:N506"/>
    <mergeCell ref="O505:Q505"/>
    <mergeCell ref="C506:E506"/>
    <mergeCell ref="H506:L506"/>
    <mergeCell ref="C503:D503"/>
    <mergeCell ref="H503:I503"/>
    <mergeCell ref="M503:N503"/>
    <mergeCell ref="C504:D504"/>
    <mergeCell ref="H504:I504"/>
    <mergeCell ref="M504:Q504"/>
    <mergeCell ref="C516:D516"/>
    <mergeCell ref="H516:I516"/>
    <mergeCell ref="M516:N516"/>
    <mergeCell ref="C517:D517"/>
    <mergeCell ref="H517:I517"/>
    <mergeCell ref="M517:N517"/>
    <mergeCell ref="C513:D513"/>
    <mergeCell ref="H513:I514"/>
    <mergeCell ref="M513:N513"/>
    <mergeCell ref="C514:D514"/>
    <mergeCell ref="M514:N514"/>
    <mergeCell ref="C515:D515"/>
    <mergeCell ref="H515:I515"/>
    <mergeCell ref="M515:N515"/>
    <mergeCell ref="C510:D510"/>
    <mergeCell ref="H510:I510"/>
    <mergeCell ref="M510:O510"/>
    <mergeCell ref="C511:D511"/>
    <mergeCell ref="H511:I511"/>
    <mergeCell ref="M511:N512"/>
    <mergeCell ref="C512:D512"/>
    <mergeCell ref="H512:J512"/>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E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J565"/>
    <mergeCell ref="M565:N565"/>
    <mergeCell ref="C562:D562"/>
    <mergeCell ref="H562:I562"/>
    <mergeCell ref="M562:O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L146"/>
  <sheetViews>
    <sheetView workbookViewId="0"/>
  </sheetViews>
  <sheetFormatPr defaultRowHeight="12.75" x14ac:dyDescent="0.2"/>
  <sheetData>
    <row r="1">
      <c r="A1" t="s">
        <v>364</v>
      </c>
      <c r="B1" t="s">
        <v>366</v>
      </c>
      <c r="C1" t="s">
        <v>367</v>
      </c>
      <c r="D1" t="s">
        <v>371</v>
      </c>
      <c r="E1" t="s">
        <v>372</v>
      </c>
      <c r="F1" t="s">
        <v>373</v>
      </c>
      <c r="G1" t="s">
        <v>374</v>
      </c>
      <c r="H1" t="s">
        <v>396</v>
      </c>
      <c r="I1" t="s">
        <v>397</v>
      </c>
      <c r="J1" t="s">
        <v>398</v>
      </c>
      <c r="K1" t="s">
        <v>399</v>
      </c>
      <c r="L1" t="s">
        <v>400</v>
      </c>
      <c r="M1" t="s">
        <v>401</v>
      </c>
      <c r="N1" t="s">
        <v>402</v>
      </c>
      <c r="O1" t="s">
        <v>403</v>
      </c>
      <c r="P1" t="s">
        <v>404</v>
      </c>
      <c r="Q1" t="s">
        <v>405</v>
      </c>
      <c r="R1" t="s">
        <v>406</v>
      </c>
      <c r="S1" t="s">
        <v>407</v>
      </c>
      <c r="T1" t="s">
        <v>408</v>
      </c>
      <c r="U1" t="s">
        <v>409</v>
      </c>
      <c r="V1" t="s">
        <v>410</v>
      </c>
      <c r="W1" t="s">
        <v>411</v>
      </c>
      <c r="X1" t="s">
        <v>412</v>
      </c>
      <c r="Y1" t="s">
        <v>413</v>
      </c>
      <c r="Z1" t="s">
        <v>414</v>
      </c>
      <c r="AA1" t="s">
        <v>415</v>
      </c>
      <c r="AB1" t="s">
        <v>416</v>
      </c>
      <c r="AC1" t="s">
        <v>417</v>
      </c>
      <c r="AD1" t="s">
        <v>418</v>
      </c>
      <c r="AE1" t="s">
        <v>419</v>
      </c>
      <c r="AF1" t="s">
        <v>420</v>
      </c>
      <c r="AG1" t="s">
        <v>421</v>
      </c>
      <c r="AH1" t="s">
        <v>422</v>
      </c>
      <c r="AI1" t="s">
        <v>423</v>
      </c>
      <c r="AJ1" t="s">
        <v>424</v>
      </c>
      <c r="AK1" t="s">
        <v>425</v>
      </c>
      <c r="AL1" t="s">
        <v>426</v>
      </c>
      <c r="AM1" t="s">
        <v>427</v>
      </c>
      <c r="AN1" t="s">
        <v>428</v>
      </c>
      <c r="AO1" t="s">
        <v>429</v>
      </c>
      <c r="AP1" t="s">
        <v>430</v>
      </c>
      <c r="AQ1" t="s">
        <v>431</v>
      </c>
      <c r="AR1" t="s">
        <v>432</v>
      </c>
      <c r="AS1" t="s">
        <v>433</v>
      </c>
      <c r="AT1" t="s">
        <v>434</v>
      </c>
      <c r="AU1" t="s">
        <v>435</v>
      </c>
      <c r="AV1" t="s">
        <v>436</v>
      </c>
      <c r="AW1" t="s">
        <v>437</v>
      </c>
      <c r="AX1" t="s">
        <v>438</v>
      </c>
      <c r="AY1" t="s">
        <v>439</v>
      </c>
      <c r="AZ1" t="s">
        <v>440</v>
      </c>
      <c r="BA1" t="s">
        <v>441</v>
      </c>
      <c r="BB1" t="s">
        <v>442</v>
      </c>
      <c r="BC1" t="s">
        <v>443</v>
      </c>
      <c r="BD1" t="s">
        <v>444</v>
      </c>
      <c r="BE1" t="s">
        <v>445</v>
      </c>
      <c r="BF1" t="s">
        <v>446</v>
      </c>
      <c r="BG1" t="s">
        <v>447</v>
      </c>
      <c r="BH1" t="s">
        <v>448</v>
      </c>
      <c r="BI1" t="s">
        <v>449</v>
      </c>
      <c r="BJ1" t="s">
        <v>450</v>
      </c>
      <c r="BK1" t="s">
        <v>451</v>
      </c>
      <c r="BL1" t="s">
        <v>452</v>
      </c>
    </row>
    <row r="2">
      <c r="A2" t="s">
        <v>365</v>
      </c>
      <c r="B2">
        <v>2003</v>
      </c>
      <c r="C2" t="s">
        <v>368</v>
      </c>
      <c r="D2">
        <v>16</v>
      </c>
      <c r="E2" t="s">
        <v>13</v>
      </c>
      <c r="F2" t="s">
        <v>14</v>
      </c>
      <c r="G2" t="s">
        <v>375</v>
      </c>
      <c r="H2">
        <v>47.32518094956319</v>
      </c>
      <c r="I2">
        <v>73.010652416466357</v>
      </c>
      <c r="J2">
        <v>91.597231389219061</v>
      </c>
      <c r="K2">
        <v>96.827162890674344</v>
      </c>
      <c r="L2">
        <v>99.648390356642906</v>
      </c>
      <c r="M2">
        <v>80.111406074294109</v>
      </c>
      <c r="N2">
        <v>93.97828433398405</v>
      </c>
      <c r="O2">
        <v>96.909993659721152</v>
      </c>
      <c r="P2">
        <v>99.044891826962413</v>
      </c>
      <c r="Q2">
        <v>99.842412216600636</v>
      </c>
      <c r="R2">
        <v>41.797486679810703</v>
      </c>
      <c r="S2">
        <v>49.5323795533197</v>
      </c>
      <c r="T2">
        <v>58.496185613265737</v>
      </c>
      <c r="U2">
        <v>69.942679251586284</v>
      </c>
      <c r="V2">
        <v>86.265342903921379</v>
      </c>
      <c r="W2" t="s">
        <v>149</v>
      </c>
      <c r="X2" t="s">
        <v>150</v>
      </c>
      <c r="Y2" t="s">
        <v>151</v>
      </c>
      <c r="Z2" t="s">
        <v>152</v>
      </c>
      <c r="AA2" t="s">
        <v>153</v>
      </c>
      <c r="AB2" t="s">
        <v>154</v>
      </c>
      <c r="AC2" t="s">
        <v>155</v>
      </c>
      <c r="AD2" t="s">
        <v>156</v>
      </c>
      <c r="AE2" t="s">
        <v>157</v>
      </c>
      <c r="AF2">
        <v>56.482230035355883</v>
      </c>
      <c r="AG2">
        <v>66.919675456621817</v>
      </c>
      <c r="AH2">
        <v>82.939307138610673</v>
      </c>
      <c r="AI2">
        <v>82.862692299381322</v>
      </c>
      <c r="AJ2">
        <v>82.326222159643407</v>
      </c>
      <c r="AK2">
        <v>52.98926698129457</v>
      </c>
      <c r="AL2">
        <v>70.247213260041732</v>
      </c>
      <c r="AM2">
        <v>91.674435366306795</v>
      </c>
      <c r="AN2">
        <v>85.84695744645137</v>
      </c>
      <c r="AO2"/>
      <c r="AP2"/>
      <c r="AQ2"/>
      <c r="AR2"/>
      <c r="AS2"/>
      <c r="AT2"/>
      <c r="AU2"/>
      <c r="AV2"/>
      <c r="AW2"/>
      <c r="AX2"/>
      <c r="AY2"/>
      <c r="AZ2"/>
      <c r="BA2"/>
      <c r="BB2"/>
      <c r="BC2"/>
      <c r="BD2"/>
      <c r="BE2"/>
      <c r="BF2"/>
      <c r="BG2"/>
      <c r="BH2"/>
      <c r="BI2"/>
      <c r="BJ2"/>
      <c r="BK2"/>
      <c r="BL2"/>
    </row>
    <row r="3">
      <c r="A3" t="s">
        <v>365</v>
      </c>
      <c r="B3">
        <v>2003</v>
      </c>
      <c r="C3" t="s">
        <v>368</v>
      </c>
      <c r="D3">
        <v>17</v>
      </c>
      <c r="E3" t="s">
        <v>13</v>
      </c>
      <c r="F3" t="s">
        <v>51</v>
      </c>
      <c r="G3" t="s">
        <v>181</v>
      </c>
      <c r="H3">
        <v>52.67481905043681</v>
      </c>
      <c r="I3">
        <v>26.98934758353364</v>
      </c>
      <c r="J3">
        <v>8.4027686107809387</v>
      </c>
      <c r="K3">
        <v>3.172837109325656</v>
      </c>
      <c r="L3">
        <v>0.35160964335709372</v>
      </c>
      <c r="M3">
        <v>19.888593925705891</v>
      </c>
      <c r="N3">
        <v>6.0217156660159503</v>
      </c>
      <c r="O3">
        <v>3.090006340278848</v>
      </c>
      <c r="P3">
        <v>0.95510817303758699</v>
      </c>
      <c r="Q3">
        <v>0.15758778339936441</v>
      </c>
      <c r="R3">
        <v>58.202513320189297</v>
      </c>
      <c r="S3">
        <v>50.4676204466803</v>
      </c>
      <c r="T3">
        <v>41.503814386734263</v>
      </c>
      <c r="U3">
        <v>30.057320748413719</v>
      </c>
      <c r="V3">
        <v>13.734657096078619</v>
      </c>
      <c r="W3" t="s">
        <v>149</v>
      </c>
      <c r="X3" t="s">
        <v>150</v>
      </c>
      <c r="Y3" t="s">
        <v>151</v>
      </c>
      <c r="Z3" t="s">
        <v>152</v>
      </c>
      <c r="AA3" t="s">
        <v>153</v>
      </c>
      <c r="AB3" t="s">
        <v>154</v>
      </c>
      <c r="AC3" t="s">
        <v>155</v>
      </c>
      <c r="AD3" t="s">
        <v>156</v>
      </c>
      <c r="AE3" t="s">
        <v>157</v>
      </c>
      <c r="AF3">
        <v>43.517769964644117</v>
      </c>
      <c r="AG3">
        <v>33.080324543378183</v>
      </c>
      <c r="AH3">
        <v>17.060692861389331</v>
      </c>
      <c r="AI3">
        <v>17.137307700618681</v>
      </c>
      <c r="AJ3">
        <v>17.673777840356589</v>
      </c>
      <c r="AK3">
        <v>47.01073301870543</v>
      </c>
      <c r="AL3">
        <v>29.752786739958271</v>
      </c>
      <c r="AM3">
        <v>8.3255646336932045</v>
      </c>
      <c r="AN3">
        <v>14.15304255354863</v>
      </c>
      <c r="AO3"/>
      <c r="AP3"/>
      <c r="AQ3"/>
      <c r="AR3"/>
      <c r="AS3"/>
      <c r="AT3"/>
      <c r="AU3"/>
      <c r="AV3"/>
      <c r="AW3"/>
      <c r="AX3"/>
      <c r="AY3"/>
      <c r="AZ3"/>
      <c r="BA3"/>
      <c r="BB3"/>
      <c r="BC3"/>
      <c r="BD3"/>
      <c r="BE3"/>
      <c r="BF3"/>
      <c r="BG3"/>
      <c r="BH3"/>
      <c r="BI3"/>
      <c r="BJ3"/>
      <c r="BK3"/>
      <c r="BL3"/>
    </row>
    <row r="4">
      <c r="A4" t="s">
        <v>365</v>
      </c>
      <c r="B4">
        <v>2003</v>
      </c>
      <c r="C4" t="s">
        <v>368</v>
      </c>
      <c r="D4">
        <v>18</v>
      </c>
      <c r="E4" t="s">
        <v>60</v>
      </c>
      <c r="F4" t="s">
        <v>15</v>
      </c>
      <c r="G4" t="s">
        <v>376</v>
      </c>
      <c r="H4">
        <v>47.242828480201851</v>
      </c>
      <c r="I4">
        <v>72.986185395968974</v>
      </c>
      <c r="J4">
        <v>91.597231389219075</v>
      </c>
      <c r="K4">
        <v>96.7381742394561</v>
      </c>
      <c r="L4">
        <v>99.648390356642906</v>
      </c>
      <c r="M4">
        <v>80.046759859723437</v>
      </c>
      <c r="N4">
        <v>93.97828433398405</v>
      </c>
      <c r="O4">
        <v>96.759497505827724</v>
      </c>
      <c r="P4">
        <v>99.044891826962413</v>
      </c>
      <c r="Q4">
        <v>99.842412216600636</v>
      </c>
      <c r="R4">
        <v>41.769890631160209</v>
      </c>
      <c r="S4">
        <v>49.400759765803713</v>
      </c>
      <c r="T4">
        <v>58.493339504846723</v>
      </c>
      <c r="U4">
        <v>69.93525691263018</v>
      </c>
      <c r="V4">
        <v>86.265342903921379</v>
      </c>
      <c r="W4" t="s">
        <v>149</v>
      </c>
      <c r="X4" t="s">
        <v>150</v>
      </c>
      <c r="Y4" t="s">
        <v>151</v>
      </c>
      <c r="Z4" t="s">
        <v>152</v>
      </c>
      <c r="AA4" t="s">
        <v>153</v>
      </c>
      <c r="AB4" t="s">
        <v>154</v>
      </c>
      <c r="AC4" t="s">
        <v>155</v>
      </c>
      <c r="AD4" t="s">
        <v>156</v>
      </c>
      <c r="AE4" t="s">
        <v>157</v>
      </c>
      <c r="AF4">
        <v>56.002357544846951</v>
      </c>
      <c r="AG4">
        <v>66.793186143650615</v>
      </c>
      <c r="AH4">
        <v>82.939307138610673</v>
      </c>
      <c r="AI4">
        <v>82.862692299381322</v>
      </c>
      <c r="AJ4">
        <v>82.308686635898468</v>
      </c>
      <c r="AK4">
        <v>52.98926698129457</v>
      </c>
      <c r="AL4">
        <v>70.247213260041732</v>
      </c>
      <c r="AM4">
        <v>91.598050543057127</v>
      </c>
      <c r="AN4">
        <v>85.846957446451384</v>
      </c>
      <c r="AO4"/>
      <c r="AP4"/>
      <c r="AQ4"/>
      <c r="AR4"/>
      <c r="AS4"/>
      <c r="AT4"/>
      <c r="AU4"/>
      <c r="AV4"/>
      <c r="AW4"/>
      <c r="AX4"/>
      <c r="AY4"/>
      <c r="AZ4"/>
      <c r="BA4"/>
      <c r="BB4"/>
      <c r="BC4"/>
      <c r="BD4"/>
      <c r="BE4"/>
      <c r="BF4"/>
      <c r="BG4"/>
      <c r="BH4"/>
      <c r="BI4"/>
      <c r="BJ4"/>
      <c r="BK4"/>
      <c r="BL4"/>
    </row>
    <row r="5">
      <c r="A5" t="s">
        <v>365</v>
      </c>
      <c r="B5">
        <v>2003</v>
      </c>
      <c r="C5" t="s">
        <v>368</v>
      </c>
      <c r="D5">
        <v>19</v>
      </c>
      <c r="E5" t="s">
        <v>60</v>
      </c>
      <c r="F5" t="s">
        <v>16</v>
      </c>
      <c r="G5" t="s">
        <v>377</v>
      </c>
      <c r="H5">
        <v>0.082352469361330602</v>
      </c>
      <c r="I5">
        <v>0.024467020497371698</v>
      </c>
      <c r="J5">
        <v>0</v>
      </c>
      <c r="K5">
        <v>0.088988651218238402</v>
      </c>
      <c r="L5">
        <v>0</v>
      </c>
      <c r="M5">
        <v>0.064646214570656793</v>
      </c>
      <c r="N5">
        <v>0</v>
      </c>
      <c r="O5">
        <v>0.1504961538934102</v>
      </c>
      <c r="P5">
        <v>0</v>
      </c>
      <c r="Q5">
        <v>0</v>
      </c>
      <c r="R5">
        <v>0.027596048650499399</v>
      </c>
      <c r="S5">
        <v>0.13161978751598469</v>
      </c>
      <c r="T5">
        <v>0.0028461084190212001</v>
      </c>
      <c r="U5">
        <v>0.0074223389561027002</v>
      </c>
      <c r="V5">
        <v>0</v>
      </c>
      <c r="W5" t="s">
        <v>149</v>
      </c>
      <c r="X5" t="s">
        <v>150</v>
      </c>
      <c r="Y5" t="s">
        <v>151</v>
      </c>
      <c r="Z5" t="s">
        <v>152</v>
      </c>
      <c r="AA5" t="s">
        <v>153</v>
      </c>
      <c r="AB5" t="s">
        <v>154</v>
      </c>
      <c r="AC5" t="s">
        <v>155</v>
      </c>
      <c r="AD5" t="s">
        <v>156</v>
      </c>
      <c r="AE5" t="s">
        <v>157</v>
      </c>
      <c r="AF5">
        <v>0.47987249050893871</v>
      </c>
      <c r="AG5">
        <v>0.12648931297119051</v>
      </c>
      <c r="AH5">
        <v>0</v>
      </c>
      <c r="AI5">
        <v>0</v>
      </c>
      <c r="AJ5">
        <v>0.017535523744956299</v>
      </c>
      <c r="AK5">
        <v>0</v>
      </c>
      <c r="AL5">
        <v>0</v>
      </c>
      <c r="AM5">
        <v>0.076384823249684805</v>
      </c>
      <c r="AN5">
        <v>0</v>
      </c>
      <c r="AO5"/>
      <c r="AP5"/>
      <c r="AQ5"/>
      <c r="AR5"/>
      <c r="AS5"/>
      <c r="AT5"/>
      <c r="AU5"/>
      <c r="AV5"/>
      <c r="AW5"/>
      <c r="AX5"/>
      <c r="AY5"/>
      <c r="AZ5"/>
      <c r="BA5"/>
      <c r="BB5"/>
      <c r="BC5"/>
      <c r="BD5"/>
      <c r="BE5"/>
      <c r="BF5"/>
      <c r="BG5"/>
      <c r="BH5"/>
      <c r="BI5"/>
      <c r="BJ5"/>
      <c r="BK5"/>
      <c r="BL5"/>
    </row>
    <row r="6">
      <c r="A6" t="s">
        <v>365</v>
      </c>
      <c r="B6">
        <v>2003</v>
      </c>
      <c r="C6" t="s">
        <v>368</v>
      </c>
      <c r="D6">
        <v>20</v>
      </c>
      <c r="E6" t="s">
        <v>60</v>
      </c>
      <c r="F6" t="s">
        <v>22</v>
      </c>
      <c r="G6" t="s">
        <v>378</v>
      </c>
      <c r="H6">
        <v>19.594798945594871</v>
      </c>
      <c r="I6">
        <v>16.031286163190568</v>
      </c>
      <c r="J6">
        <v>6.749627895093937</v>
      </c>
      <c r="K6">
        <v>2.7791136831175289</v>
      </c>
      <c r="L6">
        <v>0.35160964335709372</v>
      </c>
      <c r="M6">
        <v>16.84367402380056</v>
      </c>
      <c r="N6">
        <v>5.3647876400689816</v>
      </c>
      <c r="O6">
        <v>2.5501146138528981</v>
      </c>
      <c r="P6">
        <v>0.94078201286542651</v>
      </c>
      <c r="Q6">
        <v>0.15758778339936441</v>
      </c>
      <c r="R6">
        <v>19.278544959373331</v>
      </c>
      <c r="S6">
        <v>19.898894959330931</v>
      </c>
      <c r="T6">
        <v>16.116337322602771</v>
      </c>
      <c r="U6">
        <v>14.37472077038527</v>
      </c>
      <c r="V6">
        <v>10.416285154449669</v>
      </c>
      <c r="W6" t="s">
        <v>149</v>
      </c>
      <c r="X6" t="s">
        <v>150</v>
      </c>
      <c r="Y6" t="s">
        <v>151</v>
      </c>
      <c r="Z6" t="s">
        <v>152</v>
      </c>
      <c r="AA6" t="s">
        <v>153</v>
      </c>
      <c r="AB6" t="s">
        <v>154</v>
      </c>
      <c r="AC6" t="s">
        <v>155</v>
      </c>
      <c r="AD6" t="s">
        <v>156</v>
      </c>
      <c r="AE6" t="s">
        <v>157</v>
      </c>
      <c r="AF6">
        <v>32.673557492121262</v>
      </c>
      <c r="AG6">
        <v>5.9706461123424504</v>
      </c>
      <c r="AH6">
        <v>6.5206529615636981</v>
      </c>
      <c r="AI6">
        <v>10.39167555786177</v>
      </c>
      <c r="AJ6">
        <v>16.329741027327501</v>
      </c>
      <c r="AK6">
        <v>13.94970388336597</v>
      </c>
      <c r="AL6">
        <v>11.135235593107071</v>
      </c>
      <c r="AM6">
        <v>5.6425750392557177</v>
      </c>
      <c r="AN6">
        <v>2.9230039408490431</v>
      </c>
      <c r="AO6"/>
      <c r="AP6"/>
      <c r="AQ6"/>
      <c r="AR6"/>
      <c r="AS6"/>
      <c r="AT6"/>
      <c r="AU6"/>
      <c r="AV6"/>
      <c r="AW6"/>
      <c r="AX6"/>
      <c r="AY6"/>
      <c r="AZ6"/>
      <c r="BA6"/>
      <c r="BB6"/>
      <c r="BC6"/>
      <c r="BD6"/>
      <c r="BE6"/>
      <c r="BF6"/>
      <c r="BG6"/>
      <c r="BH6"/>
      <c r="BI6"/>
      <c r="BJ6"/>
      <c r="BK6"/>
      <c r="BL6"/>
    </row>
    <row r="7">
      <c r="A7" t="s">
        <v>365</v>
      </c>
      <c r="B7">
        <v>2003</v>
      </c>
      <c r="C7" t="s">
        <v>368</v>
      </c>
      <c r="D7">
        <v>21</v>
      </c>
      <c r="E7" t="s">
        <v>60</v>
      </c>
      <c r="F7" t="s">
        <v>17</v>
      </c>
      <c r="G7" t="s">
        <v>379</v>
      </c>
      <c r="H7">
        <v>33.080020104841942</v>
      </c>
      <c r="I7">
        <v>10.958061420343091</v>
      </c>
      <c r="J7">
        <v>1.6531407156869919</v>
      </c>
      <c r="K7">
        <v>0.39372342620812589</v>
      </c>
      <c r="L7">
        <v>0</v>
      </c>
      <c r="M7">
        <v>3.0449199019053461</v>
      </c>
      <c r="N7">
        <v>0.65692802594696664</v>
      </c>
      <c r="O7">
        <v>0.5398917264259574</v>
      </c>
      <c r="P7">
        <v>0.0143261601721582</v>
      </c>
      <c r="Q7">
        <v>0</v>
      </c>
      <c r="R7">
        <v>38.923968360815948</v>
      </c>
      <c r="S7">
        <v>30.568725487349369</v>
      </c>
      <c r="T7">
        <v>25.387477064131492</v>
      </c>
      <c r="U7">
        <v>15.682599978028451</v>
      </c>
      <c r="V7">
        <v>3.3183719416289592</v>
      </c>
      <c r="W7" t="s">
        <v>149</v>
      </c>
      <c r="X7" t="s">
        <v>150</v>
      </c>
      <c r="Y7" t="s">
        <v>151</v>
      </c>
      <c r="Z7" t="s">
        <v>152</v>
      </c>
      <c r="AA7" t="s">
        <v>153</v>
      </c>
      <c r="AB7" t="s">
        <v>154</v>
      </c>
      <c r="AC7" t="s">
        <v>155</v>
      </c>
      <c r="AD7" t="s">
        <v>156</v>
      </c>
      <c r="AE7" t="s">
        <v>157</v>
      </c>
      <c r="AF7">
        <v>10.844212472522839</v>
      </c>
      <c r="AG7">
        <v>27.10967843103575</v>
      </c>
      <c r="AH7">
        <v>10.540039899825629</v>
      </c>
      <c r="AI7">
        <v>6.7456321427569028</v>
      </c>
      <c r="AJ7">
        <v>1.3440368130290841</v>
      </c>
      <c r="AK7">
        <v>33.061029135339467</v>
      </c>
      <c r="AL7">
        <v>18.617551146851198</v>
      </c>
      <c r="AM7">
        <v>2.682989594437474</v>
      </c>
      <c r="AN7">
        <v>11.23003861269958</v>
      </c>
      <c r="AO7"/>
      <c r="AP7"/>
      <c r="AQ7"/>
      <c r="AR7"/>
      <c r="AS7"/>
      <c r="AT7"/>
      <c r="AU7"/>
      <c r="AV7"/>
      <c r="AW7"/>
      <c r="AX7"/>
      <c r="AY7"/>
      <c r="AZ7"/>
      <c r="BA7"/>
      <c r="BB7"/>
      <c r="BC7"/>
      <c r="BD7"/>
      <c r="BE7"/>
      <c r="BF7"/>
      <c r="BG7"/>
      <c r="BH7"/>
      <c r="BI7"/>
      <c r="BJ7"/>
      <c r="BK7"/>
      <c r="BL7"/>
    </row>
    <row r="8">
      <c r="A8" t="s">
        <v>365</v>
      </c>
      <c r="B8">
        <v>2003</v>
      </c>
      <c r="C8" t="s">
        <v>368</v>
      </c>
      <c r="D8">
        <v>29</v>
      </c>
      <c r="E8" t="s">
        <v>57</v>
      </c>
      <c r="F8" t="s">
        <v>49</v>
      </c>
      <c r="G8" t="s">
        <v>380</v>
      </c>
      <c r="H8">
        <v>42.984651979428968</v>
      </c>
      <c r="I8">
        <v>64.84034077594805</v>
      </c>
      <c r="J8">
        <v>84.659900289469277</v>
      </c>
      <c r="K8">
        <v>92.624260267032255</v>
      </c>
      <c r="L8">
        <v>97.313882225946912</v>
      </c>
      <c r="M8">
        <v>72.447277089431751</v>
      </c>
      <c r="N8">
        <v>88.617884205903778</v>
      </c>
      <c r="O8">
        <v>92.476769203793737</v>
      </c>
      <c r="P8">
        <v>96.094088631021918</v>
      </c>
      <c r="Q8">
        <v>98.142258367738791</v>
      </c>
      <c r="R8">
        <v>37.889111501321928</v>
      </c>
      <c r="S8">
        <v>44.648185717992611</v>
      </c>
      <c r="T8">
        <v>54.172633296821573</v>
      </c>
      <c r="U8">
        <v>61.309695352497698</v>
      </c>
      <c r="V8">
        <v>78.492640689091431</v>
      </c>
      <c r="W8" t="s">
        <v>149</v>
      </c>
      <c r="X8" t="s">
        <v>150</v>
      </c>
      <c r="Y8" t="s">
        <v>151</v>
      </c>
      <c r="Z8" t="s">
        <v>152</v>
      </c>
      <c r="AA8" t="s">
        <v>153</v>
      </c>
      <c r="AB8" t="s">
        <v>154</v>
      </c>
      <c r="AC8" t="s">
        <v>155</v>
      </c>
      <c r="AD8" t="s">
        <v>156</v>
      </c>
      <c r="AE8" t="s">
        <v>157</v>
      </c>
      <c r="AF8">
        <v>50.120356493581163</v>
      </c>
      <c r="AG8">
        <v>64.649222111362562</v>
      </c>
      <c r="AH8">
        <v>73.765861021817287</v>
      </c>
      <c r="AI8">
        <v>79.224901136602952</v>
      </c>
      <c r="AJ8">
        <v>75.678986944765811</v>
      </c>
      <c r="AK8">
        <v>51.9326771960949</v>
      </c>
      <c r="AL8">
        <v>68.724616256994537</v>
      </c>
      <c r="AM8">
        <v>85.736880217753551</v>
      </c>
      <c r="AN8">
        <v>81.525160276632718</v>
      </c>
      <c r="AO8"/>
      <c r="AP8"/>
      <c r="AQ8"/>
      <c r="AR8"/>
      <c r="AS8"/>
      <c r="AT8"/>
      <c r="AU8"/>
      <c r="AV8"/>
      <c r="AW8"/>
      <c r="AX8"/>
      <c r="AY8"/>
      <c r="AZ8"/>
      <c r="BA8"/>
      <c r="BB8"/>
      <c r="BC8"/>
      <c r="BD8"/>
      <c r="BE8"/>
      <c r="BF8"/>
      <c r="BG8"/>
      <c r="BH8"/>
      <c r="BI8"/>
      <c r="BJ8"/>
      <c r="BK8"/>
      <c r="BL8"/>
    </row>
    <row r="9">
      <c r="A9" t="s">
        <v>365</v>
      </c>
      <c r="B9">
        <v>2003</v>
      </c>
      <c r="C9" t="s">
        <v>368</v>
      </c>
      <c r="D9">
        <v>30</v>
      </c>
      <c r="E9" t="s">
        <v>57</v>
      </c>
      <c r="F9" t="s">
        <v>48</v>
      </c>
      <c r="G9" t="s">
        <v>181</v>
      </c>
      <c r="H9">
        <v>57.015348020571047</v>
      </c>
      <c r="I9">
        <v>35.159659224051907</v>
      </c>
      <c r="J9">
        <v>15.340099710530611</v>
      </c>
      <c r="K9">
        <v>7.3757397329676913</v>
      </c>
      <c r="L9">
        <v>2.6861177740530828</v>
      </c>
      <c r="M9">
        <v>27.55272291056815</v>
      </c>
      <c r="N9">
        <v>11.382115794096411</v>
      </c>
      <c r="O9">
        <v>7.5232307962061196</v>
      </c>
      <c r="P9">
        <v>3.9059113689780829</v>
      </c>
      <c r="Q9">
        <v>1.857741632261241</v>
      </c>
      <c r="R9">
        <v>62.110888498678122</v>
      </c>
      <c r="S9">
        <v>55.351814282007567</v>
      </c>
      <c r="T9">
        <v>45.827366703178519</v>
      </c>
      <c r="U9">
        <v>38.690304647502373</v>
      </c>
      <c r="V9">
        <v>21.507359310908509</v>
      </c>
      <c r="W9" t="s">
        <v>149</v>
      </c>
      <c r="X9" t="s">
        <v>150</v>
      </c>
      <c r="Y9" t="s">
        <v>151</v>
      </c>
      <c r="Z9" t="s">
        <v>152</v>
      </c>
      <c r="AA9" t="s">
        <v>153</v>
      </c>
      <c r="AB9" t="s">
        <v>154</v>
      </c>
      <c r="AC9" t="s">
        <v>155</v>
      </c>
      <c r="AD9" t="s">
        <v>156</v>
      </c>
      <c r="AE9" t="s">
        <v>157</v>
      </c>
      <c r="AF9">
        <v>49.879643506419107</v>
      </c>
      <c r="AG9">
        <v>35.350777888637317</v>
      </c>
      <c r="AH9">
        <v>26.234138978182202</v>
      </c>
      <c r="AI9">
        <v>20.77509886339756</v>
      </c>
      <c r="AJ9">
        <v>24.321013055234381</v>
      </c>
      <c r="AK9">
        <v>48.067322803905341</v>
      </c>
      <c r="AL9">
        <v>31.275383743005701</v>
      </c>
      <c r="AM9">
        <v>14.26311978224623</v>
      </c>
      <c r="AN9">
        <v>18.47483972336736</v>
      </c>
      <c r="AO9"/>
      <c r="AP9"/>
      <c r="AQ9"/>
      <c r="AR9"/>
      <c r="AS9"/>
      <c r="AT9"/>
      <c r="AU9"/>
      <c r="AV9"/>
      <c r="AW9"/>
      <c r="AX9"/>
      <c r="AY9"/>
      <c r="AZ9"/>
      <c r="BA9"/>
      <c r="BB9"/>
      <c r="BC9"/>
      <c r="BD9"/>
      <c r="BE9"/>
      <c r="BF9"/>
      <c r="BG9"/>
      <c r="BH9"/>
      <c r="BI9"/>
      <c r="BJ9"/>
      <c r="BK9"/>
      <c r="BL9"/>
    </row>
    <row r="10">
      <c r="A10" t="s">
        <v>365</v>
      </c>
      <c r="B10">
        <v>2003</v>
      </c>
      <c r="C10" t="s">
        <v>368</v>
      </c>
      <c r="D10">
        <v>31</v>
      </c>
      <c r="E10" t="s">
        <v>103</v>
      </c>
      <c r="F10" t="s">
        <v>49</v>
      </c>
      <c r="G10" t="s">
        <v>381</v>
      </c>
      <c r="H10">
        <v>29.212924485017279</v>
      </c>
      <c r="I10">
        <v>56.380488011556658</v>
      </c>
      <c r="J10">
        <v>78.129383561541772</v>
      </c>
      <c r="K10">
        <v>91.380945229310001</v>
      </c>
      <c r="L10">
        <v>97.137593454541744</v>
      </c>
      <c r="M10">
        <v>64.025466443941013</v>
      </c>
      <c r="N10">
        <v>82.682343229252069</v>
      </c>
      <c r="O10">
        <v>91.451732308770559</v>
      </c>
      <c r="P10">
        <v>95.752091952811298</v>
      </c>
      <c r="Q10">
        <v>98.026856854847253</v>
      </c>
      <c r="R10">
        <v>20.621769299643169</v>
      </c>
      <c r="S10">
        <v>31.584475206553169</v>
      </c>
      <c r="T10">
        <v>44.856263446435101</v>
      </c>
      <c r="U10">
        <v>52.880031437737507</v>
      </c>
      <c r="V10">
        <v>73.169166649099978</v>
      </c>
      <c r="W10" t="s">
        <v>149</v>
      </c>
      <c r="X10" t="s">
        <v>150</v>
      </c>
      <c r="Y10" t="s">
        <v>151</v>
      </c>
      <c r="Z10" t="s">
        <v>152</v>
      </c>
      <c r="AA10" t="s">
        <v>153</v>
      </c>
      <c r="AB10" t="s">
        <v>154</v>
      </c>
      <c r="AC10" t="s">
        <v>155</v>
      </c>
      <c r="AD10" t="s">
        <v>156</v>
      </c>
      <c r="AE10" t="s">
        <v>157</v>
      </c>
      <c r="AF10">
        <v>45.648621845626423</v>
      </c>
      <c r="AG10">
        <v>59.241708301392777</v>
      </c>
      <c r="AH10">
        <v>68.478995819174941</v>
      </c>
      <c r="AI10">
        <v>72.247750462512286</v>
      </c>
      <c r="AJ10">
        <v>67.44286785860821</v>
      </c>
      <c r="AK10">
        <v>50.002450656937093</v>
      </c>
      <c r="AL10">
        <v>53.125060105361598</v>
      </c>
      <c r="AM10">
        <v>82.730950491319064</v>
      </c>
      <c r="AN10">
        <v>79.751353772989503</v>
      </c>
      <c r="AO10"/>
      <c r="AP10"/>
      <c r="AQ10"/>
      <c r="AR10"/>
      <c r="AS10"/>
      <c r="AT10"/>
      <c r="AU10"/>
      <c r="AV10"/>
      <c r="AW10"/>
      <c r="AX10"/>
      <c r="AY10"/>
      <c r="AZ10"/>
      <c r="BA10"/>
      <c r="BB10"/>
      <c r="BC10"/>
      <c r="BD10"/>
      <c r="BE10"/>
      <c r="BF10"/>
      <c r="BG10"/>
      <c r="BH10"/>
      <c r="BI10"/>
      <c r="BJ10"/>
      <c r="BK10"/>
      <c r="BL10"/>
    </row>
    <row r="11">
      <c r="A11" t="s">
        <v>365</v>
      </c>
      <c r="B11">
        <v>2003</v>
      </c>
      <c r="C11" t="s">
        <v>368</v>
      </c>
      <c r="D11">
        <v>32</v>
      </c>
      <c r="E11" t="s">
        <v>103</v>
      </c>
      <c r="F11" t="s">
        <v>48</v>
      </c>
      <c r="G11" t="s">
        <v>181</v>
      </c>
      <c r="H11">
        <v>70.787075514982817</v>
      </c>
      <c r="I11">
        <v>43.619511988443321</v>
      </c>
      <c r="J11">
        <v>21.87061643845815</v>
      </c>
      <c r="K11">
        <v>8.6190547706899441</v>
      </c>
      <c r="L11">
        <v>2.8624065454582759</v>
      </c>
      <c r="M11">
        <v>35.974533556058979</v>
      </c>
      <c r="N11">
        <v>17.317656770748378</v>
      </c>
      <c r="O11">
        <v>8.5482676912293538</v>
      </c>
      <c r="P11">
        <v>4.2479080471886954</v>
      </c>
      <c r="Q11">
        <v>1.9731431451527719</v>
      </c>
      <c r="R11">
        <v>79.378230700356809</v>
      </c>
      <c r="S11">
        <v>68.415524793446892</v>
      </c>
      <c r="T11">
        <v>55.143736553564892</v>
      </c>
      <c r="U11">
        <v>47.119968562262557</v>
      </c>
      <c r="V11">
        <v>26.83083335090004</v>
      </c>
      <c r="W11" t="s">
        <v>149</v>
      </c>
      <c r="X11" t="s">
        <v>150</v>
      </c>
      <c r="Y11" t="s">
        <v>151</v>
      </c>
      <c r="Z11" t="s">
        <v>152</v>
      </c>
      <c r="AA11" t="s">
        <v>153</v>
      </c>
      <c r="AB11" t="s">
        <v>154</v>
      </c>
      <c r="AC11" t="s">
        <v>155</v>
      </c>
      <c r="AD11" t="s">
        <v>156</v>
      </c>
      <c r="AE11" t="s">
        <v>157</v>
      </c>
      <c r="AF11">
        <v>54.351378154373883</v>
      </c>
      <c r="AG11">
        <v>40.758291698607088</v>
      </c>
      <c r="AH11">
        <v>31.521004180824679</v>
      </c>
      <c r="AI11">
        <v>27.752249537488179</v>
      </c>
      <c r="AJ11">
        <v>32.557132141392103</v>
      </c>
      <c r="AK11">
        <v>49.997549343063163</v>
      </c>
      <c r="AL11">
        <v>46.874939894638693</v>
      </c>
      <c r="AM11">
        <v>17.26904950868073</v>
      </c>
      <c r="AN11">
        <v>20.248646227010578</v>
      </c>
      <c r="AO11"/>
      <c r="AP11"/>
      <c r="AQ11"/>
      <c r="AR11"/>
      <c r="AS11"/>
      <c r="AT11"/>
      <c r="AU11"/>
      <c r="AV11"/>
      <c r="AW11"/>
      <c r="AX11"/>
      <c r="AY11"/>
      <c r="AZ11"/>
      <c r="BA11"/>
      <c r="BB11"/>
      <c r="BC11"/>
      <c r="BD11"/>
      <c r="BE11"/>
      <c r="BF11"/>
      <c r="BG11"/>
      <c r="BH11"/>
      <c r="BI11"/>
      <c r="BJ11"/>
      <c r="BK11"/>
      <c r="BL11"/>
    </row>
    <row r="12">
      <c r="A12" t="s">
        <v>365</v>
      </c>
      <c r="B12">
        <v>2003</v>
      </c>
      <c r="C12" t="s">
        <v>368</v>
      </c>
      <c r="D12">
        <v>35</v>
      </c>
      <c r="E12" t="s">
        <v>55</v>
      </c>
      <c r="F12" t="s">
        <v>49</v>
      </c>
      <c r="G12" t="s">
        <v>181</v>
      </c>
      <c r="H12">
        <v>33.39900381738429</v>
      </c>
      <c r="I12">
        <v>64.105289360076341</v>
      </c>
      <c r="J12">
        <v>84.952533875378876</v>
      </c>
      <c r="K12">
        <v>96.108279378893229</v>
      </c>
      <c r="L12">
        <v>99.206870967178816</v>
      </c>
      <c r="M12">
        <v>73.515047064429609</v>
      </c>
      <c r="N12">
        <v>88.845084683065906</v>
      </c>
      <c r="O12">
        <v>96.299691770122735</v>
      </c>
      <c r="P12">
        <v>98.556823590798942</v>
      </c>
      <c r="Q12">
        <v>99.589731073598799</v>
      </c>
      <c r="R12">
        <v>22.72724289939017</v>
      </c>
      <c r="S12">
        <v>35.325116638468138</v>
      </c>
      <c r="T12">
        <v>51.455479054802083</v>
      </c>
      <c r="U12">
        <v>59.719162570673788</v>
      </c>
      <c r="V12">
        <v>80.537536081053432</v>
      </c>
      <c r="W12" t="s">
        <v>149</v>
      </c>
      <c r="X12" t="s">
        <v>150</v>
      </c>
      <c r="Y12" t="s">
        <v>151</v>
      </c>
      <c r="Z12" t="s">
        <v>152</v>
      </c>
      <c r="AA12" t="s">
        <v>153</v>
      </c>
      <c r="AB12" t="s">
        <v>154</v>
      </c>
      <c r="AC12" t="s">
        <v>155</v>
      </c>
      <c r="AD12" t="s">
        <v>156</v>
      </c>
      <c r="AE12" t="s">
        <v>157</v>
      </c>
      <c r="AF12">
        <v>59.690344676031827</v>
      </c>
      <c r="AG12">
        <v>59.715723875450379</v>
      </c>
      <c r="AH12">
        <v>79.315860266357845</v>
      </c>
      <c r="AI12">
        <v>76.100327177189087</v>
      </c>
      <c r="AJ12">
        <v>72.157883820208568</v>
      </c>
      <c r="AK12">
        <v>54.383828166538997</v>
      </c>
      <c r="AL12">
        <v>53.63609369656367</v>
      </c>
      <c r="AM12">
        <v>87.250818350217898</v>
      </c>
      <c r="AN12">
        <v>81.201801746334439</v>
      </c>
      <c r="AO12"/>
      <c r="AP12"/>
      <c r="AQ12"/>
      <c r="AR12"/>
      <c r="AS12"/>
      <c r="AT12"/>
      <c r="AU12"/>
      <c r="AV12"/>
      <c r="AW12"/>
      <c r="AX12"/>
      <c r="AY12"/>
      <c r="AZ12"/>
      <c r="BA12"/>
      <c r="BB12"/>
      <c r="BC12"/>
      <c r="BD12"/>
      <c r="BE12"/>
      <c r="BF12"/>
      <c r="BG12"/>
      <c r="BH12"/>
      <c r="BI12"/>
      <c r="BJ12"/>
      <c r="BK12"/>
      <c r="BL12"/>
    </row>
    <row r="13">
      <c r="A13" t="s">
        <v>365</v>
      </c>
      <c r="B13">
        <v>2003</v>
      </c>
      <c r="C13" t="s">
        <v>368</v>
      </c>
      <c r="D13">
        <v>36</v>
      </c>
      <c r="E13" t="s">
        <v>55</v>
      </c>
      <c r="F13" t="s">
        <v>48</v>
      </c>
      <c r="G13" t="s">
        <v>181</v>
      </c>
      <c r="H13">
        <v>66.600996182615802</v>
      </c>
      <c r="I13">
        <v>35.894710639923623</v>
      </c>
      <c r="J13">
        <v>15.04746612462098</v>
      </c>
      <c r="K13">
        <v>3.8917206211067161</v>
      </c>
      <c r="L13">
        <v>0.79312903282121594</v>
      </c>
      <c r="M13">
        <v>26.484952935570359</v>
      </c>
      <c r="N13">
        <v>11.154915316934259</v>
      </c>
      <c r="O13">
        <v>3.700308229877213</v>
      </c>
      <c r="P13">
        <v>1.4431764092010131</v>
      </c>
      <c r="Q13">
        <v>0.41026892640120438</v>
      </c>
      <c r="R13">
        <v>77.272757100609866</v>
      </c>
      <c r="S13">
        <v>64.674883361531968</v>
      </c>
      <c r="T13">
        <v>48.544520945197966</v>
      </c>
      <c r="U13">
        <v>40.280837429326269</v>
      </c>
      <c r="V13">
        <v>19.462463918946639</v>
      </c>
      <c r="W13" t="s">
        <v>149</v>
      </c>
      <c r="X13" t="s">
        <v>150</v>
      </c>
      <c r="Y13" t="s">
        <v>151</v>
      </c>
      <c r="Z13" t="s">
        <v>152</v>
      </c>
      <c r="AA13" t="s">
        <v>153</v>
      </c>
      <c r="AB13" t="s">
        <v>154</v>
      </c>
      <c r="AC13" t="s">
        <v>155</v>
      </c>
      <c r="AD13" t="s">
        <v>156</v>
      </c>
      <c r="AE13" t="s">
        <v>157</v>
      </c>
      <c r="AF13">
        <v>40.309655323968421</v>
      </c>
      <c r="AG13">
        <v>40.284276124549493</v>
      </c>
      <c r="AH13">
        <v>20.684139733642041</v>
      </c>
      <c r="AI13">
        <v>23.899672822811429</v>
      </c>
      <c r="AJ13">
        <v>27.842116179791741</v>
      </c>
      <c r="AK13">
        <v>45.61617183346123</v>
      </c>
      <c r="AL13">
        <v>46.363906303436629</v>
      </c>
      <c r="AM13">
        <v>12.749181649781971</v>
      </c>
      <c r="AN13">
        <v>18.79819825366566</v>
      </c>
      <c r="AO13"/>
      <c r="AP13"/>
      <c r="AQ13"/>
      <c r="AR13"/>
      <c r="AS13"/>
      <c r="AT13"/>
      <c r="AU13"/>
      <c r="AV13"/>
      <c r="AW13"/>
      <c r="AX13"/>
      <c r="AY13"/>
      <c r="AZ13"/>
      <c r="BA13"/>
      <c r="BB13"/>
      <c r="BC13"/>
      <c r="BD13"/>
      <c r="BE13"/>
      <c r="BF13"/>
      <c r="BG13"/>
      <c r="BH13"/>
      <c r="BI13"/>
      <c r="BJ13"/>
      <c r="BK13"/>
      <c r="BL13"/>
    </row>
    <row r="14">
      <c r="A14" t="s">
        <v>365</v>
      </c>
      <c r="B14">
        <v>2003</v>
      </c>
      <c r="C14" t="s">
        <v>368</v>
      </c>
      <c r="D14">
        <v>41</v>
      </c>
      <c r="E14" t="s">
        <v>56</v>
      </c>
      <c r="F14" t="s">
        <v>49</v>
      </c>
      <c r="G14" t="s">
        <v>181</v>
      </c>
      <c r="H14">
        <v>5.0700915144913639</v>
      </c>
      <c r="I14">
        <v>2.4018042505332242</v>
      </c>
      <c r="J14">
        <v>1.095328122612039</v>
      </c>
      <c r="K14">
        <v>0.25290839165874468</v>
      </c>
      <c r="L14">
        <v>0.1143938757479845</v>
      </c>
      <c r="M14">
        <v>1.4916890781556951</v>
      </c>
      <c r="N14">
        <v>0.62208623679666897</v>
      </c>
      <c r="O14">
        <v>0.3211223708741372</v>
      </c>
      <c r="P14">
        <v>0.22268012752691099</v>
      </c>
      <c r="Q14">
        <v>0</v>
      </c>
      <c r="R14">
        <v>5.7085832172103164</v>
      </c>
      <c r="S14">
        <v>5.5017981800347826</v>
      </c>
      <c r="T14">
        <v>3.7034644906816649</v>
      </c>
      <c r="U14">
        <v>3.2884059108768788</v>
      </c>
      <c r="V14">
        <v>0.90079860580098092</v>
      </c>
      <c r="W14" t="s">
        <v>149</v>
      </c>
      <c r="X14" t="s">
        <v>150</v>
      </c>
      <c r="Y14" t="s">
        <v>151</v>
      </c>
      <c r="Z14" t="s">
        <v>152</v>
      </c>
      <c r="AA14" t="s">
        <v>153</v>
      </c>
      <c r="AB14" t="s">
        <v>154</v>
      </c>
      <c r="AC14" t="s">
        <v>155</v>
      </c>
      <c r="AD14" t="s">
        <v>156</v>
      </c>
      <c r="AE14" t="s">
        <v>157</v>
      </c>
      <c r="AF14">
        <v>0.750908136910858</v>
      </c>
      <c r="AG14">
        <v>3.8780552363747609</v>
      </c>
      <c r="AH14">
        <v>1.21528965753455</v>
      </c>
      <c r="AI14">
        <v>1.6929599445176</v>
      </c>
      <c r="AJ14">
        <v>2.0489415946758358</v>
      </c>
      <c r="AK14">
        <v>0.745720716574509</v>
      </c>
      <c r="AL14">
        <v>5.5163195687177584</v>
      </c>
      <c r="AM14">
        <v>0.52893642488615433</v>
      </c>
      <c r="AN14">
        <v>1.638391199619903</v>
      </c>
      <c r="AO14"/>
      <c r="AP14"/>
      <c r="AQ14"/>
      <c r="AR14"/>
      <c r="AS14"/>
      <c r="AT14"/>
      <c r="AU14"/>
      <c r="AV14"/>
      <c r="AW14"/>
      <c r="AX14"/>
      <c r="AY14"/>
      <c r="AZ14"/>
      <c r="BA14"/>
      <c r="BB14"/>
      <c r="BC14"/>
      <c r="BD14"/>
      <c r="BE14"/>
      <c r="BF14"/>
      <c r="BG14"/>
      <c r="BH14"/>
      <c r="BI14"/>
      <c r="BJ14"/>
      <c r="BK14"/>
      <c r="BL14"/>
    </row>
    <row r="15">
      <c r="A15" t="s">
        <v>365</v>
      </c>
      <c r="B15">
        <v>2003</v>
      </c>
      <c r="C15" t="s">
        <v>368</v>
      </c>
      <c r="D15">
        <v>42</v>
      </c>
      <c r="E15" t="s">
        <v>56</v>
      </c>
      <c r="F15" t="s">
        <v>48</v>
      </c>
      <c r="G15" t="s">
        <v>382</v>
      </c>
      <c r="H15">
        <v>94.929908485508648</v>
      </c>
      <c r="I15">
        <v>97.598195749466782</v>
      </c>
      <c r="J15">
        <v>98.904671877387912</v>
      </c>
      <c r="K15">
        <v>99.747091608341208</v>
      </c>
      <c r="L15">
        <v>99.885606124252007</v>
      </c>
      <c r="M15">
        <v>98.50831092184427</v>
      </c>
      <c r="N15">
        <v>99.377913763203324</v>
      </c>
      <c r="O15">
        <v>99.678877629125864</v>
      </c>
      <c r="P15">
        <v>99.777319872473086</v>
      </c>
      <c r="Q15">
        <v>100</v>
      </c>
      <c r="R15">
        <v>94.291416782789611</v>
      </c>
      <c r="S15">
        <v>94.498201819965217</v>
      </c>
      <c r="T15">
        <v>96.296535509318346</v>
      </c>
      <c r="U15">
        <v>96.711594089123068</v>
      </c>
      <c r="V15">
        <v>99.099201394198971</v>
      </c>
      <c r="W15" t="s">
        <v>149</v>
      </c>
      <c r="X15" t="s">
        <v>150</v>
      </c>
      <c r="Y15" t="s">
        <v>151</v>
      </c>
      <c r="Z15" t="s">
        <v>152</v>
      </c>
      <c r="AA15" t="s">
        <v>153</v>
      </c>
      <c r="AB15" t="s">
        <v>154</v>
      </c>
      <c r="AC15" t="s">
        <v>155</v>
      </c>
      <c r="AD15" t="s">
        <v>156</v>
      </c>
      <c r="AE15" t="s">
        <v>157</v>
      </c>
      <c r="AF15">
        <v>99.249091863089134</v>
      </c>
      <c r="AG15">
        <v>96.121944763625294</v>
      </c>
      <c r="AH15">
        <v>98.784710342465459</v>
      </c>
      <c r="AI15">
        <v>98.307040055482446</v>
      </c>
      <c r="AJ15">
        <v>97.951058405324247</v>
      </c>
      <c r="AK15">
        <v>99.25427928342549</v>
      </c>
      <c r="AL15">
        <v>94.483680431282266</v>
      </c>
      <c r="AM15">
        <v>99.471063575113774</v>
      </c>
      <c r="AN15">
        <v>98.361608800380068</v>
      </c>
      <c r="AO15"/>
      <c r="AP15"/>
      <c r="AQ15"/>
      <c r="AR15"/>
      <c r="AS15"/>
      <c r="AT15"/>
      <c r="AU15"/>
      <c r="AV15"/>
      <c r="AW15"/>
      <c r="AX15"/>
      <c r="AY15"/>
      <c r="AZ15"/>
      <c r="BA15"/>
      <c r="BB15"/>
      <c r="BC15"/>
      <c r="BD15"/>
      <c r="BE15"/>
      <c r="BF15"/>
      <c r="BG15"/>
      <c r="BH15"/>
      <c r="BI15"/>
      <c r="BJ15"/>
      <c r="BK15"/>
      <c r="BL15"/>
    </row>
    <row r="16">
      <c r="A16" t="s">
        <v>365</v>
      </c>
      <c r="B16">
        <v>2003</v>
      </c>
      <c r="C16" t="s">
        <v>368</v>
      </c>
      <c r="D16">
        <v>58</v>
      </c>
      <c r="E16" t="s">
        <v>159</v>
      </c>
      <c r="F16" t="s">
        <v>160</v>
      </c>
      <c r="G16" t="s">
        <v>181</v>
      </c>
      <c r="H16">
        <v>1.158662152222111</v>
      </c>
      <c r="I16">
        <v>3.1817141383116998</v>
      </c>
      <c r="J16">
        <v>10.757160203685739</v>
      </c>
      <c r="K16">
        <v>26.086452546463491</v>
      </c>
      <c r="L16">
        <v>69.278324642443266</v>
      </c>
      <c r="M16">
        <v>8.0404426635211195</v>
      </c>
      <c r="N16">
        <v>11.43339815413087</v>
      </c>
      <c r="O16">
        <v>23.75110252230029</v>
      </c>
      <c r="P16">
        <v>43.370324976772039</v>
      </c>
      <c r="Q16">
        <v>82.468392727837696</v>
      </c>
      <c r="R16">
        <v>0.34562864166732621</v>
      </c>
      <c r="S16">
        <v>1.328504560727336</v>
      </c>
      <c r="T16">
        <v>1.168503091191651</v>
      </c>
      <c r="U16">
        <v>1.8800902558833319</v>
      </c>
      <c r="V16">
        <v>10.79585886465402</v>
      </c>
      <c r="W16" t="s">
        <v>149</v>
      </c>
      <c r="X16" t="s">
        <v>150</v>
      </c>
      <c r="Y16" t="s">
        <v>151</v>
      </c>
      <c r="Z16" t="s">
        <v>152</v>
      </c>
      <c r="AA16" t="s">
        <v>153</v>
      </c>
      <c r="AB16" t="s">
        <v>154</v>
      </c>
      <c r="AC16" t="s">
        <v>155</v>
      </c>
      <c r="AD16" t="s">
        <v>156</v>
      </c>
      <c r="AE16" t="s">
        <v>157</v>
      </c>
      <c r="AF16">
        <v>19.99719443431826</v>
      </c>
      <c r="AG16">
        <v>20.340946362215139</v>
      </c>
      <c r="AH16">
        <v>21.829278579234071</v>
      </c>
      <c r="AI16">
        <v>16.775284148749211</v>
      </c>
      <c r="AJ16">
        <v>18.066672175468039</v>
      </c>
      <c r="AK16">
        <v>10.222579264472371</v>
      </c>
      <c r="AL16">
        <v>7.6395752250085343</v>
      </c>
      <c r="AM16">
        <v>34.617076772496581</v>
      </c>
      <c r="AN16">
        <v>26.349768311470829</v>
      </c>
      <c r="AO16"/>
      <c r="AP16"/>
      <c r="AQ16"/>
      <c r="AR16"/>
      <c r="AS16"/>
      <c r="AT16"/>
      <c r="AU16"/>
      <c r="AV16"/>
      <c r="AW16"/>
      <c r="AX16"/>
      <c r="AY16"/>
      <c r="AZ16"/>
      <c r="BA16"/>
      <c r="BB16"/>
      <c r="BC16"/>
      <c r="BD16"/>
      <c r="BE16"/>
      <c r="BF16"/>
      <c r="BG16"/>
      <c r="BH16"/>
      <c r="BI16"/>
      <c r="BJ16"/>
      <c r="BK16"/>
      <c r="BL16"/>
    </row>
    <row r="17">
      <c r="A17" t="s">
        <v>365</v>
      </c>
      <c r="B17">
        <v>2003</v>
      </c>
      <c r="C17" t="s">
        <v>368</v>
      </c>
      <c r="D17">
        <v>59</v>
      </c>
      <c r="E17" t="s">
        <v>159</v>
      </c>
      <c r="F17" t="s">
        <v>161</v>
      </c>
      <c r="G17" t="s">
        <v>181</v>
      </c>
      <c r="H17">
        <v>28.1534523103279</v>
      </c>
      <c r="I17">
        <v>53.267436742483</v>
      </c>
      <c r="J17">
        <v>67.372223357855972</v>
      </c>
      <c r="K17">
        <v>65.294492682846638</v>
      </c>
      <c r="L17">
        <v>27.946903836118171</v>
      </c>
      <c r="M17">
        <v>56.086079216266043</v>
      </c>
      <c r="N17">
        <v>71.248945075121028</v>
      </c>
      <c r="O17">
        <v>67.700629786470472</v>
      </c>
      <c r="P17">
        <v>52.381766976038961</v>
      </c>
      <c r="Q17">
        <v>15.70155053817119</v>
      </c>
      <c r="R17">
        <v>20.40329452975082</v>
      </c>
      <c r="S17">
        <v>30.33178570669811</v>
      </c>
      <c r="T17">
        <v>43.731466160456797</v>
      </c>
      <c r="U17">
        <v>50.999941181854147</v>
      </c>
      <c r="V17">
        <v>62.373307784445927</v>
      </c>
      <c r="W17" t="s">
        <v>149</v>
      </c>
      <c r="X17" t="s">
        <v>150</v>
      </c>
      <c r="Y17" t="s">
        <v>151</v>
      </c>
      <c r="Z17" t="s">
        <v>152</v>
      </c>
      <c r="AA17" t="s">
        <v>153</v>
      </c>
      <c r="AB17" t="s">
        <v>154</v>
      </c>
      <c r="AC17" t="s">
        <v>155</v>
      </c>
      <c r="AD17" t="s">
        <v>156</v>
      </c>
      <c r="AE17" t="s">
        <v>157</v>
      </c>
      <c r="AF17">
        <v>25.966948975272569</v>
      </c>
      <c r="AG17">
        <v>38.921527909001327</v>
      </c>
      <c r="AH17">
        <v>46.702901930519353</v>
      </c>
      <c r="AI17">
        <v>55.479400290279607</v>
      </c>
      <c r="AJ17">
        <v>49.408258775566019</v>
      </c>
      <c r="AK17">
        <v>39.779871392464742</v>
      </c>
      <c r="AL17">
        <v>45.569718301055737</v>
      </c>
      <c r="AM17">
        <v>48.277114034151381</v>
      </c>
      <c r="AN17">
        <v>53.401585461518678</v>
      </c>
      <c r="AO17"/>
      <c r="AP17"/>
      <c r="AQ17"/>
      <c r="AR17"/>
      <c r="AS17"/>
      <c r="AT17"/>
      <c r="AU17"/>
      <c r="AV17"/>
      <c r="AW17"/>
      <c r="AX17"/>
      <c r="AY17"/>
      <c r="AZ17"/>
      <c r="BA17"/>
      <c r="BB17"/>
      <c r="BC17"/>
      <c r="BD17"/>
      <c r="BE17"/>
      <c r="BF17"/>
      <c r="BG17"/>
      <c r="BH17"/>
      <c r="BI17"/>
      <c r="BJ17"/>
      <c r="BK17"/>
      <c r="BL17"/>
    </row>
    <row r="18">
      <c r="A18" t="s">
        <v>365</v>
      </c>
      <c r="B18">
        <v>2003</v>
      </c>
      <c r="C18" t="s">
        <v>368</v>
      </c>
      <c r="D18">
        <v>60</v>
      </c>
      <c r="E18" t="s">
        <v>159</v>
      </c>
      <c r="F18" t="s">
        <v>162</v>
      </c>
      <c r="G18" t="s">
        <v>181</v>
      </c>
      <c r="H18">
        <v>13.818488212992239</v>
      </c>
      <c r="I18">
        <v>8.4701555798621033</v>
      </c>
      <c r="J18">
        <v>6.5305167279275267</v>
      </c>
      <c r="K18">
        <v>1.2433150377222499</v>
      </c>
      <c r="L18">
        <v>0.176447814574444</v>
      </c>
      <c r="M18">
        <v>8.4351033209317734</v>
      </c>
      <c r="N18">
        <v>5.9355409766519571</v>
      </c>
      <c r="O18">
        <v>1.025036895023232</v>
      </c>
      <c r="P18">
        <v>0.3419966782106123</v>
      </c>
      <c r="Q18">
        <v>0.1155699604869367</v>
      </c>
      <c r="R18">
        <v>17.373812669091311</v>
      </c>
      <c r="S18">
        <v>13.09506851251947</v>
      </c>
      <c r="T18">
        <v>9.3254472771423043</v>
      </c>
      <c r="U18">
        <v>8.429663914760182</v>
      </c>
      <c r="V18">
        <v>5.3234740399915577</v>
      </c>
      <c r="W18" t="s">
        <v>149</v>
      </c>
      <c r="X18" t="s">
        <v>150</v>
      </c>
      <c r="Y18" t="s">
        <v>151</v>
      </c>
      <c r="Z18" t="s">
        <v>152</v>
      </c>
      <c r="AA18" t="s">
        <v>153</v>
      </c>
      <c r="AB18" t="s">
        <v>154</v>
      </c>
      <c r="AC18" t="s">
        <v>155</v>
      </c>
      <c r="AD18" t="s">
        <v>156</v>
      </c>
      <c r="AE18" t="s">
        <v>157</v>
      </c>
      <c r="AF18">
        <v>4.5026431103072291</v>
      </c>
      <c r="AG18">
        <v>5.4094093033952024</v>
      </c>
      <c r="AH18">
        <v>5.2909712834424267</v>
      </c>
      <c r="AI18">
        <v>6.9778203059977217</v>
      </c>
      <c r="AJ18">
        <v>8.2400346291331505</v>
      </c>
      <c r="AK18">
        <v>1.9302265391578179</v>
      </c>
      <c r="AL18">
        <v>15.62429031614003</v>
      </c>
      <c r="AM18">
        <v>3.011860867240757</v>
      </c>
      <c r="AN18">
        <v>1.773806503643228</v>
      </c>
      <c r="AO18"/>
      <c r="AP18"/>
      <c r="AQ18"/>
      <c r="AR18"/>
      <c r="AS18"/>
      <c r="AT18"/>
      <c r="AU18"/>
      <c r="AV18"/>
      <c r="AW18"/>
      <c r="AX18"/>
      <c r="AY18"/>
      <c r="AZ18"/>
      <c r="BA18"/>
      <c r="BB18"/>
      <c r="BC18"/>
      <c r="BD18"/>
      <c r="BE18"/>
      <c r="BF18"/>
      <c r="BG18"/>
      <c r="BH18"/>
      <c r="BI18"/>
      <c r="BJ18"/>
      <c r="BK18"/>
      <c r="BL18"/>
    </row>
    <row r="19">
      <c r="A19" t="s">
        <v>365</v>
      </c>
      <c r="B19">
        <v>2003</v>
      </c>
      <c r="C19" t="s">
        <v>368</v>
      </c>
      <c r="D19">
        <v>61</v>
      </c>
      <c r="E19" t="s">
        <v>159</v>
      </c>
      <c r="F19" t="s">
        <v>163</v>
      </c>
      <c r="G19" t="s">
        <v>181</v>
      </c>
      <c r="H19">
        <v>4.2392842080677404</v>
      </c>
      <c r="I19">
        <v>3.63829344245215</v>
      </c>
      <c r="J19">
        <v>3.1390257931047691</v>
      </c>
      <c r="K19">
        <v>1.3057376429953489</v>
      </c>
      <c r="L19">
        <v>0.68726373331240098</v>
      </c>
      <c r="M19">
        <v>1.33913797340633</v>
      </c>
      <c r="N19">
        <v>1.2427865526417421</v>
      </c>
      <c r="O19">
        <v>0.47010821158125721</v>
      </c>
      <c r="P19">
        <v>1.0562099482358871</v>
      </c>
      <c r="Q19">
        <v>0.36884780230256509</v>
      </c>
      <c r="R19">
        <v>3.405978604216982</v>
      </c>
      <c r="S19">
        <v>6.0057881624477849</v>
      </c>
      <c r="T19">
        <v>3.3510248437613019</v>
      </c>
      <c r="U19">
        <v>4.9330917066242641</v>
      </c>
      <c r="V19">
        <v>9.1378251768075582</v>
      </c>
      <c r="W19" t="s">
        <v>149</v>
      </c>
      <c r="X19" t="s">
        <v>150</v>
      </c>
      <c r="Y19" t="s">
        <v>151</v>
      </c>
      <c r="Z19" t="s">
        <v>152</v>
      </c>
      <c r="AA19" t="s">
        <v>153</v>
      </c>
      <c r="AB19" t="s">
        <v>154</v>
      </c>
      <c r="AC19" t="s">
        <v>155</v>
      </c>
      <c r="AD19" t="s">
        <v>156</v>
      </c>
      <c r="AE19" t="s">
        <v>157</v>
      </c>
      <c r="AF19">
        <v>4.4743927177118517</v>
      </c>
      <c r="AG19">
        <v>0.66152637072042164</v>
      </c>
      <c r="AH19">
        <v>1.535553680420167</v>
      </c>
      <c r="AI19">
        <v>1.7215853924596931</v>
      </c>
      <c r="AJ19">
        <v>3.1063034777424621</v>
      </c>
      <c r="AK19">
        <v>0.058711561177987599</v>
      </c>
      <c r="AL19">
        <v>2.8063314455648638</v>
      </c>
      <c r="AM19">
        <v>4.981136047339068</v>
      </c>
      <c r="AN19">
        <v>0.42910789157381851</v>
      </c>
      <c r="AO19"/>
      <c r="AP19"/>
      <c r="AQ19"/>
      <c r="AR19"/>
      <c r="AS19"/>
      <c r="AT19"/>
      <c r="AU19"/>
      <c r="AV19"/>
      <c r="AW19"/>
      <c r="AX19"/>
      <c r="AY19"/>
      <c r="AZ19"/>
      <c r="BA19"/>
      <c r="BB19"/>
      <c r="BC19"/>
      <c r="BD19"/>
      <c r="BE19"/>
      <c r="BF19"/>
      <c r="BG19"/>
      <c r="BH19"/>
      <c r="BI19"/>
      <c r="BJ19"/>
      <c r="BK19"/>
      <c r="BL19"/>
    </row>
    <row r="20">
      <c r="A20" t="s">
        <v>365</v>
      </c>
      <c r="B20">
        <v>2003</v>
      </c>
      <c r="C20" t="s">
        <v>368</v>
      </c>
      <c r="D20">
        <v>62</v>
      </c>
      <c r="E20" t="s">
        <v>159</v>
      </c>
      <c r="F20" t="s">
        <v>164</v>
      </c>
      <c r="G20" t="s">
        <v>181</v>
      </c>
      <c r="H20">
        <v>17.591668309095379</v>
      </c>
      <c r="I20">
        <v>17.13988776028522</v>
      </c>
      <c r="J20">
        <v>5.8085520293861839</v>
      </c>
      <c r="K20">
        <v>2.412976634978012</v>
      </c>
      <c r="L20">
        <v>0.31342535669417659</v>
      </c>
      <c r="M20">
        <v>16.051533429281601</v>
      </c>
      <c r="N20">
        <v>4.8582531437572776</v>
      </c>
      <c r="O20">
        <v>2.3010854397992322</v>
      </c>
      <c r="P20">
        <v>0.57636217873157125</v>
      </c>
      <c r="Q20">
        <v>0.1035907981769546</v>
      </c>
      <c r="R20">
        <v>17.874206941093451</v>
      </c>
      <c r="S20">
        <v>16.926613392285741</v>
      </c>
      <c r="T20">
        <v>16.20780277498837</v>
      </c>
      <c r="U20">
        <v>16.237816141488288</v>
      </c>
      <c r="V20">
        <v>7.4117005082558309</v>
      </c>
      <c r="W20" t="s">
        <v>149</v>
      </c>
      <c r="X20" t="s">
        <v>150</v>
      </c>
      <c r="Y20" t="s">
        <v>151</v>
      </c>
      <c r="Z20" t="s">
        <v>152</v>
      </c>
      <c r="AA20" t="s">
        <v>153</v>
      </c>
      <c r="AB20" t="s">
        <v>154</v>
      </c>
      <c r="AC20" t="s">
        <v>155</v>
      </c>
      <c r="AD20" t="s">
        <v>156</v>
      </c>
      <c r="AE20" t="s">
        <v>157</v>
      </c>
      <c r="AF20">
        <v>29.799523675968761</v>
      </c>
      <c r="AG20">
        <v>5.7644074435093522</v>
      </c>
      <c r="AH20">
        <v>4.9362079649840451</v>
      </c>
      <c r="AI20">
        <v>11.44862649846495</v>
      </c>
      <c r="AJ20">
        <v>18.267892341579149</v>
      </c>
      <c r="AK20">
        <v>12.93160513416856</v>
      </c>
      <c r="AL20">
        <v>8.2668299312533886</v>
      </c>
      <c r="AM20">
        <v>5.0145349020825076</v>
      </c>
      <c r="AN20">
        <v>2.9846416136480589</v>
      </c>
      <c r="AO20"/>
      <c r="AP20"/>
      <c r="AQ20"/>
      <c r="AR20"/>
      <c r="AS20"/>
      <c r="AT20"/>
      <c r="AU20"/>
      <c r="AV20"/>
      <c r="AW20"/>
      <c r="AX20"/>
      <c r="AY20"/>
      <c r="AZ20"/>
      <c r="BA20"/>
      <c r="BB20"/>
      <c r="BC20"/>
      <c r="BD20"/>
      <c r="BE20"/>
      <c r="BF20"/>
      <c r="BG20"/>
      <c r="BH20"/>
      <c r="BI20"/>
      <c r="BJ20"/>
      <c r="BK20"/>
      <c r="BL20"/>
    </row>
    <row r="21">
      <c r="A21" t="s">
        <v>365</v>
      </c>
      <c r="B21">
        <v>2003</v>
      </c>
      <c r="C21" t="s">
        <v>368</v>
      </c>
      <c r="D21">
        <v>63</v>
      </c>
      <c r="E21" t="s">
        <v>159</v>
      </c>
      <c r="F21" t="s">
        <v>165</v>
      </c>
      <c r="G21" t="s">
        <v>181</v>
      </c>
      <c r="H21">
        <v>29.826903063003169</v>
      </c>
      <c r="I21">
        <v>10.13510518263333</v>
      </c>
      <c r="J21">
        <v>1.633900658198002</v>
      </c>
      <c r="K21">
        <v>0.37326049153878099</v>
      </c>
      <c r="L21">
        <v>0</v>
      </c>
      <c r="M21">
        <v>2.9804998073800459</v>
      </c>
      <c r="N21">
        <v>0.62590846555334645</v>
      </c>
      <c r="O21">
        <v>0.52106813580482558</v>
      </c>
      <c r="P21">
        <v>0</v>
      </c>
      <c r="Q21">
        <v>0</v>
      </c>
      <c r="R21">
        <v>34.772411719410258</v>
      </c>
      <c r="S21">
        <v>27.955111904466939</v>
      </c>
      <c r="T21">
        <v>22.408940966718319</v>
      </c>
      <c r="U21">
        <v>14.848096687146359</v>
      </c>
      <c r="V21">
        <v>3.3183719416289592</v>
      </c>
      <c r="W21" t="s">
        <v>149</v>
      </c>
      <c r="X21" t="s">
        <v>150</v>
      </c>
      <c r="Y21" t="s">
        <v>151</v>
      </c>
      <c r="Z21" t="s">
        <v>152</v>
      </c>
      <c r="AA21" t="s">
        <v>153</v>
      </c>
      <c r="AB21" t="s">
        <v>154</v>
      </c>
      <c r="AC21" t="s">
        <v>155</v>
      </c>
      <c r="AD21" t="s">
        <v>156</v>
      </c>
      <c r="AE21" t="s">
        <v>157</v>
      </c>
      <c r="AF21">
        <v>8.9966886519588432</v>
      </c>
      <c r="AG21">
        <v>25.481195648607791</v>
      </c>
      <c r="AH21">
        <v>8.5495851048004567</v>
      </c>
      <c r="AI21">
        <v>6.2613376997942671</v>
      </c>
      <c r="AJ21">
        <v>1.3440368130290841</v>
      </c>
      <c r="AK21">
        <v>28.526278619578719</v>
      </c>
      <c r="AL21">
        <v>18.347220109218458</v>
      </c>
      <c r="AM21">
        <v>2.348066085552734</v>
      </c>
      <c r="AN21">
        <v>11.17075580605681</v>
      </c>
      <c r="AO21"/>
      <c r="AP21"/>
      <c r="AQ21"/>
      <c r="AR21"/>
      <c r="AS21"/>
      <c r="AT21"/>
      <c r="AU21"/>
      <c r="AV21"/>
      <c r="AW21"/>
      <c r="AX21"/>
      <c r="AY21"/>
      <c r="AZ21"/>
      <c r="BA21"/>
      <c r="BB21"/>
      <c r="BC21"/>
      <c r="BD21"/>
      <c r="BE21"/>
      <c r="BF21"/>
      <c r="BG21"/>
      <c r="BH21"/>
      <c r="BI21"/>
      <c r="BJ21"/>
      <c r="BK21"/>
      <c r="BL21"/>
    </row>
    <row r="22">
      <c r="A22" t="s">
        <v>365</v>
      </c>
      <c r="B22">
        <v>2003</v>
      </c>
      <c r="C22" t="s">
        <v>368</v>
      </c>
      <c r="D22">
        <v>64</v>
      </c>
      <c r="E22" t="s">
        <v>159</v>
      </c>
      <c r="F22" t="s">
        <v>166</v>
      </c>
      <c r="G22" t="s">
        <v>181</v>
      </c>
      <c r="H22">
        <v>3.2531170418387729</v>
      </c>
      <c r="I22">
        <v>0.82295623770975834</v>
      </c>
      <c r="J22">
        <v>0.019240057488989899</v>
      </c>
      <c r="K22">
        <v>0.0204629346693448</v>
      </c>
      <c r="L22">
        <v>0</v>
      </c>
      <c r="M22">
        <v>0.064420094525299607</v>
      </c>
      <c r="N22">
        <v>0.031019560393620201</v>
      </c>
      <c r="O22">
        <v>0.018823590621131901</v>
      </c>
      <c r="P22">
        <v>0.0143261601721582</v>
      </c>
      <c r="Q22">
        <v>0</v>
      </c>
      <c r="R22">
        <v>4.1515566414056826</v>
      </c>
      <c r="S22">
        <v>2.6136135828824321</v>
      </c>
      <c r="T22">
        <v>2.978536097413174</v>
      </c>
      <c r="U22">
        <v>0.83450329088208597</v>
      </c>
      <c r="V22">
        <v>0</v>
      </c>
      <c r="W22" t="s">
        <v>149</v>
      </c>
      <c r="X22" t="s">
        <v>150</v>
      </c>
      <c r="Y22" t="s">
        <v>151</v>
      </c>
      <c r="Z22" t="s">
        <v>152</v>
      </c>
      <c r="AA22" t="s">
        <v>153</v>
      </c>
      <c r="AB22" t="s">
        <v>154</v>
      </c>
      <c r="AC22" t="s">
        <v>155</v>
      </c>
      <c r="AD22" t="s">
        <v>156</v>
      </c>
      <c r="AE22" t="s">
        <v>157</v>
      </c>
      <c r="AF22">
        <v>1.847523820563999</v>
      </c>
      <c r="AG22">
        <v>1.6284827824279571</v>
      </c>
      <c r="AH22">
        <v>1.990454795025169</v>
      </c>
      <c r="AI22">
        <v>0.48429444296263552</v>
      </c>
      <c r="AJ22">
        <v>0</v>
      </c>
      <c r="AK22">
        <v>4.5347505157607504</v>
      </c>
      <c r="AL22">
        <v>0.27033103763274269</v>
      </c>
      <c r="AM22">
        <v>0.33492350888474098</v>
      </c>
      <c r="AN22">
        <v>0.059282806642766299</v>
      </c>
      <c r="AO22"/>
      <c r="AP22"/>
      <c r="AQ22"/>
      <c r="AR22"/>
      <c r="AS22"/>
      <c r="AT22"/>
      <c r="AU22"/>
      <c r="AV22"/>
      <c r="AW22"/>
      <c r="AX22"/>
      <c r="AY22"/>
      <c r="AZ22"/>
      <c r="BA22"/>
      <c r="BB22"/>
      <c r="BC22"/>
      <c r="BD22"/>
      <c r="BE22"/>
      <c r="BF22"/>
      <c r="BG22"/>
      <c r="BH22"/>
      <c r="BI22"/>
      <c r="BJ22"/>
      <c r="BK22"/>
      <c r="BL22"/>
    </row>
    <row r="23">
      <c r="A23" t="s">
        <v>365</v>
      </c>
      <c r="B23">
        <v>2003</v>
      </c>
      <c r="C23" t="s">
        <v>368</v>
      </c>
      <c r="D23">
        <v>65</v>
      </c>
      <c r="E23" t="s">
        <v>159</v>
      </c>
      <c r="F23" t="s">
        <v>167</v>
      </c>
      <c r="G23" t="s">
        <v>181</v>
      </c>
      <c r="H23">
        <v>0.7813468553793661</v>
      </c>
      <c r="I23">
        <v>1.0898919204500661</v>
      </c>
      <c r="J23">
        <v>1.029378196954184</v>
      </c>
      <c r="K23">
        <v>0.40053501276286629</v>
      </c>
      <c r="L23">
        <v>0</v>
      </c>
      <c r="M23">
        <v>2.687943630623006</v>
      </c>
      <c r="N23">
        <v>0.70670244458385645</v>
      </c>
      <c r="O23">
        <v>0.58844410882898956</v>
      </c>
      <c r="P23">
        <v>0.042656416010053398</v>
      </c>
      <c r="Q23">
        <v>0</v>
      </c>
      <c r="R23">
        <v>0.36904513362854041</v>
      </c>
      <c r="S23">
        <v>0.45712393596976308</v>
      </c>
      <c r="T23">
        <v>0.31510428886953767</v>
      </c>
      <c r="U23">
        <v>0.46603273462136868</v>
      </c>
      <c r="V23">
        <v>0.52154640623813153</v>
      </c>
      <c r="W23" t="s">
        <v>149</v>
      </c>
      <c r="X23" t="s">
        <v>150</v>
      </c>
      <c r="Y23" t="s">
        <v>151</v>
      </c>
      <c r="Z23" t="s">
        <v>152</v>
      </c>
      <c r="AA23" t="s">
        <v>153</v>
      </c>
      <c r="AB23" t="s">
        <v>154</v>
      </c>
      <c r="AC23" t="s">
        <v>155</v>
      </c>
      <c r="AD23" t="s">
        <v>156</v>
      </c>
      <c r="AE23" t="s">
        <v>157</v>
      </c>
      <c r="AF23">
        <v>1.313445619587041</v>
      </c>
      <c r="AG23">
        <v>0.70655876368590831</v>
      </c>
      <c r="AH23">
        <v>0.42946658724331011</v>
      </c>
      <c r="AI23">
        <v>0.22461604631809731</v>
      </c>
      <c r="AJ23">
        <v>0.75565290670830432</v>
      </c>
      <c r="AK23">
        <v>0.29623828706278349</v>
      </c>
      <c r="AL23">
        <v>0.55172024984012502</v>
      </c>
      <c r="AM23">
        <v>0.95854950990125254</v>
      </c>
      <c r="AN23">
        <v>2.0758735260127512</v>
      </c>
      <c r="AO23"/>
      <c r="AP23"/>
      <c r="AQ23"/>
      <c r="AR23"/>
      <c r="AS23"/>
      <c r="AT23"/>
      <c r="AU23"/>
      <c r="AV23"/>
      <c r="AW23"/>
      <c r="AX23"/>
      <c r="AY23"/>
      <c r="AZ23"/>
      <c r="BA23"/>
      <c r="BB23"/>
      <c r="BC23"/>
      <c r="BD23"/>
      <c r="BE23"/>
      <c r="BF23"/>
      <c r="BG23"/>
      <c r="BH23"/>
      <c r="BI23"/>
      <c r="BJ23"/>
      <c r="BK23"/>
      <c r="BL23"/>
    </row>
    <row r="24">
      <c r="A24" t="s">
        <v>365</v>
      </c>
      <c r="B24">
        <v>2003</v>
      </c>
      <c r="C24" t="s">
        <v>368</v>
      </c>
      <c r="D24">
        <v>66</v>
      </c>
      <c r="E24" t="s">
        <v>159</v>
      </c>
      <c r="F24" t="s">
        <v>168</v>
      </c>
      <c r="G24" t="s">
        <v>181</v>
      </c>
      <c r="H24">
        <v>0.15334075363770491</v>
      </c>
      <c r="I24">
        <v>1.3924730462147299</v>
      </c>
      <c r="J24">
        <v>3.357487447285473</v>
      </c>
      <c r="K24">
        <v>2.7379640161364782</v>
      </c>
      <c r="L24">
        <v>1.4951344665354649</v>
      </c>
      <c r="M24">
        <v>3.5609442290068198</v>
      </c>
      <c r="N24">
        <v>3.6985797749084801</v>
      </c>
      <c r="O24">
        <v>3.5161568642500809</v>
      </c>
      <c r="P24">
        <v>2.0131275725766349</v>
      </c>
      <c r="Q24">
        <v>1.18793708026422</v>
      </c>
      <c r="R24">
        <v>0</v>
      </c>
      <c r="S24">
        <v>0.27243617928593872</v>
      </c>
      <c r="T24">
        <v>0.12339099421163879</v>
      </c>
      <c r="U24">
        <v>0.40926390710692112</v>
      </c>
      <c r="V24">
        <v>0.49361239339879281</v>
      </c>
      <c r="W24" t="s">
        <v>149</v>
      </c>
      <c r="X24" t="s">
        <v>150</v>
      </c>
      <c r="Y24" t="s">
        <v>151</v>
      </c>
      <c r="Z24" t="s">
        <v>152</v>
      </c>
      <c r="AA24" t="s">
        <v>153</v>
      </c>
      <c r="AB24" t="s">
        <v>154</v>
      </c>
      <c r="AC24" t="s">
        <v>155</v>
      </c>
      <c r="AD24" t="s">
        <v>156</v>
      </c>
      <c r="AE24" t="s">
        <v>157</v>
      </c>
      <c r="AF24">
        <v>2.2708077222386671</v>
      </c>
      <c r="AG24">
        <v>0.31349157397327548</v>
      </c>
      <c r="AH24">
        <v>7.9239780348384956</v>
      </c>
      <c r="AI24">
        <v>0.40962034618473381</v>
      </c>
      <c r="AJ24">
        <v>0.20852247849305189</v>
      </c>
      <c r="AK24">
        <v>0</v>
      </c>
      <c r="AL24">
        <v>0.35699930022938658</v>
      </c>
      <c r="AM24">
        <v>0.092226270067216204</v>
      </c>
      <c r="AN24">
        <v>1.3802479146262909</v>
      </c>
      <c r="AO24"/>
      <c r="AP24"/>
      <c r="AQ24"/>
      <c r="AR24"/>
      <c r="AS24"/>
      <c r="AT24"/>
      <c r="AU24"/>
      <c r="AV24"/>
      <c r="AW24"/>
      <c r="AX24"/>
      <c r="AY24"/>
      <c r="AZ24"/>
      <c r="BA24"/>
      <c r="BB24"/>
      <c r="BC24"/>
      <c r="BD24"/>
      <c r="BE24"/>
      <c r="BF24"/>
      <c r="BG24"/>
      <c r="BH24"/>
      <c r="BI24"/>
      <c r="BJ24"/>
      <c r="BK24"/>
      <c r="BL24"/>
    </row>
    <row r="25">
      <c r="A25" t="s">
        <v>365</v>
      </c>
      <c r="B25">
        <v>2003</v>
      </c>
      <c r="C25" t="s">
        <v>368</v>
      </c>
      <c r="D25">
        <v>67</v>
      </c>
      <c r="E25" t="s">
        <v>159</v>
      </c>
      <c r="F25" t="s">
        <v>46</v>
      </c>
      <c r="G25" t="s">
        <v>181</v>
      </c>
      <c r="H25">
        <v>1.0237370934357719</v>
      </c>
      <c r="I25">
        <v>0.862085949597864</v>
      </c>
      <c r="J25">
        <v>0.35251552811301817</v>
      </c>
      <c r="K25">
        <v>0.12480299988686661</v>
      </c>
      <c r="L25">
        <v>0.1025001503220197</v>
      </c>
      <c r="M25">
        <v>0.75389563505797863</v>
      </c>
      <c r="N25">
        <v>0.2188658522580921</v>
      </c>
      <c r="O25">
        <v>0.10754444532060591</v>
      </c>
      <c r="P25">
        <v>0.20322909325177879</v>
      </c>
      <c r="Q25">
        <v>0.0541110927603808</v>
      </c>
      <c r="R25">
        <v>1.3040651197356949</v>
      </c>
      <c r="S25">
        <v>1.013954062716546</v>
      </c>
      <c r="T25">
        <v>0.38978350524682992</v>
      </c>
      <c r="U25">
        <v>0.96150017963306667</v>
      </c>
      <c r="V25">
        <v>0.6243028845792391</v>
      </c>
      <c r="W25" t="s">
        <v>149</v>
      </c>
      <c r="X25" t="s">
        <v>150</v>
      </c>
      <c r="Y25" t="s">
        <v>151</v>
      </c>
      <c r="Z25" t="s">
        <v>152</v>
      </c>
      <c r="AA25" t="s">
        <v>153</v>
      </c>
      <c r="AB25" t="s">
        <v>154</v>
      </c>
      <c r="AC25" t="s">
        <v>155</v>
      </c>
      <c r="AD25" t="s">
        <v>156</v>
      </c>
      <c r="AE25" t="s">
        <v>157</v>
      </c>
      <c r="AF25">
        <v>0.83083127207292085</v>
      </c>
      <c r="AG25">
        <v>0.77245384246376003</v>
      </c>
      <c r="AH25">
        <v>0.811602039492064</v>
      </c>
      <c r="AI25">
        <v>0.21741482878937429</v>
      </c>
      <c r="AJ25">
        <v>0.60262640228117237</v>
      </c>
      <c r="AK25">
        <v>1.7197386861565229</v>
      </c>
      <c r="AL25">
        <v>0.56698408405691103</v>
      </c>
      <c r="AM25">
        <v>0.36451200228346281</v>
      </c>
      <c r="AN25">
        <v>0.37493016480686842</v>
      </c>
      <c r="AO25"/>
      <c r="AP25"/>
      <c r="AQ25"/>
      <c r="AR25"/>
      <c r="AS25"/>
      <c r="AT25"/>
      <c r="AU25"/>
      <c r="AV25"/>
      <c r="AW25"/>
      <c r="AX25"/>
      <c r="AY25"/>
      <c r="AZ25"/>
      <c r="BA25"/>
      <c r="BB25"/>
      <c r="BC25"/>
      <c r="BD25"/>
      <c r="BE25"/>
      <c r="BF25"/>
      <c r="BG25"/>
      <c r="BH25"/>
      <c r="BI25"/>
      <c r="BJ25"/>
      <c r="BK25"/>
      <c r="BL25"/>
    </row>
    <row r="26">
      <c r="A26" t="s">
        <v>365</v>
      </c>
      <c r="B26">
        <v>2003</v>
      </c>
      <c r="C26" t="s">
        <v>368</v>
      </c>
      <c r="D26">
        <v>122</v>
      </c>
      <c r="E26" t="s">
        <v>18</v>
      </c>
      <c r="F26" t="s">
        <v>14</v>
      </c>
      <c r="G26" t="s">
        <v>383</v>
      </c>
      <c r="H26">
        <v>15.463111926071511</v>
      </c>
      <c r="I26">
        <v>28.06842655006831</v>
      </c>
      <c r="J26">
        <v>50.018102471343241</v>
      </c>
      <c r="K26">
        <v>74.456753476267522</v>
      </c>
      <c r="L26">
        <v>90.736857210136691</v>
      </c>
      <c r="M26">
        <v>37.115214385695417</v>
      </c>
      <c r="N26">
        <v>57.885634016372713</v>
      </c>
      <c r="O26">
        <v>75.886748105453506</v>
      </c>
      <c r="P26">
        <v>81.872076789808034</v>
      </c>
      <c r="Q26">
        <v>94.269754909259845</v>
      </c>
      <c r="R26">
        <v>10.60400241755042</v>
      </c>
      <c r="S26">
        <v>16.653391190167291</v>
      </c>
      <c r="T26">
        <v>20.91308995555643</v>
      </c>
      <c r="U26">
        <v>25.37419804112449</v>
      </c>
      <c r="V26">
        <v>42.145832955785423</v>
      </c>
      <c r="W26" t="s">
        <v>149</v>
      </c>
      <c r="X26" t="s">
        <v>150</v>
      </c>
      <c r="Y26" t="s">
        <v>151</v>
      </c>
      <c r="Z26" t="s">
        <v>152</v>
      </c>
      <c r="AA26" t="s">
        <v>153</v>
      </c>
      <c r="AB26" t="s">
        <v>154</v>
      </c>
      <c r="AC26" t="s">
        <v>155</v>
      </c>
      <c r="AD26" t="s">
        <v>156</v>
      </c>
      <c r="AE26" t="s">
        <v>157</v>
      </c>
      <c r="AF26">
        <v>55.583830297598347</v>
      </c>
      <c r="AG26">
        <v>40.079986766729142</v>
      </c>
      <c r="AH26">
        <v>56.565260429614987</v>
      </c>
      <c r="AI26">
        <v>46.58907809038331</v>
      </c>
      <c r="AJ26">
        <v>44.354450215577799</v>
      </c>
      <c r="AK26">
        <v>48.044073912454479</v>
      </c>
      <c r="AL26">
        <v>32.20397766613803</v>
      </c>
      <c r="AM26">
        <v>63.226996825710494</v>
      </c>
      <c r="AN26">
        <v>62.293940613675289</v>
      </c>
      <c r="AO26"/>
      <c r="AP26"/>
      <c r="AQ26"/>
      <c r="AR26"/>
      <c r="AS26"/>
      <c r="AT26"/>
      <c r="AU26"/>
      <c r="AV26"/>
      <c r="AW26"/>
      <c r="AX26"/>
      <c r="AY26"/>
      <c r="AZ26"/>
      <c r="BA26"/>
      <c r="BB26"/>
      <c r="BC26"/>
      <c r="BD26"/>
      <c r="BE26"/>
      <c r="BF26"/>
      <c r="BG26"/>
      <c r="BH26"/>
      <c r="BI26"/>
      <c r="BJ26"/>
      <c r="BK26"/>
      <c r="BL26"/>
    </row>
    <row r="27">
      <c r="A27" t="s">
        <v>365</v>
      </c>
      <c r="B27">
        <v>2003</v>
      </c>
      <c r="C27" t="s">
        <v>368</v>
      </c>
      <c r="D27">
        <v>123</v>
      </c>
      <c r="E27" t="s">
        <v>18</v>
      </c>
      <c r="F27" t="s">
        <v>51</v>
      </c>
      <c r="G27" t="s">
        <v>181</v>
      </c>
      <c r="H27">
        <v>84.536888073928495</v>
      </c>
      <c r="I27">
        <v>71.93157344993169</v>
      </c>
      <c r="J27">
        <v>49.981897528656759</v>
      </c>
      <c r="K27">
        <v>25.543246523732481</v>
      </c>
      <c r="L27">
        <v>9.2631427898633092</v>
      </c>
      <c r="M27">
        <v>62.884785614304583</v>
      </c>
      <c r="N27">
        <v>42.114365983627287</v>
      </c>
      <c r="O27">
        <v>24.11325189454649</v>
      </c>
      <c r="P27">
        <v>18.12792321019197</v>
      </c>
      <c r="Q27">
        <v>5.730245090740155</v>
      </c>
      <c r="R27">
        <v>89.395997582449581</v>
      </c>
      <c r="S27">
        <v>83.346608809832702</v>
      </c>
      <c r="T27">
        <v>79.08691004444357</v>
      </c>
      <c r="U27">
        <v>74.625801958875513</v>
      </c>
      <c r="V27">
        <v>57.854167044214577</v>
      </c>
      <c r="W27" t="s">
        <v>149</v>
      </c>
      <c r="X27" t="s">
        <v>150</v>
      </c>
      <c r="Y27" t="s">
        <v>151</v>
      </c>
      <c r="Z27" t="s">
        <v>152</v>
      </c>
      <c r="AA27" t="s">
        <v>153</v>
      </c>
      <c r="AB27" t="s">
        <v>154</v>
      </c>
      <c r="AC27" t="s">
        <v>155</v>
      </c>
      <c r="AD27" t="s">
        <v>156</v>
      </c>
      <c r="AE27" t="s">
        <v>157</v>
      </c>
      <c r="AF27">
        <v>44.416169702401653</v>
      </c>
      <c r="AG27">
        <v>59.920013233270858</v>
      </c>
      <c r="AH27">
        <v>43.434739570385013</v>
      </c>
      <c r="AI27">
        <v>53.41092190961669</v>
      </c>
      <c r="AJ27">
        <v>55.645549784422201</v>
      </c>
      <c r="AK27">
        <v>51.955926087545521</v>
      </c>
      <c r="AL27">
        <v>67.79602233386197</v>
      </c>
      <c r="AM27">
        <v>36.773003174289506</v>
      </c>
      <c r="AN27">
        <v>37.706059386324711</v>
      </c>
      <c r="AO27"/>
      <c r="AP27"/>
      <c r="AQ27"/>
      <c r="AR27"/>
      <c r="AS27"/>
      <c r="AT27"/>
      <c r="AU27"/>
      <c r="AV27"/>
      <c r="AW27"/>
      <c r="AX27"/>
      <c r="AY27"/>
      <c r="AZ27"/>
      <c r="BA27"/>
      <c r="BB27"/>
      <c r="BC27"/>
      <c r="BD27"/>
      <c r="BE27"/>
      <c r="BF27"/>
      <c r="BG27"/>
      <c r="BH27"/>
      <c r="BI27"/>
      <c r="BJ27"/>
      <c r="BK27"/>
      <c r="BL27"/>
    </row>
    <row r="28">
      <c r="A28" t="s">
        <v>365</v>
      </c>
      <c r="B28">
        <v>2003</v>
      </c>
      <c r="C28" t="s">
        <v>368</v>
      </c>
      <c r="D28">
        <v>124</v>
      </c>
      <c r="E28" t="s">
        <v>50</v>
      </c>
      <c r="F28" t="s">
        <v>15</v>
      </c>
      <c r="G28" t="s">
        <v>384</v>
      </c>
      <c r="H28">
        <v>4.4216600487773032</v>
      </c>
      <c r="I28">
        <v>11.547837452446259</v>
      </c>
      <c r="J28">
        <v>19.188758485688279</v>
      </c>
      <c r="K28">
        <v>42.899897667275809</v>
      </c>
      <c r="L28">
        <v>81.559015348971656</v>
      </c>
      <c r="M28">
        <v>13.66408921366566</v>
      </c>
      <c r="N28">
        <v>21.072229863676469</v>
      </c>
      <c r="O28">
        <v>41.515224739359432</v>
      </c>
      <c r="P28">
        <v>59.632059474034222</v>
      </c>
      <c r="Q28">
        <v>90.073725055123589</v>
      </c>
      <c r="R28">
        <v>2.1211569863078412</v>
      </c>
      <c r="S28">
        <v>5.2084739450271869</v>
      </c>
      <c r="T28">
        <v>7.7498560232265223</v>
      </c>
      <c r="U28">
        <v>10.668377212198999</v>
      </c>
      <c r="V28">
        <v>24.99010864434403</v>
      </c>
      <c r="W28" t="s">
        <v>149</v>
      </c>
      <c r="X28" t="s">
        <v>150</v>
      </c>
      <c r="Y28" t="s">
        <v>151</v>
      </c>
      <c r="Z28" t="s">
        <v>152</v>
      </c>
      <c r="AA28" t="s">
        <v>153</v>
      </c>
      <c r="AB28" t="s">
        <v>154</v>
      </c>
      <c r="AC28" t="s">
        <v>155</v>
      </c>
      <c r="AD28" t="s">
        <v>156</v>
      </c>
      <c r="AE28" t="s">
        <v>157</v>
      </c>
      <c r="AF28">
        <v>41.291187869933133</v>
      </c>
      <c r="AG28">
        <v>13.655788709901019</v>
      </c>
      <c r="AH28">
        <v>32.360922877414268</v>
      </c>
      <c r="AI28">
        <v>19.054985871100431</v>
      </c>
      <c r="AJ28">
        <v>15.353195731778371</v>
      </c>
      <c r="AK28">
        <v>29.231480610974462</v>
      </c>
      <c r="AL28">
        <v>7.8262386709538987</v>
      </c>
      <c r="AM28">
        <v>45.291869791330903</v>
      </c>
      <c r="AN28">
        <v>33.318387047385357</v>
      </c>
      <c r="AO28"/>
      <c r="AP28"/>
      <c r="AQ28"/>
      <c r="AR28"/>
      <c r="AS28"/>
      <c r="AT28"/>
      <c r="AU28"/>
      <c r="AV28"/>
      <c r="AW28"/>
      <c r="AX28"/>
      <c r="AY28"/>
      <c r="AZ28"/>
      <c r="BA28"/>
      <c r="BB28"/>
      <c r="BC28"/>
      <c r="BD28"/>
      <c r="BE28"/>
      <c r="BF28"/>
      <c r="BG28"/>
      <c r="BH28"/>
      <c r="BI28"/>
      <c r="BJ28"/>
      <c r="BK28"/>
      <c r="BL28"/>
    </row>
    <row r="29">
      <c r="A29" t="s">
        <v>365</v>
      </c>
      <c r="B29">
        <v>2003</v>
      </c>
      <c r="C29" t="s">
        <v>368</v>
      </c>
      <c r="D29">
        <v>125</v>
      </c>
      <c r="E29" t="s">
        <v>50</v>
      </c>
      <c r="F29" t="s">
        <v>16</v>
      </c>
      <c r="G29" t="s">
        <v>385</v>
      </c>
      <c r="H29">
        <v>11.041451877294209</v>
      </c>
      <c r="I29">
        <v>16.520589097622011</v>
      </c>
      <c r="J29">
        <v>30.829343985654859</v>
      </c>
      <c r="K29">
        <v>31.55685580899172</v>
      </c>
      <c r="L29">
        <v>9.1778418611649037</v>
      </c>
      <c r="M29">
        <v>23.451125172029752</v>
      </c>
      <c r="N29">
        <v>36.813404152696393</v>
      </c>
      <c r="O29">
        <v>34.371523366094337</v>
      </c>
      <c r="P29">
        <v>22.240017315773638</v>
      </c>
      <c r="Q29">
        <v>4.1960298541363183</v>
      </c>
      <c r="R29">
        <v>8.4828454312425841</v>
      </c>
      <c r="S29">
        <v>11.44491724514012</v>
      </c>
      <c r="T29">
        <v>13.16323393232992</v>
      </c>
      <c r="U29">
        <v>14.7058208289255</v>
      </c>
      <c r="V29">
        <v>17.1557243114414</v>
      </c>
      <c r="W29" t="s">
        <v>149</v>
      </c>
      <c r="X29" t="s">
        <v>150</v>
      </c>
      <c r="Y29" t="s">
        <v>151</v>
      </c>
      <c r="Z29" t="s">
        <v>152</v>
      </c>
      <c r="AA29" t="s">
        <v>153</v>
      </c>
      <c r="AB29" t="s">
        <v>154</v>
      </c>
      <c r="AC29" t="s">
        <v>155</v>
      </c>
      <c r="AD29" t="s">
        <v>156</v>
      </c>
      <c r="AE29" t="s">
        <v>157</v>
      </c>
      <c r="AF29">
        <v>14.292642427665349</v>
      </c>
      <c r="AG29">
        <v>26.424198056828121</v>
      </c>
      <c r="AH29">
        <v>24.20433755220056</v>
      </c>
      <c r="AI29">
        <v>27.53409221928305</v>
      </c>
      <c r="AJ29">
        <v>29.00125448379956</v>
      </c>
      <c r="AK29">
        <v>18.81259330148011</v>
      </c>
      <c r="AL29">
        <v>24.377738995184188</v>
      </c>
      <c r="AM29">
        <v>17.93512703437948</v>
      </c>
      <c r="AN29">
        <v>28.975553566289971</v>
      </c>
      <c r="AO29"/>
      <c r="AP29"/>
      <c r="AQ29"/>
      <c r="AR29"/>
      <c r="AS29"/>
      <c r="AT29"/>
      <c r="AU29"/>
      <c r="AV29"/>
      <c r="AW29"/>
      <c r="AX29"/>
      <c r="AY29"/>
      <c r="AZ29"/>
      <c r="BA29"/>
      <c r="BB29"/>
      <c r="BC29"/>
      <c r="BD29"/>
      <c r="BE29"/>
      <c r="BF29"/>
      <c r="BG29"/>
      <c r="BH29"/>
      <c r="BI29"/>
      <c r="BJ29"/>
      <c r="BK29"/>
      <c r="BL29"/>
    </row>
    <row r="30">
      <c r="A30" t="s">
        <v>365</v>
      </c>
      <c r="B30">
        <v>2003</v>
      </c>
      <c r="C30" t="s">
        <v>368</v>
      </c>
      <c r="D30">
        <v>126</v>
      </c>
      <c r="E30" t="s">
        <v>50</v>
      </c>
      <c r="F30" t="s">
        <v>22</v>
      </c>
      <c r="G30" t="s">
        <v>386</v>
      </c>
      <c r="H30">
        <v>13.599827550522759</v>
      </c>
      <c r="I30">
        <v>19.834495169321599</v>
      </c>
      <c r="J30">
        <v>15.75120826231178</v>
      </c>
      <c r="K30">
        <v>14.007028256825439</v>
      </c>
      <c r="L30">
        <v>7.9167970828244023</v>
      </c>
      <c r="M30">
        <v>17.66721395281866</v>
      </c>
      <c r="N30">
        <v>14.016617918725069</v>
      </c>
      <c r="O30">
        <v>13.189680435686199</v>
      </c>
      <c r="P30">
        <v>11.76241789646549</v>
      </c>
      <c r="Q30">
        <v>5.3194048331904904</v>
      </c>
      <c r="R30">
        <v>9.6767223689517436</v>
      </c>
      <c r="S30">
        <v>13.87246525918439</v>
      </c>
      <c r="T30">
        <v>18.221483147867119</v>
      </c>
      <c r="U30">
        <v>19.741906823285259</v>
      </c>
      <c r="V30">
        <v>24.473172324442942</v>
      </c>
      <c r="W30" t="s">
        <v>149</v>
      </c>
      <c r="X30" t="s">
        <v>150</v>
      </c>
      <c r="Y30" t="s">
        <v>151</v>
      </c>
      <c r="Z30" t="s">
        <v>152</v>
      </c>
      <c r="AA30" t="s">
        <v>153</v>
      </c>
      <c r="AB30" t="s">
        <v>154</v>
      </c>
      <c r="AC30" t="s">
        <v>155</v>
      </c>
      <c r="AD30" t="s">
        <v>156</v>
      </c>
      <c r="AE30" t="s">
        <v>157</v>
      </c>
      <c r="AF30">
        <v>31.403331135050021</v>
      </c>
      <c r="AG30">
        <v>5.8353826236735236</v>
      </c>
      <c r="AH30">
        <v>15.20528112814806</v>
      </c>
      <c r="AI30">
        <v>9.0390969966887695</v>
      </c>
      <c r="AJ30">
        <v>4.5292850466853167</v>
      </c>
      <c r="AK30">
        <v>27.163620035903161</v>
      </c>
      <c r="AL30">
        <v>4.2284433933928511</v>
      </c>
      <c r="AM30">
        <v>24.749046951138869</v>
      </c>
      <c r="AN30">
        <v>12.27017598198519</v>
      </c>
      <c r="AO30"/>
      <c r="AP30"/>
      <c r="AQ30"/>
      <c r="AR30"/>
      <c r="AS30"/>
      <c r="AT30"/>
      <c r="AU30"/>
      <c r="AV30"/>
      <c r="AW30"/>
      <c r="AX30"/>
      <c r="AY30"/>
      <c r="AZ30"/>
      <c r="BA30"/>
      <c r="BB30"/>
      <c r="BC30"/>
      <c r="BD30"/>
      <c r="BE30"/>
      <c r="BF30"/>
      <c r="BG30"/>
      <c r="BH30"/>
      <c r="BI30"/>
      <c r="BJ30"/>
      <c r="BK30"/>
      <c r="BL30"/>
    </row>
    <row r="31">
      <c r="A31" t="s">
        <v>365</v>
      </c>
      <c r="B31">
        <v>2003</v>
      </c>
      <c r="C31" t="s">
        <v>368</v>
      </c>
      <c r="D31">
        <v>127</v>
      </c>
      <c r="E31" t="s">
        <v>50</v>
      </c>
      <c r="F31" t="s">
        <v>19</v>
      </c>
      <c r="G31" t="s">
        <v>387</v>
      </c>
      <c r="H31">
        <v>70.937060523405719</v>
      </c>
      <c r="I31">
        <v>52.097078280610127</v>
      </c>
      <c r="J31">
        <v>34.230689266345081</v>
      </c>
      <c r="K31">
        <v>11.53621826690704</v>
      </c>
      <c r="L31">
        <v>1.3463457070390381</v>
      </c>
      <c r="M31">
        <v>45.217571661485927</v>
      </c>
      <c r="N31">
        <v>28.09774806490206</v>
      </c>
      <c r="O31">
        <v>10.923571458860041</v>
      </c>
      <c r="P31">
        <v>6.3655053137266426</v>
      </c>
      <c r="Q31">
        <v>0.41084025754960402</v>
      </c>
      <c r="R31">
        <v>79.719275213497838</v>
      </c>
      <c r="S31">
        <v>69.474143550648293</v>
      </c>
      <c r="T31">
        <v>60.865426896576437</v>
      </c>
      <c r="U31">
        <v>54.883895135590237</v>
      </c>
      <c r="V31">
        <v>33.380994719771643</v>
      </c>
      <c r="W31" t="s">
        <v>149</v>
      </c>
      <c r="X31" t="s">
        <v>150</v>
      </c>
      <c r="Y31" t="s">
        <v>151</v>
      </c>
      <c r="Z31" t="s">
        <v>152</v>
      </c>
      <c r="AA31" t="s">
        <v>153</v>
      </c>
      <c r="AB31" t="s">
        <v>154</v>
      </c>
      <c r="AC31" t="s">
        <v>155</v>
      </c>
      <c r="AD31" t="s">
        <v>156</v>
      </c>
      <c r="AE31" t="s">
        <v>157</v>
      </c>
      <c r="AF31">
        <v>13.012838567351499</v>
      </c>
      <c r="AG31">
        <v>54.08463060959734</v>
      </c>
      <c r="AH31">
        <v>28.2294584422371</v>
      </c>
      <c r="AI31">
        <v>44.37182491292775</v>
      </c>
      <c r="AJ31">
        <v>51.116264737736749</v>
      </c>
      <c r="AK31">
        <v>24.792306051642282</v>
      </c>
      <c r="AL31">
        <v>63.567578940469062</v>
      </c>
      <c r="AM31">
        <v>12.02395622315075</v>
      </c>
      <c r="AN31">
        <v>25.435883404339471</v>
      </c>
      <c r="AO31"/>
      <c r="AP31"/>
      <c r="AQ31"/>
      <c r="AR31"/>
      <c r="AS31"/>
      <c r="AT31"/>
      <c r="AU31"/>
      <c r="AV31"/>
      <c r="AW31"/>
      <c r="AX31"/>
      <c r="AY31"/>
      <c r="AZ31"/>
      <c r="BA31"/>
      <c r="BB31"/>
      <c r="BC31"/>
      <c r="BD31"/>
      <c r="BE31"/>
      <c r="BF31"/>
      <c r="BG31"/>
      <c r="BH31"/>
      <c r="BI31"/>
      <c r="BJ31"/>
      <c r="BK31"/>
      <c r="BL31"/>
    </row>
    <row r="32">
      <c r="A32" t="s">
        <v>365</v>
      </c>
      <c r="B32">
        <v>2003</v>
      </c>
      <c r="C32" t="s">
        <v>368</v>
      </c>
      <c r="D32">
        <v>128</v>
      </c>
      <c r="E32" t="s">
        <v>171</v>
      </c>
      <c r="F32" t="s">
        <v>49</v>
      </c>
      <c r="G32" t="s">
        <v>388</v>
      </c>
      <c r="H32">
        <v>71.405108687584601</v>
      </c>
      <c r="I32">
        <v>58.858265774722597</v>
      </c>
      <c r="J32">
        <v>61.636372557951077</v>
      </c>
      <c r="K32">
        <v>42.382798518136042</v>
      </c>
      <c r="L32">
        <v>10.114789230477779</v>
      </c>
      <c r="M32">
        <v>63.184668498285824</v>
      </c>
      <c r="N32">
        <v>63.596788353883937</v>
      </c>
      <c r="O32">
        <v>45.29318257033637</v>
      </c>
      <c r="P32">
        <v>27.164349785423092</v>
      </c>
      <c r="Q32">
        <v>4.4510881121683648</v>
      </c>
      <c r="R32">
        <v>79.996638035491557</v>
      </c>
      <c r="S32">
        <v>68.724244296246241</v>
      </c>
      <c r="T32">
        <v>62.942558752933387</v>
      </c>
      <c r="U32">
        <v>57.955805362169357</v>
      </c>
      <c r="V32">
        <v>40.705624039840941</v>
      </c>
      <c r="W32" t="s">
        <v>149</v>
      </c>
      <c r="X32" t="s">
        <v>150</v>
      </c>
      <c r="Y32" t="s">
        <v>151</v>
      </c>
      <c r="Z32" t="s">
        <v>152</v>
      </c>
      <c r="AA32" t="s">
        <v>153</v>
      </c>
      <c r="AB32" t="s">
        <v>154</v>
      </c>
      <c r="AC32" t="s">
        <v>155</v>
      </c>
      <c r="AD32" t="s">
        <v>156</v>
      </c>
      <c r="AE32" t="s">
        <v>157</v>
      </c>
      <c r="AF32">
        <v>25.713669517091379</v>
      </c>
      <c r="AG32">
        <v>65.928659634097372</v>
      </c>
      <c r="AH32">
        <v>42.790110694033459</v>
      </c>
      <c r="AI32">
        <v>59.099886385102138</v>
      </c>
      <c r="AJ32">
        <v>65.385219167058878</v>
      </c>
      <c r="AK32">
        <v>39.1569485463707</v>
      </c>
      <c r="AL32">
        <v>75.697912996682376</v>
      </c>
      <c r="AM32">
        <v>28.366248493217022</v>
      </c>
      <c r="AN32">
        <v>46.514240840832301</v>
      </c>
      <c r="AO32"/>
      <c r="AP32"/>
      <c r="AQ32"/>
      <c r="AR32"/>
      <c r="AS32"/>
      <c r="AT32"/>
      <c r="AU32"/>
      <c r="AV32"/>
      <c r="AW32"/>
      <c r="AX32"/>
      <c r="AY32"/>
      <c r="AZ32"/>
      <c r="BA32"/>
      <c r="BB32"/>
      <c r="BC32"/>
      <c r="BD32"/>
      <c r="BE32"/>
      <c r="BF32"/>
      <c r="BG32"/>
      <c r="BH32"/>
      <c r="BI32"/>
      <c r="BJ32"/>
      <c r="BK32"/>
      <c r="BL32"/>
    </row>
    <row r="33">
      <c r="A33" t="s">
        <v>365</v>
      </c>
      <c r="B33">
        <v>2003</v>
      </c>
      <c r="C33" t="s">
        <v>368</v>
      </c>
      <c r="D33">
        <v>129</v>
      </c>
      <c r="E33" t="s">
        <v>171</v>
      </c>
      <c r="F33" t="s">
        <v>48</v>
      </c>
      <c r="G33" t="s">
        <v>181</v>
      </c>
      <c r="H33">
        <v>28.594891312415481</v>
      </c>
      <c r="I33">
        <v>41.141734225277233</v>
      </c>
      <c r="J33">
        <v>38.363627442048717</v>
      </c>
      <c r="K33">
        <v>57.617201481863958</v>
      </c>
      <c r="L33">
        <v>89.885210769522089</v>
      </c>
      <c r="M33">
        <v>36.81533150171412</v>
      </c>
      <c r="N33">
        <v>36.403211646116333</v>
      </c>
      <c r="O33">
        <v>54.706817429663971</v>
      </c>
      <c r="P33">
        <v>72.835650214576702</v>
      </c>
      <c r="Q33">
        <v>95.548911887831707</v>
      </c>
      <c r="R33">
        <v>20.003361964508478</v>
      </c>
      <c r="S33">
        <v>31.275755703753831</v>
      </c>
      <c r="T33">
        <v>37.057441247066663</v>
      </c>
      <c r="U33">
        <v>42.044194637830671</v>
      </c>
      <c r="V33">
        <v>59.294375960159073</v>
      </c>
      <c r="W33" t="s">
        <v>149</v>
      </c>
      <c r="X33" t="s">
        <v>150</v>
      </c>
      <c r="Y33" t="s">
        <v>151</v>
      </c>
      <c r="Z33" t="s">
        <v>152</v>
      </c>
      <c r="AA33" t="s">
        <v>153</v>
      </c>
      <c r="AB33" t="s">
        <v>154</v>
      </c>
      <c r="AC33" t="s">
        <v>155</v>
      </c>
      <c r="AD33" t="s">
        <v>156</v>
      </c>
      <c r="AE33" t="s">
        <v>157</v>
      </c>
      <c r="AF33">
        <v>74.286330482908838</v>
      </c>
      <c r="AG33">
        <v>34.07134036590265</v>
      </c>
      <c r="AH33">
        <v>57.209889305966279</v>
      </c>
      <c r="AI33">
        <v>40.900113614898231</v>
      </c>
      <c r="AJ33">
        <v>34.614780832941427</v>
      </c>
      <c r="AK33">
        <v>60.843051453629492</v>
      </c>
      <c r="AL33">
        <v>24.302087003317801</v>
      </c>
      <c r="AM33">
        <v>71.633751506782801</v>
      </c>
      <c r="AN33">
        <v>53.485759159167777</v>
      </c>
      <c r="AO33"/>
      <c r="AP33"/>
      <c r="AQ33"/>
      <c r="AR33"/>
      <c r="AS33"/>
      <c r="AT33"/>
      <c r="AU33"/>
      <c r="AV33"/>
      <c r="AW33"/>
      <c r="AX33"/>
      <c r="AY33"/>
      <c r="AZ33"/>
      <c r="BA33"/>
      <c r="BB33"/>
      <c r="BC33"/>
      <c r="BD33"/>
      <c r="BE33"/>
      <c r="BF33"/>
      <c r="BG33"/>
      <c r="BH33"/>
      <c r="BI33"/>
      <c r="BJ33"/>
      <c r="BK33"/>
      <c r="BL33"/>
    </row>
    <row r="34">
      <c r="A34" t="s">
        <v>365</v>
      </c>
      <c r="B34">
        <v>2003</v>
      </c>
      <c r="C34" t="s">
        <v>368</v>
      </c>
      <c r="D34">
        <v>135</v>
      </c>
      <c r="E34" t="s">
        <v>45</v>
      </c>
      <c r="F34" t="s">
        <v>44</v>
      </c>
      <c r="G34" t="s">
        <v>389</v>
      </c>
      <c r="H34">
        <v>0.25492144846521059</v>
      </c>
      <c r="I34">
        <v>4.9361850754278809</v>
      </c>
      <c r="J34">
        <v>27.70653833887177</v>
      </c>
      <c r="K34">
        <v>47.826470903005671</v>
      </c>
      <c r="L34">
        <v>66.751367089007047</v>
      </c>
      <c r="M34">
        <v>14.498718372871259</v>
      </c>
      <c r="N34">
        <v>37.73430810939486</v>
      </c>
      <c r="O34">
        <v>51.126373539474692</v>
      </c>
      <c r="P34">
        <v>53.15323049060683</v>
      </c>
      <c r="Q34">
        <v>74.663825647230183</v>
      </c>
      <c r="R34">
        <v>0.030163589615099001</v>
      </c>
      <c r="S34">
        <v>0.47417900524475332</v>
      </c>
      <c r="T34">
        <v>0.77248053852688392</v>
      </c>
      <c r="U34">
        <v>2.2816088487364952</v>
      </c>
      <c r="V34">
        <v>8.2803538504373879</v>
      </c>
      <c r="W34" t="s">
        <v>149</v>
      </c>
      <c r="X34" t="s">
        <v>150</v>
      </c>
      <c r="Y34" t="s">
        <v>151</v>
      </c>
      <c r="Z34" t="s">
        <v>152</v>
      </c>
      <c r="AA34" t="s">
        <v>153</v>
      </c>
      <c r="AB34" t="s">
        <v>154</v>
      </c>
      <c r="AC34" t="s">
        <v>155</v>
      </c>
      <c r="AD34" t="s">
        <v>156</v>
      </c>
      <c r="AE34" t="s">
        <v>157</v>
      </c>
      <c r="AF34">
        <v>5.0465499914755254</v>
      </c>
      <c r="AG34">
        <v>33.714487781815542</v>
      </c>
      <c r="AH34">
        <v>34.359468907221668</v>
      </c>
      <c r="AI34">
        <v>34.246463035419403</v>
      </c>
      <c r="AJ34">
        <v>37.799951773718391</v>
      </c>
      <c r="AK34">
        <v>2.8068863347707178</v>
      </c>
      <c r="AL34">
        <v>27.068842833696529</v>
      </c>
      <c r="AM34">
        <v>19.678204106480219</v>
      </c>
      <c r="AN34">
        <v>45.471762486007833</v>
      </c>
      <c r="AO34"/>
      <c r="AP34"/>
      <c r="AQ34"/>
      <c r="AR34"/>
      <c r="AS34"/>
      <c r="AT34"/>
      <c r="AU34"/>
      <c r="AV34"/>
      <c r="AW34"/>
      <c r="AX34"/>
      <c r="AY34"/>
      <c r="AZ34"/>
      <c r="BA34"/>
      <c r="BB34"/>
      <c r="BC34"/>
      <c r="BD34"/>
      <c r="BE34"/>
      <c r="BF34"/>
      <c r="BG34"/>
      <c r="BH34"/>
      <c r="BI34"/>
      <c r="BJ34"/>
      <c r="BK34"/>
      <c r="BL34"/>
    </row>
    <row r="35">
      <c r="A35" t="s">
        <v>365</v>
      </c>
      <c r="B35">
        <v>2003</v>
      </c>
      <c r="C35" t="s">
        <v>368</v>
      </c>
      <c r="D35">
        <v>136</v>
      </c>
      <c r="E35" t="s">
        <v>45</v>
      </c>
      <c r="F35" t="s">
        <v>43</v>
      </c>
      <c r="G35" t="s">
        <v>390</v>
      </c>
      <c r="H35">
        <v>1.6083629270835269</v>
      </c>
      <c r="I35">
        <v>3.2977463053188791</v>
      </c>
      <c r="J35">
        <v>6.5603558701597873</v>
      </c>
      <c r="K35">
        <v>12.623254316436419</v>
      </c>
      <c r="L35">
        <v>16.068693038305369</v>
      </c>
      <c r="M35">
        <v>4.9492820600055127</v>
      </c>
      <c r="N35">
        <v>6.1347079882526181</v>
      </c>
      <c r="O35">
        <v>11.57069413029237</v>
      </c>
      <c r="P35">
        <v>16.956428402735881</v>
      </c>
      <c r="Q35">
        <v>14.286524428839121</v>
      </c>
      <c r="R35">
        <v>0.89711645898358527</v>
      </c>
      <c r="S35">
        <v>2.306746925738131</v>
      </c>
      <c r="T35">
        <v>1.9191262691624209</v>
      </c>
      <c r="U35">
        <v>3.3506823691027261</v>
      </c>
      <c r="V35">
        <v>9.3923067809050984</v>
      </c>
      <c r="W35" t="s">
        <v>149</v>
      </c>
      <c r="X35" t="s">
        <v>150</v>
      </c>
      <c r="Y35" t="s">
        <v>151</v>
      </c>
      <c r="Z35" t="s">
        <v>152</v>
      </c>
      <c r="AA35" t="s">
        <v>153</v>
      </c>
      <c r="AB35" t="s">
        <v>154</v>
      </c>
      <c r="AC35" t="s">
        <v>155</v>
      </c>
      <c r="AD35" t="s">
        <v>156</v>
      </c>
      <c r="AE35" t="s">
        <v>157</v>
      </c>
      <c r="AF35">
        <v>19.133949171072679</v>
      </c>
      <c r="AG35">
        <v>0.53011636124007255</v>
      </c>
      <c r="AH35">
        <v>7.0005103942454117</v>
      </c>
      <c r="AI35">
        <v>3.3035180582749728</v>
      </c>
      <c r="AJ35">
        <v>2.0252133951739619</v>
      </c>
      <c r="AK35">
        <v>18.073567541780509</v>
      </c>
      <c r="AL35">
        <v>0.90669143904859051</v>
      </c>
      <c r="AM35">
        <v>18.799745768091501</v>
      </c>
      <c r="AN35">
        <v>4.5520021456822217</v>
      </c>
      <c r="AO35"/>
      <c r="AP35"/>
      <c r="AQ35"/>
      <c r="AR35"/>
      <c r="AS35"/>
      <c r="AT35"/>
      <c r="AU35"/>
      <c r="AV35"/>
      <c r="AW35"/>
      <c r="AX35"/>
      <c r="AY35"/>
      <c r="AZ35"/>
      <c r="BA35"/>
      <c r="BB35"/>
      <c r="BC35"/>
      <c r="BD35"/>
      <c r="BE35"/>
      <c r="BF35"/>
      <c r="BG35"/>
      <c r="BH35"/>
      <c r="BI35"/>
      <c r="BJ35"/>
      <c r="BK35"/>
      <c r="BL35"/>
    </row>
    <row r="36">
      <c r="A36" t="s">
        <v>365</v>
      </c>
      <c r="B36">
        <v>2003</v>
      </c>
      <c r="C36" t="s">
        <v>368</v>
      </c>
      <c r="D36">
        <v>137</v>
      </c>
      <c r="E36" t="s">
        <v>45</v>
      </c>
      <c r="F36" t="s">
        <v>42</v>
      </c>
      <c r="G36" t="s">
        <v>391</v>
      </c>
      <c r="H36">
        <v>13.59982755052277</v>
      </c>
      <c r="I36">
        <v>19.834495169321549</v>
      </c>
      <c r="J36">
        <v>15.75120826231168</v>
      </c>
      <c r="K36">
        <v>14.007028256825439</v>
      </c>
      <c r="L36">
        <v>7.9167970828242744</v>
      </c>
      <c r="M36">
        <v>17.66721395281866</v>
      </c>
      <c r="N36">
        <v>14.016617918725229</v>
      </c>
      <c r="O36">
        <v>13.18968043568645</v>
      </c>
      <c r="P36">
        <v>11.762417896465321</v>
      </c>
      <c r="Q36">
        <v>5.3194048331905464</v>
      </c>
      <c r="R36">
        <v>9.6767223689517365</v>
      </c>
      <c r="S36">
        <v>13.872465259184411</v>
      </c>
      <c r="T36">
        <v>18.221483147867129</v>
      </c>
      <c r="U36">
        <v>19.741906823285269</v>
      </c>
      <c r="V36">
        <v>24.473172324442942</v>
      </c>
      <c r="W36" t="s">
        <v>149</v>
      </c>
      <c r="X36" t="s">
        <v>150</v>
      </c>
      <c r="Y36" t="s">
        <v>151</v>
      </c>
      <c r="Z36" t="s">
        <v>152</v>
      </c>
      <c r="AA36" t="s">
        <v>153</v>
      </c>
      <c r="AB36" t="s">
        <v>154</v>
      </c>
      <c r="AC36" t="s">
        <v>155</v>
      </c>
      <c r="AD36" t="s">
        <v>156</v>
      </c>
      <c r="AE36" t="s">
        <v>157</v>
      </c>
      <c r="AF36">
        <v>31.403331135050141</v>
      </c>
      <c r="AG36">
        <v>5.8353826236735236</v>
      </c>
      <c r="AH36">
        <v>15.205281128147909</v>
      </c>
      <c r="AI36">
        <v>9.0390969966889401</v>
      </c>
      <c r="AJ36">
        <v>4.5292850466854446</v>
      </c>
      <c r="AK36">
        <v>27.16362003590325</v>
      </c>
      <c r="AL36">
        <v>4.228443393392908</v>
      </c>
      <c r="AM36">
        <v>24.749046951138769</v>
      </c>
      <c r="AN36">
        <v>12.27017598198524</v>
      </c>
      <c r="AO36"/>
      <c r="AP36"/>
      <c r="AQ36"/>
      <c r="AR36"/>
      <c r="AS36"/>
      <c r="AT36"/>
      <c r="AU36"/>
      <c r="AV36"/>
      <c r="AW36"/>
      <c r="AX36"/>
      <c r="AY36"/>
      <c r="AZ36"/>
      <c r="BA36"/>
      <c r="BB36"/>
      <c r="BC36"/>
      <c r="BD36"/>
      <c r="BE36"/>
      <c r="BF36"/>
      <c r="BG36"/>
      <c r="BH36"/>
      <c r="BI36"/>
      <c r="BJ36"/>
      <c r="BK36"/>
      <c r="BL36"/>
    </row>
    <row r="37">
      <c r="A37" t="s">
        <v>365</v>
      </c>
      <c r="B37">
        <v>2003</v>
      </c>
      <c r="C37" t="s">
        <v>368</v>
      </c>
      <c r="D37">
        <v>138</v>
      </c>
      <c r="E37" t="s">
        <v>45</v>
      </c>
      <c r="F37" t="s">
        <v>41</v>
      </c>
      <c r="G37" t="s">
        <v>181</v>
      </c>
      <c r="H37">
        <v>13.59982755052277</v>
      </c>
      <c r="I37">
        <v>19.834495169321549</v>
      </c>
      <c r="J37">
        <v>15.75120826231168</v>
      </c>
      <c r="K37">
        <v>14.007028256825439</v>
      </c>
      <c r="L37">
        <v>7.9167970828242744</v>
      </c>
      <c r="M37">
        <v>17.66721395281866</v>
      </c>
      <c r="N37">
        <v>14.016617918725229</v>
      </c>
      <c r="O37">
        <v>13.18968043568645</v>
      </c>
      <c r="P37">
        <v>11.762417896465321</v>
      </c>
      <c r="Q37">
        <v>5.3194048331905464</v>
      </c>
      <c r="R37">
        <v>9.6767223689517365</v>
      </c>
      <c r="S37">
        <v>13.872465259184411</v>
      </c>
      <c r="T37">
        <v>18.221483147867129</v>
      </c>
      <c r="U37">
        <v>19.741906823285269</v>
      </c>
      <c r="V37">
        <v>24.473172324442942</v>
      </c>
      <c r="W37" t="s">
        <v>149</v>
      </c>
      <c r="X37" t="s">
        <v>150</v>
      </c>
      <c r="Y37" t="s">
        <v>151</v>
      </c>
      <c r="Z37" t="s">
        <v>152</v>
      </c>
      <c r="AA37" t="s">
        <v>153</v>
      </c>
      <c r="AB37" t="s">
        <v>154</v>
      </c>
      <c r="AC37" t="s">
        <v>155</v>
      </c>
      <c r="AD37" t="s">
        <v>156</v>
      </c>
      <c r="AE37" t="s">
        <v>157</v>
      </c>
      <c r="AF37">
        <v>31.403331135050141</v>
      </c>
      <c r="AG37">
        <v>5.8353826236735236</v>
      </c>
      <c r="AH37">
        <v>15.205281128147909</v>
      </c>
      <c r="AI37">
        <v>9.0390969966889401</v>
      </c>
      <c r="AJ37">
        <v>4.5292850466854446</v>
      </c>
      <c r="AK37">
        <v>27.16362003590325</v>
      </c>
      <c r="AL37">
        <v>4.228443393392908</v>
      </c>
      <c r="AM37">
        <v>24.749046951138769</v>
      </c>
      <c r="AN37">
        <v>12.27017598198524</v>
      </c>
      <c r="AO37"/>
      <c r="AP37"/>
      <c r="AQ37"/>
      <c r="AR37"/>
      <c r="AS37"/>
      <c r="AT37"/>
      <c r="AU37"/>
      <c r="AV37"/>
      <c r="AW37"/>
      <c r="AX37"/>
      <c r="AY37"/>
      <c r="AZ37"/>
      <c r="BA37"/>
      <c r="BB37"/>
      <c r="BC37"/>
      <c r="BD37"/>
      <c r="BE37"/>
      <c r="BF37"/>
      <c r="BG37"/>
      <c r="BH37"/>
      <c r="BI37"/>
      <c r="BJ37"/>
      <c r="BK37"/>
      <c r="BL37"/>
    </row>
    <row r="38">
      <c r="A38" t="s">
        <v>365</v>
      </c>
      <c r="B38">
        <v>2003</v>
      </c>
      <c r="C38" t="s">
        <v>368</v>
      </c>
      <c r="D38">
        <v>139</v>
      </c>
      <c r="E38" t="s">
        <v>45</v>
      </c>
      <c r="F38" t="s">
        <v>19</v>
      </c>
      <c r="G38" t="s">
        <v>181</v>
      </c>
      <c r="H38">
        <v>70.937060523405719</v>
      </c>
      <c r="I38">
        <v>52.097078280610127</v>
      </c>
      <c r="J38">
        <v>34.230689266345081</v>
      </c>
      <c r="K38">
        <v>11.53621826690704</v>
      </c>
      <c r="L38">
        <v>1.3463457070390381</v>
      </c>
      <c r="M38">
        <v>45.217571661485927</v>
      </c>
      <c r="N38">
        <v>28.09774806490206</v>
      </c>
      <c r="O38">
        <v>10.923571458860041</v>
      </c>
      <c r="P38">
        <v>6.3655053137266426</v>
      </c>
      <c r="Q38">
        <v>0.41084025754960402</v>
      </c>
      <c r="R38">
        <v>79.719275213497838</v>
      </c>
      <c r="S38">
        <v>69.474143550648293</v>
      </c>
      <c r="T38">
        <v>60.865426896576437</v>
      </c>
      <c r="U38">
        <v>54.883895135590237</v>
      </c>
      <c r="V38">
        <v>33.380994719771643</v>
      </c>
      <c r="W38" t="s">
        <v>149</v>
      </c>
      <c r="X38" t="s">
        <v>150</v>
      </c>
      <c r="Y38" t="s">
        <v>151</v>
      </c>
      <c r="Z38" t="s">
        <v>152</v>
      </c>
      <c r="AA38" t="s">
        <v>153</v>
      </c>
      <c r="AB38" t="s">
        <v>154</v>
      </c>
      <c r="AC38" t="s">
        <v>155</v>
      </c>
      <c r="AD38" t="s">
        <v>156</v>
      </c>
      <c r="AE38" t="s">
        <v>157</v>
      </c>
      <c r="AF38">
        <v>13.012838567351499</v>
      </c>
      <c r="AG38">
        <v>54.08463060959734</v>
      </c>
      <c r="AH38">
        <v>28.2294584422371</v>
      </c>
      <c r="AI38">
        <v>44.37182491292775</v>
      </c>
      <c r="AJ38">
        <v>51.116264737736749</v>
      </c>
      <c r="AK38">
        <v>24.792306051642282</v>
      </c>
      <c r="AL38">
        <v>63.567578940469062</v>
      </c>
      <c r="AM38">
        <v>12.02395622315075</v>
      </c>
      <c r="AN38">
        <v>25.435883404339471</v>
      </c>
      <c r="AO38"/>
      <c r="AP38"/>
      <c r="AQ38"/>
      <c r="AR38"/>
      <c r="AS38"/>
      <c r="AT38"/>
      <c r="AU38"/>
      <c r="AV38"/>
      <c r="AW38"/>
      <c r="AX38"/>
      <c r="AY38"/>
      <c r="AZ38"/>
      <c r="BA38"/>
      <c r="BB38"/>
      <c r="BC38"/>
      <c r="BD38"/>
      <c r="BE38"/>
      <c r="BF38"/>
      <c r="BG38"/>
      <c r="BH38"/>
      <c r="BI38"/>
      <c r="BJ38"/>
      <c r="BK38"/>
      <c r="BL38"/>
    </row>
    <row r="39">
      <c r="A39" t="s">
        <v>365</v>
      </c>
      <c r="B39">
        <v>2003</v>
      </c>
      <c r="C39" t="s">
        <v>368</v>
      </c>
      <c r="D39">
        <v>151</v>
      </c>
      <c r="E39" t="s">
        <v>109</v>
      </c>
      <c r="F39" t="s">
        <v>49</v>
      </c>
      <c r="G39" t="s">
        <v>181</v>
      </c>
      <c r="H39">
        <v>71.405108687584601</v>
      </c>
      <c r="I39">
        <v>58.858265774722597</v>
      </c>
      <c r="J39">
        <v>61.636372557951077</v>
      </c>
      <c r="K39">
        <v>42.382798518136042</v>
      </c>
      <c r="L39">
        <v>10.114789230477779</v>
      </c>
      <c r="M39">
        <v>63.184668498285824</v>
      </c>
      <c r="N39">
        <v>63.596788353883937</v>
      </c>
      <c r="O39">
        <v>45.29318257033637</v>
      </c>
      <c r="P39">
        <v>27.164349785423092</v>
      </c>
      <c r="Q39">
        <v>4.4510881121683648</v>
      </c>
      <c r="R39">
        <v>79.996638035491557</v>
      </c>
      <c r="S39">
        <v>68.724244296246241</v>
      </c>
      <c r="T39">
        <v>62.942558752933387</v>
      </c>
      <c r="U39">
        <v>57.955805362169357</v>
      </c>
      <c r="V39">
        <v>40.705624039840941</v>
      </c>
      <c r="W39" t="s">
        <v>149</v>
      </c>
      <c r="X39" t="s">
        <v>150</v>
      </c>
      <c r="Y39" t="s">
        <v>151</v>
      </c>
      <c r="Z39" t="s">
        <v>152</v>
      </c>
      <c r="AA39" t="s">
        <v>153</v>
      </c>
      <c r="AB39" t="s">
        <v>154</v>
      </c>
      <c r="AC39" t="s">
        <v>155</v>
      </c>
      <c r="AD39" t="s">
        <v>156</v>
      </c>
      <c r="AE39" t="s">
        <v>157</v>
      </c>
      <c r="AF39">
        <v>25.713669517091379</v>
      </c>
      <c r="AG39">
        <v>65.928659634097372</v>
      </c>
      <c r="AH39">
        <v>42.790110694033459</v>
      </c>
      <c r="AI39">
        <v>59.099886385102138</v>
      </c>
      <c r="AJ39">
        <v>65.385219167058878</v>
      </c>
      <c r="AK39">
        <v>39.1569485463707</v>
      </c>
      <c r="AL39">
        <v>75.697912996682376</v>
      </c>
      <c r="AM39">
        <v>28.366248493217022</v>
      </c>
      <c r="AN39">
        <v>46.514240840832301</v>
      </c>
      <c r="AO39"/>
      <c r="AP39"/>
      <c r="AQ39"/>
      <c r="AR39"/>
      <c r="AS39"/>
      <c r="AT39"/>
      <c r="AU39"/>
      <c r="AV39"/>
      <c r="AW39"/>
      <c r="AX39"/>
      <c r="AY39"/>
      <c r="AZ39"/>
      <c r="BA39"/>
      <c r="BB39"/>
      <c r="BC39"/>
      <c r="BD39"/>
      <c r="BE39"/>
      <c r="BF39"/>
      <c r="BG39"/>
      <c r="BH39"/>
      <c r="BI39"/>
      <c r="BJ39"/>
      <c r="BK39"/>
      <c r="BL39"/>
    </row>
    <row r="40">
      <c r="A40" t="s">
        <v>365</v>
      </c>
      <c r="B40">
        <v>2003</v>
      </c>
      <c r="C40" t="s">
        <v>368</v>
      </c>
      <c r="D40">
        <v>152</v>
      </c>
      <c r="E40" t="s">
        <v>109</v>
      </c>
      <c r="F40" t="s">
        <v>48</v>
      </c>
      <c r="G40" t="s">
        <v>181</v>
      </c>
      <c r="H40">
        <v>28.594891312415481</v>
      </c>
      <c r="I40">
        <v>41.141734225277233</v>
      </c>
      <c r="J40">
        <v>38.363627442048717</v>
      </c>
      <c r="K40">
        <v>57.617201481863958</v>
      </c>
      <c r="L40">
        <v>89.885210769522089</v>
      </c>
      <c r="M40">
        <v>36.81533150171412</v>
      </c>
      <c r="N40">
        <v>36.403211646116333</v>
      </c>
      <c r="O40">
        <v>54.706817429663971</v>
      </c>
      <c r="P40">
        <v>72.835650214576702</v>
      </c>
      <c r="Q40">
        <v>95.548911887831707</v>
      </c>
      <c r="R40">
        <v>20.003361964508478</v>
      </c>
      <c r="S40">
        <v>31.275755703753831</v>
      </c>
      <c r="T40">
        <v>37.057441247066663</v>
      </c>
      <c r="U40">
        <v>42.044194637830671</v>
      </c>
      <c r="V40">
        <v>59.294375960159073</v>
      </c>
      <c r="W40" t="s">
        <v>149</v>
      </c>
      <c r="X40" t="s">
        <v>150</v>
      </c>
      <c r="Y40" t="s">
        <v>151</v>
      </c>
      <c r="Z40" t="s">
        <v>152</v>
      </c>
      <c r="AA40" t="s">
        <v>153</v>
      </c>
      <c r="AB40" t="s">
        <v>154</v>
      </c>
      <c r="AC40" t="s">
        <v>155</v>
      </c>
      <c r="AD40" t="s">
        <v>156</v>
      </c>
      <c r="AE40" t="s">
        <v>157</v>
      </c>
      <c r="AF40">
        <v>74.286330482908838</v>
      </c>
      <c r="AG40">
        <v>34.07134036590265</v>
      </c>
      <c r="AH40">
        <v>57.209889305966279</v>
      </c>
      <c r="AI40">
        <v>40.900113614898231</v>
      </c>
      <c r="AJ40">
        <v>34.614780832941427</v>
      </c>
      <c r="AK40">
        <v>60.843051453629492</v>
      </c>
      <c r="AL40">
        <v>24.302087003317801</v>
      </c>
      <c r="AM40">
        <v>71.633751506782801</v>
      </c>
      <c r="AN40">
        <v>53.485759159167777</v>
      </c>
      <c r="AO40"/>
      <c r="AP40"/>
      <c r="AQ40"/>
      <c r="AR40"/>
      <c r="AS40"/>
      <c r="AT40"/>
      <c r="AU40"/>
      <c r="AV40"/>
      <c r="AW40"/>
      <c r="AX40"/>
      <c r="AY40"/>
      <c r="AZ40"/>
      <c r="BA40"/>
      <c r="BB40"/>
      <c r="BC40"/>
      <c r="BD40"/>
      <c r="BE40"/>
      <c r="BF40"/>
      <c r="BG40"/>
      <c r="BH40"/>
      <c r="BI40"/>
      <c r="BJ40"/>
      <c r="BK40"/>
      <c r="BL40"/>
    </row>
    <row r="41">
      <c r="A41" t="s">
        <v>365</v>
      </c>
      <c r="B41">
        <v>2003</v>
      </c>
      <c r="C41" t="s">
        <v>368</v>
      </c>
      <c r="D41">
        <v>153</v>
      </c>
      <c r="E41" t="s">
        <v>62</v>
      </c>
      <c r="F41" t="s">
        <v>172</v>
      </c>
      <c r="G41" t="s">
        <v>181</v>
      </c>
      <c r="H41">
        <v>0.25492144846521059</v>
      </c>
      <c r="I41">
        <v>4.9361850754278809</v>
      </c>
      <c r="J41">
        <v>27.70653833887177</v>
      </c>
      <c r="K41">
        <v>47.826470903005671</v>
      </c>
      <c r="L41">
        <v>66.751367089007047</v>
      </c>
      <c r="M41">
        <v>14.498718372871259</v>
      </c>
      <c r="N41">
        <v>37.73430810939486</v>
      </c>
      <c r="O41">
        <v>51.126373539474692</v>
      </c>
      <c r="P41">
        <v>53.15323049060683</v>
      </c>
      <c r="Q41">
        <v>74.663825647230183</v>
      </c>
      <c r="R41">
        <v>0.030163589615099001</v>
      </c>
      <c r="S41">
        <v>0.47417900524475332</v>
      </c>
      <c r="T41">
        <v>0.77248053852688392</v>
      </c>
      <c r="U41">
        <v>2.2816088487364952</v>
      </c>
      <c r="V41">
        <v>8.2803538504373879</v>
      </c>
      <c r="W41" t="s">
        <v>149</v>
      </c>
      <c r="X41" t="s">
        <v>150</v>
      </c>
      <c r="Y41" t="s">
        <v>151</v>
      </c>
      <c r="Z41" t="s">
        <v>152</v>
      </c>
      <c r="AA41" t="s">
        <v>153</v>
      </c>
      <c r="AB41" t="s">
        <v>154</v>
      </c>
      <c r="AC41" t="s">
        <v>155</v>
      </c>
      <c r="AD41" t="s">
        <v>156</v>
      </c>
      <c r="AE41" t="s">
        <v>157</v>
      </c>
      <c r="AF41">
        <v>5.0465499914755254</v>
      </c>
      <c r="AG41">
        <v>33.714487781815542</v>
      </c>
      <c r="AH41">
        <v>34.359468907221668</v>
      </c>
      <c r="AI41">
        <v>34.246463035419403</v>
      </c>
      <c r="AJ41">
        <v>37.799951773718391</v>
      </c>
      <c r="AK41">
        <v>2.8068863347707178</v>
      </c>
      <c r="AL41">
        <v>27.068842833696529</v>
      </c>
      <c r="AM41">
        <v>19.678204106480219</v>
      </c>
      <c r="AN41">
        <v>45.471762486007833</v>
      </c>
      <c r="AO41">
        <v>41.774477999999988</v>
      </c>
      <c r="AP41">
        <v>808.12165500000026</v>
      </c>
      <c r="AQ41">
        <v>4537.8347449999983</v>
      </c>
      <c r="AR41">
        <v>7818.0966339999959</v>
      </c>
      <c r="AS41">
        <v>10923.756316999959</v>
      </c>
      <c r="AT41">
        <v>1467.3209190000009</v>
      </c>
      <c r="AU41">
        <v>3819.3807959999981</v>
      </c>
      <c r="AV41">
        <v>5156.7284439999894</v>
      </c>
      <c r="AW41">
        <v>5394.4434759999958</v>
      </c>
      <c r="AX41">
        <v>7552.1164179999987</v>
      </c>
      <c r="AY41">
        <v>1.890134</v>
      </c>
      <c r="AZ41">
        <v>29.567899000000001</v>
      </c>
      <c r="BA41">
        <v>48.325369999999992</v>
      </c>
      <c r="BB41">
        <v>142.67655800000011</v>
      </c>
      <c r="BC41">
        <v>517.13381499999946</v>
      </c>
      <c r="BD41">
        <v>159.35966499999989</v>
      </c>
      <c r="BE41">
        <v>1975.4520649999999</v>
      </c>
      <c r="BF41">
        <v>5249.8615630000058</v>
      </c>
      <c r="BG41">
        <v>7571.7450169999956</v>
      </c>
      <c r="BH41">
        <v>1556.9513680000009</v>
      </c>
      <c r="BI41">
        <v>12.255933000000001</v>
      </c>
      <c r="BJ41">
        <v>1941.068503</v>
      </c>
      <c r="BK41">
        <v>3907.0382720000039</v>
      </c>
      <c r="BL41">
        <v>1755.851443</v>
      </c>
    </row>
    <row r="42">
      <c r="A42" t="s">
        <v>365</v>
      </c>
      <c r="B42">
        <v>2003</v>
      </c>
      <c r="C42" t="s">
        <v>368</v>
      </c>
      <c r="D42">
        <v>154</v>
      </c>
      <c r="E42" t="s">
        <v>62</v>
      </c>
      <c r="F42" t="s">
        <v>173</v>
      </c>
      <c r="G42" t="s">
        <v>181</v>
      </c>
      <c r="H42">
        <v>1.6083629270835269</v>
      </c>
      <c r="I42">
        <v>3.2977463053188791</v>
      </c>
      <c r="J42">
        <v>6.5603558701597873</v>
      </c>
      <c r="K42">
        <v>12.623254316436419</v>
      </c>
      <c r="L42">
        <v>16.068693038305369</v>
      </c>
      <c r="M42">
        <v>4.9492820600055127</v>
      </c>
      <c r="N42">
        <v>6.1347079882526181</v>
      </c>
      <c r="O42">
        <v>11.57069413029237</v>
      </c>
      <c r="P42">
        <v>16.956428402735881</v>
      </c>
      <c r="Q42">
        <v>14.286524428839121</v>
      </c>
      <c r="R42">
        <v>0.89711645898358527</v>
      </c>
      <c r="S42">
        <v>2.306746925738131</v>
      </c>
      <c r="T42">
        <v>1.9191262691624209</v>
      </c>
      <c r="U42">
        <v>3.3506823691027261</v>
      </c>
      <c r="V42">
        <v>9.3923067809050984</v>
      </c>
      <c r="W42" t="s">
        <v>149</v>
      </c>
      <c r="X42" t="s">
        <v>150</v>
      </c>
      <c r="Y42" t="s">
        <v>151</v>
      </c>
      <c r="Z42" t="s">
        <v>152</v>
      </c>
      <c r="AA42" t="s">
        <v>153</v>
      </c>
      <c r="AB42" t="s">
        <v>154</v>
      </c>
      <c r="AC42" t="s">
        <v>155</v>
      </c>
      <c r="AD42" t="s">
        <v>156</v>
      </c>
      <c r="AE42" t="s">
        <v>157</v>
      </c>
      <c r="AF42">
        <v>19.133949171072679</v>
      </c>
      <c r="AG42">
        <v>0.53011636124007255</v>
      </c>
      <c r="AH42">
        <v>7.0005103942454117</v>
      </c>
      <c r="AI42">
        <v>3.3035180582749728</v>
      </c>
      <c r="AJ42">
        <v>2.0252133951739619</v>
      </c>
      <c r="AK42">
        <v>18.073567541780509</v>
      </c>
      <c r="AL42">
        <v>0.90669143904859051</v>
      </c>
      <c r="AM42">
        <v>18.799745768091501</v>
      </c>
      <c r="AN42">
        <v>4.5520021456822217</v>
      </c>
      <c r="AO42">
        <v>263.56558899999999</v>
      </c>
      <c r="AP42">
        <v>539.88660500000015</v>
      </c>
      <c r="AQ42">
        <v>1074.468793</v>
      </c>
      <c r="AR42">
        <v>2063.4978960000021</v>
      </c>
      <c r="AS42">
        <v>2629.6163620000052</v>
      </c>
      <c r="AT42">
        <v>500.88462399999969</v>
      </c>
      <c r="AU42">
        <v>620.94118200000003</v>
      </c>
      <c r="AV42">
        <v>1167.047913000001</v>
      </c>
      <c r="AW42">
        <v>1720.883072000001</v>
      </c>
      <c r="AX42">
        <v>1445.0571580000001</v>
      </c>
      <c r="AY42">
        <v>56.215800000000002</v>
      </c>
      <c r="AZ42">
        <v>143.83947699999999</v>
      </c>
      <c r="BA42">
        <v>120.058024</v>
      </c>
      <c r="BB42">
        <v>209.52926600000001</v>
      </c>
      <c r="BC42">
        <v>586.57872899999995</v>
      </c>
      <c r="BD42">
        <v>604.21074499999963</v>
      </c>
      <c r="BE42">
        <v>31.061408</v>
      </c>
      <c r="BF42">
        <v>1069.623938</v>
      </c>
      <c r="BG42">
        <v>730.39357000000041</v>
      </c>
      <c r="BH42">
        <v>83.417005000000017</v>
      </c>
      <c r="BI42">
        <v>78.916067999999953</v>
      </c>
      <c r="BJ42">
        <v>65.017562999999996</v>
      </c>
      <c r="BK42">
        <v>3732.6234560000021</v>
      </c>
      <c r="BL42">
        <v>175.77149199999999</v>
      </c>
    </row>
    <row r="43">
      <c r="A43" t="s">
        <v>365</v>
      </c>
      <c r="B43">
        <v>2003</v>
      </c>
      <c r="C43" t="s">
        <v>368</v>
      </c>
      <c r="D43">
        <v>155</v>
      </c>
      <c r="E43" t="s">
        <v>62</v>
      </c>
      <c r="F43" t="s">
        <v>174</v>
      </c>
      <c r="G43" t="s">
        <v>181</v>
      </c>
      <c r="H43">
        <v>27.174394403311371</v>
      </c>
      <c r="I43">
        <v>39.606725741453268</v>
      </c>
      <c r="J43">
        <v>31.471107898755822</v>
      </c>
      <c r="K43">
        <v>27.980771210961819</v>
      </c>
      <c r="L43">
        <v>15.83153523372498</v>
      </c>
      <c r="M43">
        <v>35.266222196967568</v>
      </c>
      <c r="N43">
        <v>27.90499804946575</v>
      </c>
      <c r="O43">
        <v>26.37366730230816</v>
      </c>
      <c r="P43">
        <v>23.519744072828679</v>
      </c>
      <c r="Q43">
        <v>10.637961240741779</v>
      </c>
      <c r="R43">
        <v>19.353444737903509</v>
      </c>
      <c r="S43">
        <v>27.67991427609736</v>
      </c>
      <c r="T43">
        <v>36.431663954315049</v>
      </c>
      <c r="U43">
        <v>39.45625998507807</v>
      </c>
      <c r="V43">
        <v>48.910465194016091</v>
      </c>
      <c r="W43" t="s">
        <v>149</v>
      </c>
      <c r="X43" t="s">
        <v>150</v>
      </c>
      <c r="Y43" t="s">
        <v>151</v>
      </c>
      <c r="Z43" t="s">
        <v>152</v>
      </c>
      <c r="AA43" t="s">
        <v>153</v>
      </c>
      <c r="AB43" t="s">
        <v>154</v>
      </c>
      <c r="AC43" t="s">
        <v>155</v>
      </c>
      <c r="AD43" t="s">
        <v>156</v>
      </c>
      <c r="AE43" t="s">
        <v>157</v>
      </c>
      <c r="AF43">
        <v>62.800574345591293</v>
      </c>
      <c r="AG43">
        <v>11.62477146381568</v>
      </c>
      <c r="AH43">
        <v>30.385231108186169</v>
      </c>
      <c r="AI43">
        <v>17.99614793060756</v>
      </c>
      <c r="AJ43">
        <v>8.6496159711574858</v>
      </c>
      <c r="AK43">
        <v>54.327240071806749</v>
      </c>
      <c r="AL43">
        <v>8.4316572035502713</v>
      </c>
      <c r="AM43">
        <v>49.492106827785022</v>
      </c>
      <c r="AN43">
        <v>24.50191247080987</v>
      </c>
      <c r="AO43">
        <v>4453.1213359999992</v>
      </c>
      <c r="AP43">
        <v>6484.1678880000027</v>
      </c>
      <c r="AQ43">
        <v>5154.4038140000057</v>
      </c>
      <c r="AR43">
        <v>4573.9601750000074</v>
      </c>
      <c r="AS43">
        <v>2590.8058600000031</v>
      </c>
      <c r="AT43">
        <v>3569.0648119999992</v>
      </c>
      <c r="AU43">
        <v>2824.4804000000008</v>
      </c>
      <c r="AV43">
        <v>2660.1112289999978</v>
      </c>
      <c r="AW43">
        <v>2386.9843620000029</v>
      </c>
      <c r="AX43">
        <v>1076.0113220000001</v>
      </c>
      <c r="AY43">
        <v>1212.740406000001</v>
      </c>
      <c r="AZ43">
        <v>1726.008323</v>
      </c>
      <c r="BA43">
        <v>2279.1171460000041</v>
      </c>
      <c r="BB43">
        <v>2467.3306160000029</v>
      </c>
      <c r="BC43">
        <v>3054.610456999997</v>
      </c>
      <c r="BD43">
        <v>1983.112920000003</v>
      </c>
      <c r="BE43">
        <v>681.13681400000007</v>
      </c>
      <c r="BF43">
        <v>4642.6287120000025</v>
      </c>
      <c r="BG43">
        <v>3978.8705559999999</v>
      </c>
      <c r="BH43">
        <v>356.27112700000009</v>
      </c>
      <c r="BI43">
        <v>237.2133870000003</v>
      </c>
      <c r="BJ43">
        <v>604.62223399999993</v>
      </c>
      <c r="BK43">
        <v>9826.4838850000051</v>
      </c>
      <c r="BL43">
        <v>946.11943799999983</v>
      </c>
    </row>
    <row r="44">
      <c r="A44" t="s">
        <v>365</v>
      </c>
      <c r="B44">
        <v>2003</v>
      </c>
      <c r="C44" t="s">
        <v>368</v>
      </c>
      <c r="D44">
        <v>156</v>
      </c>
      <c r="E44" t="s">
        <v>62</v>
      </c>
      <c r="F44" t="s">
        <v>175</v>
      </c>
      <c r="G44" t="s">
        <v>181</v>
      </c>
      <c r="H44">
        <v>70.962321221140002</v>
      </c>
      <c r="I44">
        <v>52.159342877799887</v>
      </c>
      <c r="J44">
        <v>34.261997892212612</v>
      </c>
      <c r="K44">
        <v>11.56950356959611</v>
      </c>
      <c r="L44">
        <v>1.3484046389625099</v>
      </c>
      <c r="M44">
        <v>45.285777370155657</v>
      </c>
      <c r="N44">
        <v>28.225985852887181</v>
      </c>
      <c r="O44">
        <v>10.92926502792487</v>
      </c>
      <c r="P44">
        <v>6.3705970338283988</v>
      </c>
      <c r="Q44">
        <v>0.41168868318899349</v>
      </c>
      <c r="R44">
        <v>79.719275213497838</v>
      </c>
      <c r="S44">
        <v>69.539159792919861</v>
      </c>
      <c r="T44">
        <v>60.876729237995697</v>
      </c>
      <c r="U44">
        <v>54.911448797082741</v>
      </c>
      <c r="V44">
        <v>33.416874174641443</v>
      </c>
      <c r="W44" t="s">
        <v>149</v>
      </c>
      <c r="X44" t="s">
        <v>150</v>
      </c>
      <c r="Y44" t="s">
        <v>151</v>
      </c>
      <c r="Z44" t="s">
        <v>152</v>
      </c>
      <c r="AA44" t="s">
        <v>153</v>
      </c>
      <c r="AB44" t="s">
        <v>154</v>
      </c>
      <c r="AC44" t="s">
        <v>155</v>
      </c>
      <c r="AD44" t="s">
        <v>156</v>
      </c>
      <c r="AE44" t="s">
        <v>157</v>
      </c>
      <c r="AF44">
        <v>13.01892649186069</v>
      </c>
      <c r="AG44">
        <v>54.130624393128812</v>
      </c>
      <c r="AH44">
        <v>28.254789590346451</v>
      </c>
      <c r="AI44">
        <v>44.453870975698308</v>
      </c>
      <c r="AJ44">
        <v>51.525218859950549</v>
      </c>
      <c r="AK44">
        <v>24.792306051642282</v>
      </c>
      <c r="AL44">
        <v>63.592808523704768</v>
      </c>
      <c r="AM44">
        <v>12.02994329764307</v>
      </c>
      <c r="AN44">
        <v>25.47432289750013</v>
      </c>
      <c r="AO44">
        <v>11628.734829999999</v>
      </c>
      <c r="AP44">
        <v>8539.2046379999956</v>
      </c>
      <c r="AQ44">
        <v>5611.501608999999</v>
      </c>
      <c r="AR44">
        <v>1891.2433889999991</v>
      </c>
      <c r="AS44">
        <v>220.6643</v>
      </c>
      <c r="AT44">
        <v>4583.0787770000024</v>
      </c>
      <c r="AU44">
        <v>2856.9700550000039</v>
      </c>
      <c r="AV44">
        <v>1102.351838000001</v>
      </c>
      <c r="AW44">
        <v>646.54255799999987</v>
      </c>
      <c r="AX44">
        <v>41.641595999999993</v>
      </c>
      <c r="AY44">
        <v>4995.4303999999966</v>
      </c>
      <c r="AZ44">
        <v>4336.1828140000007</v>
      </c>
      <c r="BA44">
        <v>3808.3683899999969</v>
      </c>
      <c r="BB44">
        <v>3433.7947600000011</v>
      </c>
      <c r="BC44">
        <v>2086.9875779999988</v>
      </c>
      <c r="BD44">
        <v>411.11091099999982</v>
      </c>
      <c r="BE44">
        <v>3171.7063130000001</v>
      </c>
      <c r="BF44">
        <v>4317.1136970000061</v>
      </c>
      <c r="BG44">
        <v>9828.558812000023</v>
      </c>
      <c r="BH44">
        <v>2122.2847179999981</v>
      </c>
      <c r="BI44">
        <v>108.252635</v>
      </c>
      <c r="BJ44">
        <v>4560.1505170000091</v>
      </c>
      <c r="BK44">
        <v>2388.502966</v>
      </c>
      <c r="BL44">
        <v>983.66819699999951</v>
      </c>
    </row>
    <row r="45">
      <c r="A45" t="s">
        <v>365</v>
      </c>
      <c r="B45">
        <v>2008</v>
      </c>
      <c r="C45" t="s">
        <v>369</v>
      </c>
      <c r="D45">
        <v>16</v>
      </c>
      <c r="E45" t="s">
        <v>13</v>
      </c>
      <c r="F45" t="s">
        <v>14</v>
      </c>
      <c r="G45" t="s">
        <v>375</v>
      </c>
      <c r="H45">
        <v>59.721983330854677</v>
      </c>
      <c r="I45">
        <v>81.881869581391356</v>
      </c>
      <c r="J45">
        <v>95.863937286089111</v>
      </c>
      <c r="K45">
        <v>98.935363258876151</v>
      </c>
      <c r="L45">
        <v>99.550930093031866</v>
      </c>
      <c r="M45">
        <v>88.358404251625316</v>
      </c>
      <c r="N45">
        <v>97.869508782749861</v>
      </c>
      <c r="O45">
        <v>98.996265833872414</v>
      </c>
      <c r="P45">
        <v>99.527483882559039</v>
      </c>
      <c r="Q45">
        <v>99.526733195941745</v>
      </c>
      <c r="R45">
        <v>52.27874960998151</v>
      </c>
      <c r="S45">
        <v>64.598412926024395</v>
      </c>
      <c r="T45">
        <v>72.404979138692582</v>
      </c>
      <c r="U45">
        <v>83.044407282940554</v>
      </c>
      <c r="V45">
        <v>93.550100265090705</v>
      </c>
      <c r="W45" t="s">
        <v>149</v>
      </c>
      <c r="X45" t="s">
        <v>150</v>
      </c>
      <c r="Y45" t="s">
        <v>151</v>
      </c>
      <c r="Z45" t="s">
        <v>152</v>
      </c>
      <c r="AA45" t="s">
        <v>153</v>
      </c>
      <c r="AB45" t="s">
        <v>154</v>
      </c>
      <c r="AC45" t="s">
        <v>251</v>
      </c>
      <c r="AD45" t="s">
        <v>156</v>
      </c>
      <c r="AE45" t="s">
        <v>157</v>
      </c>
      <c r="AF45">
        <v>60.144377201810059</v>
      </c>
      <c r="AG45">
        <v>81.416743131189264</v>
      </c>
      <c r="AH45">
        <v>87.800772057989846</v>
      </c>
      <c r="AI45">
        <v>86.001311909396875</v>
      </c>
      <c r="AJ45">
        <v>84.558333708745607</v>
      </c>
      <c r="AK45">
        <v>54.693463955055464</v>
      </c>
      <c r="AL45">
        <v>85.418161850838416</v>
      </c>
      <c r="AM45">
        <v>95.561543006513844</v>
      </c>
      <c r="AN45">
        <v>92.828205502569233</v>
      </c>
      <c r="AO45"/>
      <c r="AP45"/>
      <c r="AQ45"/>
      <c r="AR45"/>
      <c r="AS45"/>
      <c r="AT45"/>
      <c r="AU45"/>
      <c r="AV45"/>
      <c r="AW45"/>
      <c r="AX45"/>
      <c r="AY45"/>
      <c r="AZ45"/>
      <c r="BA45"/>
      <c r="BB45"/>
      <c r="BC45"/>
      <c r="BD45"/>
      <c r="BE45"/>
      <c r="BF45"/>
      <c r="BG45"/>
      <c r="BH45"/>
      <c r="BI45"/>
      <c r="BJ45"/>
      <c r="BK45"/>
      <c r="BL45"/>
    </row>
    <row r="46">
      <c r="A46" t="s">
        <v>365</v>
      </c>
      <c r="B46">
        <v>2008</v>
      </c>
      <c r="C46" t="s">
        <v>369</v>
      </c>
      <c r="D46">
        <v>17</v>
      </c>
      <c r="E46" t="s">
        <v>13</v>
      </c>
      <c r="F46" t="s">
        <v>51</v>
      </c>
      <c r="G46" t="s">
        <v>181</v>
      </c>
      <c r="H46">
        <v>40.27801666914543</v>
      </c>
      <c r="I46">
        <v>18.11813041860848</v>
      </c>
      <c r="J46">
        <v>4.1360627139108788</v>
      </c>
      <c r="K46">
        <v>1.064636741123772</v>
      </c>
      <c r="L46">
        <v>0.44906990696813859</v>
      </c>
      <c r="M46">
        <v>11.64159574837484</v>
      </c>
      <c r="N46">
        <v>2.130491217250206</v>
      </c>
      <c r="O46">
        <v>1.0037341661275769</v>
      </c>
      <c r="P46">
        <v>0.47251611744100558</v>
      </c>
      <c r="Q46">
        <v>0.47326680405828347</v>
      </c>
      <c r="R46">
        <v>47.721250390018561</v>
      </c>
      <c r="S46">
        <v>35.401587073975243</v>
      </c>
      <c r="T46">
        <v>27.595020861307091</v>
      </c>
      <c r="U46">
        <v>16.955592717059449</v>
      </c>
      <c r="V46">
        <v>6.449899734909331</v>
      </c>
      <c r="W46" t="s">
        <v>149</v>
      </c>
      <c r="X46" t="s">
        <v>150</v>
      </c>
      <c r="Y46" t="s">
        <v>151</v>
      </c>
      <c r="Z46" t="s">
        <v>152</v>
      </c>
      <c r="AA46" t="s">
        <v>153</v>
      </c>
      <c r="AB46" t="s">
        <v>154</v>
      </c>
      <c r="AC46" t="s">
        <v>251</v>
      </c>
      <c r="AD46" t="s">
        <v>156</v>
      </c>
      <c r="AE46" t="s">
        <v>157</v>
      </c>
      <c r="AF46">
        <v>39.855622798189728</v>
      </c>
      <c r="AG46">
        <v>18.58325686881059</v>
      </c>
      <c r="AH46">
        <v>12.1992279420102</v>
      </c>
      <c r="AI46">
        <v>13.998688090603279</v>
      </c>
      <c r="AJ46">
        <v>15.44166629125435</v>
      </c>
      <c r="AK46">
        <v>45.306536044944643</v>
      </c>
      <c r="AL46">
        <v>14.58183814916163</v>
      </c>
      <c r="AM46">
        <v>4.4384569934861204</v>
      </c>
      <c r="AN46">
        <v>7.171794497430807</v>
      </c>
      <c r="AO46"/>
      <c r="AP46"/>
      <c r="AQ46"/>
      <c r="AR46"/>
      <c r="AS46"/>
      <c r="AT46"/>
      <c r="AU46"/>
      <c r="AV46"/>
      <c r="AW46"/>
      <c r="AX46"/>
      <c r="AY46"/>
      <c r="AZ46"/>
      <c r="BA46"/>
      <c r="BB46"/>
      <c r="BC46"/>
      <c r="BD46"/>
      <c r="BE46"/>
      <c r="BF46"/>
      <c r="BG46"/>
      <c r="BH46"/>
      <c r="BI46"/>
      <c r="BJ46"/>
      <c r="BK46"/>
      <c r="BL46"/>
    </row>
    <row r="47">
      <c r="A47" t="s">
        <v>365</v>
      </c>
      <c r="B47">
        <v>2008</v>
      </c>
      <c r="C47" t="s">
        <v>369</v>
      </c>
      <c r="D47">
        <v>18</v>
      </c>
      <c r="E47" t="s">
        <v>60</v>
      </c>
      <c r="F47" t="s">
        <v>15</v>
      </c>
      <c r="G47" t="s">
        <v>376</v>
      </c>
      <c r="H47">
        <v>59.61805868220528</v>
      </c>
      <c r="I47">
        <v>81.854429676184324</v>
      </c>
      <c r="J47">
        <v>95.863937286089111</v>
      </c>
      <c r="K47">
        <v>98.844437073791767</v>
      </c>
      <c r="L47">
        <v>99.550930093031852</v>
      </c>
      <c r="M47">
        <v>88.287103089402862</v>
      </c>
      <c r="N47">
        <v>97.869508782749847</v>
      </c>
      <c r="O47">
        <v>98.842529808358663</v>
      </c>
      <c r="P47">
        <v>99.527483882559039</v>
      </c>
      <c r="Q47">
        <v>99.526733195941745</v>
      </c>
      <c r="R47">
        <v>52.244233493529919</v>
      </c>
      <c r="S47">
        <v>64.426758960277795</v>
      </c>
      <c r="T47">
        <v>72.401456303510329</v>
      </c>
      <c r="U47">
        <v>83.03559458451582</v>
      </c>
      <c r="V47">
        <v>93.55010026509072</v>
      </c>
      <c r="W47" t="s">
        <v>149</v>
      </c>
      <c r="X47" t="s">
        <v>150</v>
      </c>
      <c r="Y47" t="s">
        <v>151</v>
      </c>
      <c r="Z47" t="s">
        <v>152</v>
      </c>
      <c r="AA47" t="s">
        <v>153</v>
      </c>
      <c r="AB47" t="s">
        <v>154</v>
      </c>
      <c r="AC47" t="s">
        <v>251</v>
      </c>
      <c r="AD47" t="s">
        <v>156</v>
      </c>
      <c r="AE47" t="s">
        <v>157</v>
      </c>
      <c r="AF47">
        <v>59.633391143719308</v>
      </c>
      <c r="AG47">
        <v>81.262851949967214</v>
      </c>
      <c r="AH47">
        <v>87.800772057989846</v>
      </c>
      <c r="AI47">
        <v>86.001311909396875</v>
      </c>
      <c r="AJ47">
        <v>84.540322744198889</v>
      </c>
      <c r="AK47">
        <v>54.693463955055464</v>
      </c>
      <c r="AL47">
        <v>85.41816185083843</v>
      </c>
      <c r="AM47">
        <v>95.481919373787321</v>
      </c>
      <c r="AN47">
        <v>92.828205502569233</v>
      </c>
      <c r="AO47"/>
      <c r="AP47"/>
      <c r="AQ47"/>
      <c r="AR47"/>
      <c r="AS47"/>
      <c r="AT47"/>
      <c r="AU47"/>
      <c r="AV47"/>
      <c r="AW47"/>
      <c r="AX47"/>
      <c r="AY47"/>
      <c r="AZ47"/>
      <c r="BA47"/>
      <c r="BB47"/>
      <c r="BC47"/>
      <c r="BD47"/>
      <c r="BE47"/>
      <c r="BF47"/>
      <c r="BG47"/>
      <c r="BH47"/>
      <c r="BI47"/>
      <c r="BJ47"/>
      <c r="BK47"/>
      <c r="BL47"/>
    </row>
    <row r="48">
      <c r="A48" t="s">
        <v>365</v>
      </c>
      <c r="B48">
        <v>2008</v>
      </c>
      <c r="C48" t="s">
        <v>369</v>
      </c>
      <c r="D48">
        <v>19</v>
      </c>
      <c r="E48" t="s">
        <v>60</v>
      </c>
      <c r="F48" t="s">
        <v>16</v>
      </c>
      <c r="G48" t="s">
        <v>377</v>
      </c>
      <c r="H48">
        <v>0.1039246486493888</v>
      </c>
      <c r="I48">
        <v>0.027439905207026799</v>
      </c>
      <c r="J48">
        <v>0</v>
      </c>
      <c r="K48">
        <v>0.090926185084390196</v>
      </c>
      <c r="L48">
        <v>0</v>
      </c>
      <c r="M48">
        <v>0.071301162222444897</v>
      </c>
      <c r="N48">
        <v>0</v>
      </c>
      <c r="O48">
        <v>0.15373602551374141</v>
      </c>
      <c r="P48">
        <v>0</v>
      </c>
      <c r="Q48">
        <v>0</v>
      </c>
      <c r="R48">
        <v>0.034516116451594803</v>
      </c>
      <c r="S48">
        <v>0.1716539657466008</v>
      </c>
      <c r="T48">
        <v>0.0035228351822474001</v>
      </c>
      <c r="U48">
        <v>0.0088126984247411007</v>
      </c>
      <c r="V48">
        <v>0</v>
      </c>
      <c r="W48" t="s">
        <v>149</v>
      </c>
      <c r="X48" t="s">
        <v>150</v>
      </c>
      <c r="Y48" t="s">
        <v>151</v>
      </c>
      <c r="Z48" t="s">
        <v>152</v>
      </c>
      <c r="AA48" t="s">
        <v>153</v>
      </c>
      <c r="AB48" t="s">
        <v>154</v>
      </c>
      <c r="AC48" t="s">
        <v>251</v>
      </c>
      <c r="AD48" t="s">
        <v>156</v>
      </c>
      <c r="AE48" t="s">
        <v>157</v>
      </c>
      <c r="AF48">
        <v>0.51098605809075281</v>
      </c>
      <c r="AG48">
        <v>0.15389118122205389</v>
      </c>
      <c r="AH48">
        <v>0</v>
      </c>
      <c r="AI48">
        <v>0</v>
      </c>
      <c r="AJ48">
        <v>0.018010964546731099</v>
      </c>
      <c r="AK48">
        <v>0</v>
      </c>
      <c r="AL48">
        <v>0</v>
      </c>
      <c r="AM48">
        <v>0.079623632726539703</v>
      </c>
      <c r="AN48">
        <v>0</v>
      </c>
      <c r="AO48"/>
      <c r="AP48"/>
      <c r="AQ48"/>
      <c r="AR48"/>
      <c r="AS48"/>
      <c r="AT48"/>
      <c r="AU48"/>
      <c r="AV48"/>
      <c r="AW48"/>
      <c r="AX48"/>
      <c r="AY48"/>
      <c r="AZ48"/>
      <c r="BA48"/>
      <c r="BB48"/>
      <c r="BC48"/>
      <c r="BD48"/>
      <c r="BE48"/>
      <c r="BF48"/>
      <c r="BG48"/>
      <c r="BH48"/>
      <c r="BI48"/>
      <c r="BJ48"/>
      <c r="BK48"/>
      <c r="BL48"/>
    </row>
    <row r="49">
      <c r="A49" t="s">
        <v>365</v>
      </c>
      <c r="B49">
        <v>2008</v>
      </c>
      <c r="C49" t="s">
        <v>369</v>
      </c>
      <c r="D49">
        <v>20</v>
      </c>
      <c r="E49" t="s">
        <v>60</v>
      </c>
      <c r="F49" t="s">
        <v>22</v>
      </c>
      <c r="G49" t="s">
        <v>378</v>
      </c>
      <c r="H49">
        <v>20.14713823891049</v>
      </c>
      <c r="I49">
        <v>13.339935304963261</v>
      </c>
      <c r="J49">
        <v>3.583435656810213</v>
      </c>
      <c r="K49">
        <v>0.97459035552467743</v>
      </c>
      <c r="L49">
        <v>0.40362107893483301</v>
      </c>
      <c r="M49">
        <v>10.8456374816208</v>
      </c>
      <c r="N49">
        <v>1.703988739701604</v>
      </c>
      <c r="O49">
        <v>0.87514023341463609</v>
      </c>
      <c r="P49">
        <v>0.42533683554068519</v>
      </c>
      <c r="Q49">
        <v>0.44370676269012821</v>
      </c>
      <c r="R49">
        <v>18.547809750007819</v>
      </c>
      <c r="S49">
        <v>18.87617012380667</v>
      </c>
      <c r="T49">
        <v>18.182435327402281</v>
      </c>
      <c r="U49">
        <v>12.28563803846937</v>
      </c>
      <c r="V49">
        <v>5.5866165181920433</v>
      </c>
      <c r="W49" t="s">
        <v>149</v>
      </c>
      <c r="X49" t="s">
        <v>150</v>
      </c>
      <c r="Y49" t="s">
        <v>151</v>
      </c>
      <c r="Z49" t="s">
        <v>152</v>
      </c>
      <c r="AA49" t="s">
        <v>153</v>
      </c>
      <c r="AB49" t="s">
        <v>154</v>
      </c>
      <c r="AC49" t="s">
        <v>251</v>
      </c>
      <c r="AD49" t="s">
        <v>156</v>
      </c>
      <c r="AE49" t="s">
        <v>157</v>
      </c>
      <c r="AF49">
        <v>34.285348270932687</v>
      </c>
      <c r="AG49">
        <v>4.6254194557184967</v>
      </c>
      <c r="AH49">
        <v>5.8605327694584979</v>
      </c>
      <c r="AI49">
        <v>10.004892138883729</v>
      </c>
      <c r="AJ49">
        <v>11.18268240697366</v>
      </c>
      <c r="AK49">
        <v>35.02007715237572</v>
      </c>
      <c r="AL49">
        <v>6.1891625587744663</v>
      </c>
      <c r="AM49">
        <v>3.1077798165770729</v>
      </c>
      <c r="AN49">
        <v>1.67698799171014</v>
      </c>
      <c r="AO49"/>
      <c r="AP49"/>
      <c r="AQ49"/>
      <c r="AR49"/>
      <c r="AS49"/>
      <c r="AT49"/>
      <c r="AU49"/>
      <c r="AV49"/>
      <c r="AW49"/>
      <c r="AX49"/>
      <c r="AY49"/>
      <c r="AZ49"/>
      <c r="BA49"/>
      <c r="BB49"/>
      <c r="BC49"/>
      <c r="BD49"/>
      <c r="BE49"/>
      <c r="BF49"/>
      <c r="BG49"/>
      <c r="BH49"/>
      <c r="BI49"/>
      <c r="BJ49"/>
      <c r="BK49"/>
      <c r="BL49"/>
    </row>
    <row r="50">
      <c r="A50" t="s">
        <v>365</v>
      </c>
      <c r="B50">
        <v>2008</v>
      </c>
      <c r="C50" t="s">
        <v>369</v>
      </c>
      <c r="D50">
        <v>21</v>
      </c>
      <c r="E50" t="s">
        <v>60</v>
      </c>
      <c r="F50" t="s">
        <v>17</v>
      </c>
      <c r="G50" t="s">
        <v>379</v>
      </c>
      <c r="H50">
        <v>20.130878430234841</v>
      </c>
      <c r="I50">
        <v>4.7781951136453964</v>
      </c>
      <c r="J50">
        <v>0.55262705710067517</v>
      </c>
      <c r="K50">
        <v>0.090046385599165904</v>
      </c>
      <c r="L50">
        <v>0.045448828033315299</v>
      </c>
      <c r="M50">
        <v>0.7959582667538897</v>
      </c>
      <c r="N50">
        <v>0.42650247754854942</v>
      </c>
      <c r="O50">
        <v>0.12859393271295991</v>
      </c>
      <c r="P50">
        <v>0.047179281900275399</v>
      </c>
      <c r="Q50">
        <v>0.029560041368127</v>
      </c>
      <c r="R50">
        <v>29.173440640010671</v>
      </c>
      <c r="S50">
        <v>16.525416950168939</v>
      </c>
      <c r="T50">
        <v>9.4125855339051441</v>
      </c>
      <c r="U50">
        <v>4.669954678590071</v>
      </c>
      <c r="V50">
        <v>0.86328321671723696</v>
      </c>
      <c r="W50" t="s">
        <v>149</v>
      </c>
      <c r="X50" t="s">
        <v>150</v>
      </c>
      <c r="Y50" t="s">
        <v>151</v>
      </c>
      <c r="Z50" t="s">
        <v>152</v>
      </c>
      <c r="AA50" t="s">
        <v>153</v>
      </c>
      <c r="AB50" t="s">
        <v>154</v>
      </c>
      <c r="AC50" t="s">
        <v>251</v>
      </c>
      <c r="AD50" t="s">
        <v>156</v>
      </c>
      <c r="AE50" t="s">
        <v>157</v>
      </c>
      <c r="AF50">
        <v>5.570274527257256</v>
      </c>
      <c r="AG50">
        <v>13.957837413092239</v>
      </c>
      <c r="AH50">
        <v>6.338695172551656</v>
      </c>
      <c r="AI50">
        <v>3.9937959517193979</v>
      </c>
      <c r="AJ50">
        <v>4.2589838842807186</v>
      </c>
      <c r="AK50">
        <v>10.286458892568829</v>
      </c>
      <c r="AL50">
        <v>8.3926755903871033</v>
      </c>
      <c r="AM50">
        <v>1.3306771769090671</v>
      </c>
      <c r="AN50">
        <v>5.4948065057206268</v>
      </c>
      <c r="AO50"/>
      <c r="AP50"/>
      <c r="AQ50"/>
      <c r="AR50"/>
      <c r="AS50"/>
      <c r="AT50"/>
      <c r="AU50"/>
      <c r="AV50"/>
      <c r="AW50"/>
      <c r="AX50"/>
      <c r="AY50"/>
      <c r="AZ50"/>
      <c r="BA50"/>
      <c r="BB50"/>
      <c r="BC50"/>
      <c r="BD50"/>
      <c r="BE50"/>
      <c r="BF50"/>
      <c r="BG50"/>
      <c r="BH50"/>
      <c r="BI50"/>
      <c r="BJ50"/>
      <c r="BK50"/>
      <c r="BL50"/>
    </row>
    <row r="51">
      <c r="A51" t="s">
        <v>365</v>
      </c>
      <c r="B51">
        <v>2008</v>
      </c>
      <c r="C51" t="s">
        <v>369</v>
      </c>
      <c r="D51">
        <v>22</v>
      </c>
      <c r="E51" t="s">
        <v>54</v>
      </c>
      <c r="F51" t="s">
        <v>49</v>
      </c>
      <c r="G51" t="s">
        <v>181</v>
      </c>
      <c r="H51">
        <v>0.17401406124383911</v>
      </c>
      <c r="I51">
        <v>0.033511576307806802</v>
      </c>
      <c r="J51">
        <v>0</v>
      </c>
      <c r="K51">
        <v>0.091904635601802995</v>
      </c>
      <c r="L51">
        <v>0</v>
      </c>
      <c r="M51">
        <v>0.080695393750429001</v>
      </c>
      <c r="N51">
        <v>0</v>
      </c>
      <c r="O51">
        <v>0.15529477220052809</v>
      </c>
      <c r="P51">
        <v>0</v>
      </c>
      <c r="Q51">
        <v>0</v>
      </c>
      <c r="R51">
        <v>0.066023224941486894</v>
      </c>
      <c r="S51">
        <v>0.26572474147804892</v>
      </c>
      <c r="T51">
        <v>0.0048654598401297001</v>
      </c>
      <c r="U51">
        <v>0.010612031216883</v>
      </c>
      <c r="V51">
        <v>0</v>
      </c>
      <c r="W51" t="s">
        <v>149</v>
      </c>
      <c r="X51" t="s">
        <v>150</v>
      </c>
      <c r="Y51" t="s">
        <v>151</v>
      </c>
      <c r="Z51" t="s">
        <v>152</v>
      </c>
      <c r="AA51" t="s">
        <v>153</v>
      </c>
      <c r="AB51" t="s">
        <v>154</v>
      </c>
      <c r="AC51" t="s">
        <v>251</v>
      </c>
      <c r="AD51" t="s">
        <v>156</v>
      </c>
      <c r="AE51" t="s">
        <v>157</v>
      </c>
      <c r="AF51">
        <v>0.84959905125657298</v>
      </c>
      <c r="AG51">
        <v>0.18901662643773939</v>
      </c>
      <c r="AH51">
        <v>0</v>
      </c>
      <c r="AI51">
        <v>0</v>
      </c>
      <c r="AJ51">
        <v>0.021300046674013799</v>
      </c>
      <c r="AK51">
        <v>0</v>
      </c>
      <c r="AL51">
        <v>0</v>
      </c>
      <c r="AM51">
        <v>0.083321836610687802</v>
      </c>
      <c r="AN51">
        <v>0</v>
      </c>
      <c r="AO51"/>
      <c r="AP51"/>
      <c r="AQ51"/>
      <c r="AR51"/>
      <c r="AS51"/>
      <c r="AT51"/>
      <c r="AU51"/>
      <c r="AV51"/>
      <c r="AW51"/>
      <c r="AX51"/>
      <c r="AY51"/>
      <c r="AZ51"/>
      <c r="BA51"/>
      <c r="BB51"/>
      <c r="BC51"/>
      <c r="BD51"/>
      <c r="BE51"/>
      <c r="BF51"/>
      <c r="BG51"/>
      <c r="BH51"/>
      <c r="BI51"/>
      <c r="BJ51"/>
      <c r="BK51"/>
      <c r="BL51"/>
    </row>
    <row r="52">
      <c r="A52" t="s">
        <v>365</v>
      </c>
      <c r="B52">
        <v>2008</v>
      </c>
      <c r="C52" t="s">
        <v>369</v>
      </c>
      <c r="D52">
        <v>23</v>
      </c>
      <c r="E52" t="s">
        <v>54</v>
      </c>
      <c r="F52" t="s">
        <v>48</v>
      </c>
      <c r="G52" t="s">
        <v>181</v>
      </c>
      <c r="H52">
        <v>99.825985938756148</v>
      </c>
      <c r="I52">
        <v>99.966488423692184</v>
      </c>
      <c r="J52">
        <v>100</v>
      </c>
      <c r="K52">
        <v>99.908095364398193</v>
      </c>
      <c r="L52">
        <v>100</v>
      </c>
      <c r="M52">
        <v>99.919304606249554</v>
      </c>
      <c r="N52">
        <v>100</v>
      </c>
      <c r="O52">
        <v>99.844705227799466</v>
      </c>
      <c r="P52">
        <v>100</v>
      </c>
      <c r="Q52">
        <v>100</v>
      </c>
      <c r="R52">
        <v>99.933976775058511</v>
      </c>
      <c r="S52">
        <v>99.734275258521947</v>
      </c>
      <c r="T52">
        <v>99.995134540159867</v>
      </c>
      <c r="U52">
        <v>99.98938796878312</v>
      </c>
      <c r="V52">
        <v>100</v>
      </c>
      <c r="W52" t="s">
        <v>149</v>
      </c>
      <c r="X52" t="s">
        <v>150</v>
      </c>
      <c r="Y52" t="s">
        <v>151</v>
      </c>
      <c r="Z52" t="s">
        <v>152</v>
      </c>
      <c r="AA52" t="s">
        <v>153</v>
      </c>
      <c r="AB52" t="s">
        <v>154</v>
      </c>
      <c r="AC52" t="s">
        <v>251</v>
      </c>
      <c r="AD52" t="s">
        <v>156</v>
      </c>
      <c r="AE52" t="s">
        <v>157</v>
      </c>
      <c r="AF52">
        <v>99.150400948743439</v>
      </c>
      <c r="AG52">
        <v>99.810983373562252</v>
      </c>
      <c r="AH52">
        <v>100</v>
      </c>
      <c r="AI52">
        <v>100</v>
      </c>
      <c r="AJ52">
        <v>99.978699953326</v>
      </c>
      <c r="AK52">
        <v>100</v>
      </c>
      <c r="AL52">
        <v>100</v>
      </c>
      <c r="AM52">
        <v>99.916678163389321</v>
      </c>
      <c r="AN52">
        <v>100</v>
      </c>
      <c r="AO52"/>
      <c r="AP52"/>
      <c r="AQ52"/>
      <c r="AR52"/>
      <c r="AS52"/>
      <c r="AT52"/>
      <c r="AU52"/>
      <c r="AV52"/>
      <c r="AW52"/>
      <c r="AX52"/>
      <c r="AY52"/>
      <c r="AZ52"/>
      <c r="BA52"/>
      <c r="BB52"/>
      <c r="BC52"/>
      <c r="BD52"/>
      <c r="BE52"/>
      <c r="BF52"/>
      <c r="BG52"/>
      <c r="BH52"/>
      <c r="BI52"/>
      <c r="BJ52"/>
      <c r="BK52"/>
      <c r="BL52"/>
    </row>
    <row r="53">
      <c r="A53" t="s">
        <v>365</v>
      </c>
      <c r="B53">
        <v>2008</v>
      </c>
      <c r="C53" t="s">
        <v>369</v>
      </c>
      <c r="D53">
        <v>24</v>
      </c>
      <c r="E53" t="s">
        <v>47</v>
      </c>
      <c r="F53" t="s">
        <v>59</v>
      </c>
      <c r="G53" t="s">
        <v>181</v>
      </c>
      <c r="H53">
        <v>14.9324252454903</v>
      </c>
      <c r="I53">
        <v>26.994571538368401</v>
      </c>
      <c r="J53">
        <v>28.504535038512959</v>
      </c>
      <c r="K53">
        <v>28.622892623057179</v>
      </c>
      <c r="L53">
        <v>75.106204762022813</v>
      </c>
      <c r="M53">
        <v>7.4804070747048481</v>
      </c>
      <c r="N53">
        <v>15.655002362164421</v>
      </c>
      <c r="O53">
        <v>11.85855354007408</v>
      </c>
      <c r="P53">
        <v>54.822644131297793</v>
      </c>
      <c r="Q53">
        <v>78.097325126713983</v>
      </c>
      <c r="R53">
        <v>15.534195877353151</v>
      </c>
      <c r="S53">
        <v>17.649528107463489</v>
      </c>
      <c r="T53">
        <v>19.59357624134935</v>
      </c>
      <c r="U53">
        <v>36.643148763466733</v>
      </c>
      <c r="V53">
        <v>40.832248269761159</v>
      </c>
      <c r="W53" t="s">
        <v>149</v>
      </c>
      <c r="X53" t="s">
        <v>150</v>
      </c>
      <c r="Y53" t="s">
        <v>151</v>
      </c>
      <c r="Z53" t="s">
        <v>152</v>
      </c>
      <c r="AA53" t="s">
        <v>153</v>
      </c>
      <c r="AB53" t="s">
        <v>154</v>
      </c>
      <c r="AC53" t="s">
        <v>251</v>
      </c>
      <c r="AD53" t="s">
        <v>156</v>
      </c>
      <c r="AE53" t="s">
        <v>157</v>
      </c>
      <c r="AF53">
        <v>7.0934122196796068</v>
      </c>
      <c r="AG53">
        <v>19.106040924857059</v>
      </c>
      <c r="AH53">
        <v>11.78521035110469</v>
      </c>
      <c r="AI53">
        <v>22.747934404277821</v>
      </c>
      <c r="AJ53">
        <v>26.420087295963</v>
      </c>
      <c r="AK53">
        <v>5.8532175617337563</v>
      </c>
      <c r="AL53">
        <v>4.5597625699282034</v>
      </c>
      <c r="AM53">
        <v>47.196510732704709</v>
      </c>
      <c r="AN53">
        <v>25.358501783900291</v>
      </c>
      <c r="AO53"/>
      <c r="AP53"/>
      <c r="AQ53"/>
      <c r="AR53"/>
      <c r="AS53"/>
      <c r="AT53"/>
      <c r="AU53"/>
      <c r="AV53"/>
      <c r="AW53"/>
      <c r="AX53"/>
      <c r="AY53"/>
      <c r="AZ53"/>
      <c r="BA53"/>
      <c r="BB53"/>
      <c r="BC53"/>
      <c r="BD53"/>
      <c r="BE53"/>
      <c r="BF53"/>
      <c r="BG53"/>
      <c r="BH53"/>
      <c r="BI53"/>
      <c r="BJ53"/>
      <c r="BK53"/>
      <c r="BL53"/>
    </row>
    <row r="54">
      <c r="A54" t="s">
        <v>365</v>
      </c>
      <c r="B54">
        <v>2008</v>
      </c>
      <c r="C54" t="s">
        <v>369</v>
      </c>
      <c r="D54">
        <v>29</v>
      </c>
      <c r="E54" t="s">
        <v>57</v>
      </c>
      <c r="F54" t="s">
        <v>49</v>
      </c>
      <c r="G54" t="s">
        <v>380</v>
      </c>
      <c r="H54">
        <v>56.054552162980301</v>
      </c>
      <c r="I54">
        <v>76.652033827152195</v>
      </c>
      <c r="J54">
        <v>91.655786022541605</v>
      </c>
      <c r="K54">
        <v>96.221751018068545</v>
      </c>
      <c r="L54">
        <v>97.955813230983296</v>
      </c>
      <c r="M54">
        <v>83.134008147034336</v>
      </c>
      <c r="N54">
        <v>94.449424611711436</v>
      </c>
      <c r="O54">
        <v>96.061468189514414</v>
      </c>
      <c r="P54">
        <v>97.323933968132238</v>
      </c>
      <c r="Q54">
        <v>97.927867831107946</v>
      </c>
      <c r="R54">
        <v>49.121619383494043</v>
      </c>
      <c r="S54">
        <v>60.591542224302522</v>
      </c>
      <c r="T54">
        <v>68.243946202212925</v>
      </c>
      <c r="U54">
        <v>77.282044685725666</v>
      </c>
      <c r="V54">
        <v>90.273864934422548</v>
      </c>
      <c r="W54" t="s">
        <v>149</v>
      </c>
      <c r="X54" t="s">
        <v>150</v>
      </c>
      <c r="Y54" t="s">
        <v>151</v>
      </c>
      <c r="Z54" t="s">
        <v>152</v>
      </c>
      <c r="AA54" t="s">
        <v>153</v>
      </c>
      <c r="AB54" t="s">
        <v>154</v>
      </c>
      <c r="AC54" t="s">
        <v>251</v>
      </c>
      <c r="AD54" t="s">
        <v>156</v>
      </c>
      <c r="AE54" t="s">
        <v>157</v>
      </c>
      <c r="AF54">
        <v>56.720872417453187</v>
      </c>
      <c r="AG54">
        <v>78.617746115504531</v>
      </c>
      <c r="AH54">
        <v>79.25419112226632</v>
      </c>
      <c r="AI54">
        <v>83.490207927026134</v>
      </c>
      <c r="AJ54">
        <v>80.868589265534524</v>
      </c>
      <c r="AK54">
        <v>51.860117568300822</v>
      </c>
      <c r="AL54">
        <v>85.16626641586079</v>
      </c>
      <c r="AM54">
        <v>92.880597866900516</v>
      </c>
      <c r="AN54">
        <v>91.691377019919116</v>
      </c>
      <c r="AO54"/>
      <c r="AP54"/>
      <c r="AQ54"/>
      <c r="AR54"/>
      <c r="AS54"/>
      <c r="AT54"/>
      <c r="AU54"/>
      <c r="AV54"/>
      <c r="AW54"/>
      <c r="AX54"/>
      <c r="AY54"/>
      <c r="AZ54"/>
      <c r="BA54"/>
      <c r="BB54"/>
      <c r="BC54"/>
      <c r="BD54"/>
      <c r="BE54"/>
      <c r="BF54"/>
      <c r="BG54"/>
      <c r="BH54"/>
      <c r="BI54"/>
      <c r="BJ54"/>
      <c r="BK54"/>
      <c r="BL54"/>
    </row>
    <row r="55">
      <c r="A55" t="s">
        <v>365</v>
      </c>
      <c r="B55">
        <v>2008</v>
      </c>
      <c r="C55" t="s">
        <v>369</v>
      </c>
      <c r="D55">
        <v>30</v>
      </c>
      <c r="E55" t="s">
        <v>57</v>
      </c>
      <c r="F55" t="s">
        <v>48</v>
      </c>
      <c r="G55" t="s">
        <v>181</v>
      </c>
      <c r="H55">
        <v>43.94544783701982</v>
      </c>
      <c r="I55">
        <v>23.34796617284757</v>
      </c>
      <c r="J55">
        <v>8.3442139774583293</v>
      </c>
      <c r="K55">
        <v>3.77824898193139</v>
      </c>
      <c r="L55">
        <v>2.0441867690167572</v>
      </c>
      <c r="M55">
        <v>16.86599185296571</v>
      </c>
      <c r="N55">
        <v>5.5505753882886362</v>
      </c>
      <c r="O55">
        <v>3.9385318104856721</v>
      </c>
      <c r="P55">
        <v>2.6760660318678311</v>
      </c>
      <c r="Q55">
        <v>2.0721321688920802</v>
      </c>
      <c r="R55">
        <v>50.878380616506021</v>
      </c>
      <c r="S55">
        <v>39.408457775697109</v>
      </c>
      <c r="T55">
        <v>31.756053797786741</v>
      </c>
      <c r="U55">
        <v>22.71795531427437</v>
      </c>
      <c r="V55">
        <v>9.7261350655775463</v>
      </c>
      <c r="W55" t="s">
        <v>149</v>
      </c>
      <c r="X55" t="s">
        <v>150</v>
      </c>
      <c r="Y55" t="s">
        <v>151</v>
      </c>
      <c r="Z55" t="s">
        <v>152</v>
      </c>
      <c r="AA55" t="s">
        <v>153</v>
      </c>
      <c r="AB55" t="s">
        <v>154</v>
      </c>
      <c r="AC55" t="s">
        <v>251</v>
      </c>
      <c r="AD55" t="s">
        <v>156</v>
      </c>
      <c r="AE55" t="s">
        <v>157</v>
      </c>
      <c r="AF55">
        <v>43.279127582546629</v>
      </c>
      <c r="AG55">
        <v>21.382253884495281</v>
      </c>
      <c r="AH55">
        <v>20.745808877733879</v>
      </c>
      <c r="AI55">
        <v>16.50979207297399</v>
      </c>
      <c r="AJ55">
        <v>19.131410734465511</v>
      </c>
      <c r="AK55">
        <v>48.139882431699263</v>
      </c>
      <c r="AL55">
        <v>14.83373358413926</v>
      </c>
      <c r="AM55">
        <v>7.1194021330993369</v>
      </c>
      <c r="AN55">
        <v>8.3086229800809299</v>
      </c>
      <c r="AO55"/>
      <c r="AP55"/>
      <c r="AQ55"/>
      <c r="AR55"/>
      <c r="AS55"/>
      <c r="AT55"/>
      <c r="AU55"/>
      <c r="AV55"/>
      <c r="AW55"/>
      <c r="AX55"/>
      <c r="AY55"/>
      <c r="AZ55"/>
      <c r="BA55"/>
      <c r="BB55"/>
      <c r="BC55"/>
      <c r="BD55"/>
      <c r="BE55"/>
      <c r="BF55"/>
      <c r="BG55"/>
      <c r="BH55"/>
      <c r="BI55"/>
      <c r="BJ55"/>
      <c r="BK55"/>
      <c r="BL55"/>
    </row>
    <row r="56">
      <c r="A56" t="s">
        <v>365</v>
      </c>
      <c r="B56">
        <v>2008</v>
      </c>
      <c r="C56" t="s">
        <v>369</v>
      </c>
      <c r="D56">
        <v>31</v>
      </c>
      <c r="E56" t="s">
        <v>103</v>
      </c>
      <c r="F56" t="s">
        <v>49</v>
      </c>
      <c r="G56" t="s">
        <v>381</v>
      </c>
      <c r="H56">
        <v>42.792608445257763</v>
      </c>
      <c r="I56">
        <v>68.70083519725749</v>
      </c>
      <c r="J56">
        <v>86.813609709679085</v>
      </c>
      <c r="K56">
        <v>95.066553302695638</v>
      </c>
      <c r="L56">
        <v>97.815496581800204</v>
      </c>
      <c r="M56">
        <v>76.150563780040244</v>
      </c>
      <c r="N56">
        <v>91.509861407302878</v>
      </c>
      <c r="O56">
        <v>95.163746719757938</v>
      </c>
      <c r="P56">
        <v>96.805150822881942</v>
      </c>
      <c r="Q56">
        <v>97.882046403176176</v>
      </c>
      <c r="R56">
        <v>34.865243018419193</v>
      </c>
      <c r="S56">
        <v>47.943368121652512</v>
      </c>
      <c r="T56">
        <v>58.291998886878602</v>
      </c>
      <c r="U56">
        <v>69.395855816438996</v>
      </c>
      <c r="V56">
        <v>84.512538298955903</v>
      </c>
      <c r="W56" t="s">
        <v>149</v>
      </c>
      <c r="X56" t="s">
        <v>150</v>
      </c>
      <c r="Y56" t="s">
        <v>151</v>
      </c>
      <c r="Z56" t="s">
        <v>152</v>
      </c>
      <c r="AA56" t="s">
        <v>153</v>
      </c>
      <c r="AB56" t="s">
        <v>154</v>
      </c>
      <c r="AC56" t="s">
        <v>251</v>
      </c>
      <c r="AD56" t="s">
        <v>156</v>
      </c>
      <c r="AE56" t="s">
        <v>157</v>
      </c>
      <c r="AF56">
        <v>53.220529639386719</v>
      </c>
      <c r="AG56">
        <v>70.483580928549429</v>
      </c>
      <c r="AH56">
        <v>75.697950091463071</v>
      </c>
      <c r="AI56">
        <v>78.35806474293814</v>
      </c>
      <c r="AJ56">
        <v>75.008629904834933</v>
      </c>
      <c r="AK56">
        <v>51.312035546143562</v>
      </c>
      <c r="AL56">
        <v>68.711516499976582</v>
      </c>
      <c r="AM56">
        <v>91.001006629064335</v>
      </c>
      <c r="AN56">
        <v>87.007225758949289</v>
      </c>
      <c r="AO56"/>
      <c r="AP56"/>
      <c r="AQ56"/>
      <c r="AR56"/>
      <c r="AS56"/>
      <c r="AT56"/>
      <c r="AU56"/>
      <c r="AV56"/>
      <c r="AW56"/>
      <c r="AX56"/>
      <c r="AY56"/>
      <c r="AZ56"/>
      <c r="BA56"/>
      <c r="BB56"/>
      <c r="BC56"/>
      <c r="BD56"/>
      <c r="BE56"/>
      <c r="BF56"/>
      <c r="BG56"/>
      <c r="BH56"/>
      <c r="BI56"/>
      <c r="BJ56"/>
      <c r="BK56"/>
      <c r="BL56"/>
    </row>
    <row r="57">
      <c r="A57" t="s">
        <v>365</v>
      </c>
      <c r="B57">
        <v>2008</v>
      </c>
      <c r="C57" t="s">
        <v>369</v>
      </c>
      <c r="D57">
        <v>32</v>
      </c>
      <c r="E57" t="s">
        <v>103</v>
      </c>
      <c r="F57" t="s">
        <v>48</v>
      </c>
      <c r="G57" t="s">
        <v>181</v>
      </c>
      <c r="H57">
        <v>57.207391554742387</v>
      </c>
      <c r="I57">
        <v>31.299164802742109</v>
      </c>
      <c r="J57">
        <v>13.186390290320849</v>
      </c>
      <c r="K57">
        <v>4.9334466973042979</v>
      </c>
      <c r="L57">
        <v>2.1845034181998599</v>
      </c>
      <c r="M57">
        <v>23.84943621995977</v>
      </c>
      <c r="N57">
        <v>8.4901385926971518</v>
      </c>
      <c r="O57">
        <v>4.8362532802421443</v>
      </c>
      <c r="P57">
        <v>3.1948491771181562</v>
      </c>
      <c r="Q57">
        <v>2.1179535968238521</v>
      </c>
      <c r="R57">
        <v>65.13475698158085</v>
      </c>
      <c r="S57">
        <v>52.056631878347133</v>
      </c>
      <c r="T57">
        <v>41.708001113120993</v>
      </c>
      <c r="U57">
        <v>30.6041441835611</v>
      </c>
      <c r="V57">
        <v>15.487461701044261</v>
      </c>
      <c r="W57" t="s">
        <v>149</v>
      </c>
      <c r="X57" t="s">
        <v>150</v>
      </c>
      <c r="Y57" t="s">
        <v>151</v>
      </c>
      <c r="Z57" t="s">
        <v>152</v>
      </c>
      <c r="AA57" t="s">
        <v>153</v>
      </c>
      <c r="AB57" t="s">
        <v>154</v>
      </c>
      <c r="AC57" t="s">
        <v>251</v>
      </c>
      <c r="AD57" t="s">
        <v>156</v>
      </c>
      <c r="AE57" t="s">
        <v>157</v>
      </c>
      <c r="AF57">
        <v>46.779470360613132</v>
      </c>
      <c r="AG57">
        <v>29.516419071450319</v>
      </c>
      <c r="AH57">
        <v>24.302049908537128</v>
      </c>
      <c r="AI57">
        <v>21.641935257062041</v>
      </c>
      <c r="AJ57">
        <v>24.991370095165092</v>
      </c>
      <c r="AK57">
        <v>48.68796445385653</v>
      </c>
      <c r="AL57">
        <v>31.28848350002362</v>
      </c>
      <c r="AM57">
        <v>8.998993370935457</v>
      </c>
      <c r="AN57">
        <v>12.99277424105092</v>
      </c>
      <c r="AO57"/>
      <c r="AP57"/>
      <c r="AQ57"/>
      <c r="AR57"/>
      <c r="AS57"/>
      <c r="AT57"/>
      <c r="AU57"/>
      <c r="AV57"/>
      <c r="AW57"/>
      <c r="AX57"/>
      <c r="AY57"/>
      <c r="AZ57"/>
      <c r="BA57"/>
      <c r="BB57"/>
      <c r="BC57"/>
      <c r="BD57"/>
      <c r="BE57"/>
      <c r="BF57"/>
      <c r="BG57"/>
      <c r="BH57"/>
      <c r="BI57"/>
      <c r="BJ57"/>
      <c r="BK57"/>
      <c r="BL57"/>
    </row>
    <row r="58">
      <c r="A58" t="s">
        <v>365</v>
      </c>
      <c r="B58">
        <v>2008</v>
      </c>
      <c r="C58" t="s">
        <v>369</v>
      </c>
      <c r="D58">
        <v>35</v>
      </c>
      <c r="E58" t="s">
        <v>55</v>
      </c>
      <c r="F58" t="s">
        <v>49</v>
      </c>
      <c r="G58" t="s">
        <v>181</v>
      </c>
      <c r="H58">
        <v>61.994000210066247</v>
      </c>
      <c r="I58">
        <v>82.839924473333298</v>
      </c>
      <c r="J58">
        <v>96.104389858044797</v>
      </c>
      <c r="K58">
        <v>99.350532919633409</v>
      </c>
      <c r="L58">
        <v>99.606185610328112</v>
      </c>
      <c r="M58">
        <v>91.934690979046579</v>
      </c>
      <c r="N58">
        <v>98.091001384178966</v>
      </c>
      <c r="O58">
        <v>99.326632387300435</v>
      </c>
      <c r="P58">
        <v>99.527411992172219</v>
      </c>
      <c r="Q58">
        <v>99.623977817161062</v>
      </c>
      <c r="R58">
        <v>53.08926281020895</v>
      </c>
      <c r="S58">
        <v>66.759760746987496</v>
      </c>
      <c r="T58">
        <v>74.253729372235995</v>
      </c>
      <c r="U58">
        <v>81.577786107610649</v>
      </c>
      <c r="V58">
        <v>93.72186403928022</v>
      </c>
      <c r="W58" t="s">
        <v>149</v>
      </c>
      <c r="X58" t="s">
        <v>150</v>
      </c>
      <c r="Y58" t="s">
        <v>151</v>
      </c>
      <c r="Z58" t="s">
        <v>152</v>
      </c>
      <c r="AA58" t="s">
        <v>153</v>
      </c>
      <c r="AB58" t="s">
        <v>154</v>
      </c>
      <c r="AC58" t="s">
        <v>251</v>
      </c>
      <c r="AD58" t="s">
        <v>156</v>
      </c>
      <c r="AE58" t="s">
        <v>157</v>
      </c>
      <c r="AF58">
        <v>76.569898553091704</v>
      </c>
      <c r="AG58">
        <v>80.200796892750375</v>
      </c>
      <c r="AH58">
        <v>89.472469727785025</v>
      </c>
      <c r="AI58">
        <v>85.875192803434501</v>
      </c>
      <c r="AJ58">
        <v>82.443991971139624</v>
      </c>
      <c r="AK58">
        <v>63.620282828989993</v>
      </c>
      <c r="AL58">
        <v>86.489433352420164</v>
      </c>
      <c r="AM58">
        <v>95.477227881794462</v>
      </c>
      <c r="AN58">
        <v>93.036011221085758</v>
      </c>
      <c r="AO58"/>
      <c r="AP58"/>
      <c r="AQ58"/>
      <c r="AR58"/>
      <c r="AS58"/>
      <c r="AT58"/>
      <c r="AU58"/>
      <c r="AV58"/>
      <c r="AW58"/>
      <c r="AX58"/>
      <c r="AY58"/>
      <c r="AZ58"/>
      <c r="BA58"/>
      <c r="BB58"/>
      <c r="BC58"/>
      <c r="BD58"/>
      <c r="BE58"/>
      <c r="BF58"/>
      <c r="BG58"/>
      <c r="BH58"/>
      <c r="BI58"/>
      <c r="BJ58"/>
      <c r="BK58"/>
      <c r="BL58"/>
    </row>
    <row r="59">
      <c r="A59" t="s">
        <v>365</v>
      </c>
      <c r="B59">
        <v>2008</v>
      </c>
      <c r="C59" t="s">
        <v>369</v>
      </c>
      <c r="D59">
        <v>36</v>
      </c>
      <c r="E59" t="s">
        <v>55</v>
      </c>
      <c r="F59" t="s">
        <v>48</v>
      </c>
      <c r="G59" t="s">
        <v>181</v>
      </c>
      <c r="H59">
        <v>38.005999789933881</v>
      </c>
      <c r="I59">
        <v>17.160075526666461</v>
      </c>
      <c r="J59">
        <v>3.8956101419550979</v>
      </c>
      <c r="K59">
        <v>0.64946708036652034</v>
      </c>
      <c r="L59">
        <v>0.39381438967188892</v>
      </c>
      <c r="M59">
        <v>8.0653090209535421</v>
      </c>
      <c r="N59">
        <v>1.9089986158210841</v>
      </c>
      <c r="O59">
        <v>0.67336761269956513</v>
      </c>
      <c r="P59">
        <v>0.47258800782778337</v>
      </c>
      <c r="Q59">
        <v>0.3760221828389621</v>
      </c>
      <c r="R59">
        <v>46.910737189791121</v>
      </c>
      <c r="S59">
        <v>33.240239253012113</v>
      </c>
      <c r="T59">
        <v>25.746270627763771</v>
      </c>
      <c r="U59">
        <v>18.422213892389369</v>
      </c>
      <c r="V59">
        <v>6.2781359607198048</v>
      </c>
      <c r="W59" t="s">
        <v>149</v>
      </c>
      <c r="X59" t="s">
        <v>150</v>
      </c>
      <c r="Y59" t="s">
        <v>151</v>
      </c>
      <c r="Z59" t="s">
        <v>152</v>
      </c>
      <c r="AA59" t="s">
        <v>153</v>
      </c>
      <c r="AB59" t="s">
        <v>154</v>
      </c>
      <c r="AC59" t="s">
        <v>251</v>
      </c>
      <c r="AD59" t="s">
        <v>156</v>
      </c>
      <c r="AE59" t="s">
        <v>157</v>
      </c>
      <c r="AF59">
        <v>23.430101446908111</v>
      </c>
      <c r="AG59">
        <v>19.79920310724944</v>
      </c>
      <c r="AH59">
        <v>10.52753027221504</v>
      </c>
      <c r="AI59">
        <v>14.124807196565691</v>
      </c>
      <c r="AJ59">
        <v>17.556008028860411</v>
      </c>
      <c r="AK59">
        <v>36.379717171010043</v>
      </c>
      <c r="AL59">
        <v>13.51056664757987</v>
      </c>
      <c r="AM59">
        <v>4.5227721182055234</v>
      </c>
      <c r="AN59">
        <v>6.9639887789142536</v>
      </c>
      <c r="AO59"/>
      <c r="AP59"/>
      <c r="AQ59"/>
      <c r="AR59"/>
      <c r="AS59"/>
      <c r="AT59"/>
      <c r="AU59"/>
      <c r="AV59"/>
      <c r="AW59"/>
      <c r="AX59"/>
      <c r="AY59"/>
      <c r="AZ59"/>
      <c r="BA59"/>
      <c r="BB59"/>
      <c r="BC59"/>
      <c r="BD59"/>
      <c r="BE59"/>
      <c r="BF59"/>
      <c r="BG59"/>
      <c r="BH59"/>
      <c r="BI59"/>
      <c r="BJ59"/>
      <c r="BK59"/>
      <c r="BL59"/>
    </row>
    <row r="60">
      <c r="A60" t="s">
        <v>365</v>
      </c>
      <c r="B60">
        <v>2008</v>
      </c>
      <c r="C60" t="s">
        <v>369</v>
      </c>
      <c r="D60">
        <v>37</v>
      </c>
      <c r="E60" t="s">
        <v>158</v>
      </c>
      <c r="F60" t="s">
        <v>49</v>
      </c>
      <c r="G60" t="s">
        <v>392</v>
      </c>
      <c r="H60">
        <v>95.425560271089822</v>
      </c>
      <c r="I60">
        <v>95.373810251668118</v>
      </c>
      <c r="J60">
        <v>98.594863884218526</v>
      </c>
      <c r="K60">
        <v>99.620707525552234</v>
      </c>
      <c r="L60">
        <v>99.725797806966213</v>
      </c>
      <c r="M60">
        <v>97.830561083044287</v>
      </c>
      <c r="N60">
        <v>99.367333072068192</v>
      </c>
      <c r="O60">
        <v>99.527943849615212</v>
      </c>
      <c r="P60">
        <v>99.756529815474522</v>
      </c>
      <c r="Q60">
        <v>99.669710733896181</v>
      </c>
      <c r="R60">
        <v>94.950405681341593</v>
      </c>
      <c r="S60">
        <v>95.184709981198125</v>
      </c>
      <c r="T60">
        <v>95.300163142320855</v>
      </c>
      <c r="U60">
        <v>94.433007306524786</v>
      </c>
      <c r="V60">
        <v>97.963085226490477</v>
      </c>
      <c r="W60" t="s">
        <v>149</v>
      </c>
      <c r="X60" t="s">
        <v>150</v>
      </c>
      <c r="Y60" t="s">
        <v>151</v>
      </c>
      <c r="Z60" t="s">
        <v>152</v>
      </c>
      <c r="AA60" t="s">
        <v>153</v>
      </c>
      <c r="AB60" t="s">
        <v>154</v>
      </c>
      <c r="AC60" t="s">
        <v>251</v>
      </c>
      <c r="AD60" t="s">
        <v>156</v>
      </c>
      <c r="AE60" t="s">
        <v>157</v>
      </c>
      <c r="AF60">
        <v>96.909304433475469</v>
      </c>
      <c r="AG60">
        <v>97.605523130832239</v>
      </c>
      <c r="AH60">
        <v>98.346256195098334</v>
      </c>
      <c r="AI60">
        <v>97.364085937128522</v>
      </c>
      <c r="AJ60">
        <v>95.966051446016991</v>
      </c>
      <c r="AK60">
        <v>98.303147104205365</v>
      </c>
      <c r="AL60">
        <v>99.734991166659825</v>
      </c>
      <c r="AM60">
        <v>98.264544541497273</v>
      </c>
      <c r="AN60">
        <v>99.71110802365601</v>
      </c>
      <c r="AO60"/>
      <c r="AP60"/>
      <c r="AQ60"/>
      <c r="AR60"/>
      <c r="AS60"/>
      <c r="AT60"/>
      <c r="AU60"/>
      <c r="AV60"/>
      <c r="AW60"/>
      <c r="AX60"/>
      <c r="AY60"/>
      <c r="AZ60"/>
      <c r="BA60"/>
      <c r="BB60"/>
      <c r="BC60"/>
      <c r="BD60"/>
      <c r="BE60"/>
      <c r="BF60"/>
      <c r="BG60"/>
      <c r="BH60"/>
      <c r="BI60"/>
      <c r="BJ60"/>
      <c r="BK60"/>
      <c r="BL60"/>
    </row>
    <row r="61">
      <c r="A61" t="s">
        <v>365</v>
      </c>
      <c r="B61">
        <v>2008</v>
      </c>
      <c r="C61" t="s">
        <v>369</v>
      </c>
      <c r="D61">
        <v>38</v>
      </c>
      <c r="E61" t="s">
        <v>158</v>
      </c>
      <c r="F61" t="s">
        <v>48</v>
      </c>
      <c r="G61" t="s">
        <v>181</v>
      </c>
      <c r="H61">
        <v>4.5744397289103071</v>
      </c>
      <c r="I61">
        <v>4.6261897483318846</v>
      </c>
      <c r="J61">
        <v>1.405136115781475</v>
      </c>
      <c r="K61">
        <v>0.37929247444773961</v>
      </c>
      <c r="L61">
        <v>0.27420219303382359</v>
      </c>
      <c r="M61">
        <v>2.169438916955658</v>
      </c>
      <c r="N61">
        <v>0.63266692793182722</v>
      </c>
      <c r="O61">
        <v>0.47205615038480542</v>
      </c>
      <c r="P61">
        <v>0.24347018452547309</v>
      </c>
      <c r="Q61">
        <v>0.33028926610379572</v>
      </c>
      <c r="R61">
        <v>5.0495943186583698</v>
      </c>
      <c r="S61">
        <v>4.8152900188019192</v>
      </c>
      <c r="T61">
        <v>4.6998368576791671</v>
      </c>
      <c r="U61">
        <v>5.5669926934752398</v>
      </c>
      <c r="V61">
        <v>2.0369147735095789</v>
      </c>
      <c r="W61" t="s">
        <v>149</v>
      </c>
      <c r="X61" t="s">
        <v>150</v>
      </c>
      <c r="Y61" t="s">
        <v>151</v>
      </c>
      <c r="Z61" t="s">
        <v>152</v>
      </c>
      <c r="AA61" t="s">
        <v>153</v>
      </c>
      <c r="AB61" t="s">
        <v>154</v>
      </c>
      <c r="AC61" t="s">
        <v>251</v>
      </c>
      <c r="AD61" t="s">
        <v>156</v>
      </c>
      <c r="AE61" t="s">
        <v>157</v>
      </c>
      <c r="AF61">
        <v>3.0906955665245248</v>
      </c>
      <c r="AG61">
        <v>2.3944768691677329</v>
      </c>
      <c r="AH61">
        <v>1.653743804901658</v>
      </c>
      <c r="AI61">
        <v>2.6359140628714521</v>
      </c>
      <c r="AJ61">
        <v>4.0339485539830644</v>
      </c>
      <c r="AK61">
        <v>1.6968528957946489</v>
      </c>
      <c r="AL61">
        <v>0.2650088333401826</v>
      </c>
      <c r="AM61">
        <v>1.7354554585026629</v>
      </c>
      <c r="AN61">
        <v>0.28889197634400471</v>
      </c>
      <c r="AO61"/>
      <c r="AP61"/>
      <c r="AQ61"/>
      <c r="AR61"/>
      <c r="AS61"/>
      <c r="AT61"/>
      <c r="AU61"/>
      <c r="AV61"/>
      <c r="AW61"/>
      <c r="AX61"/>
      <c r="AY61"/>
      <c r="AZ61"/>
      <c r="BA61"/>
      <c r="BB61"/>
      <c r="BC61"/>
      <c r="BD61"/>
      <c r="BE61"/>
      <c r="BF61"/>
      <c r="BG61"/>
      <c r="BH61"/>
      <c r="BI61"/>
      <c r="BJ61"/>
      <c r="BK61"/>
      <c r="BL61"/>
    </row>
    <row r="62">
      <c r="A62" t="s">
        <v>365</v>
      </c>
      <c r="B62">
        <v>2008</v>
      </c>
      <c r="C62" t="s">
        <v>369</v>
      </c>
      <c r="D62">
        <v>41</v>
      </c>
      <c r="E62" t="s">
        <v>56</v>
      </c>
      <c r="F62" t="s">
        <v>49</v>
      </c>
      <c r="G62" t="s">
        <v>181</v>
      </c>
      <c r="H62">
        <v>2.8389019415340191</v>
      </c>
      <c r="I62">
        <v>0.66236281464805913</v>
      </c>
      <c r="J62">
        <v>0.14672364138505259</v>
      </c>
      <c r="K62">
        <v>0.15203707830646851</v>
      </c>
      <c r="L62">
        <v>0.0105043481414213</v>
      </c>
      <c r="M62">
        <v>0.44347071660668658</v>
      </c>
      <c r="N62">
        <v>0.13482474856581511</v>
      </c>
      <c r="O62">
        <v>0.15373602551374141</v>
      </c>
      <c r="P62">
        <v>0</v>
      </c>
      <c r="Q62">
        <v>0.0177360248208762</v>
      </c>
      <c r="R62">
        <v>4.7561378508492949</v>
      </c>
      <c r="S62">
        <v>1.5471874239732919</v>
      </c>
      <c r="T62">
        <v>1.0084966921413241</v>
      </c>
      <c r="U62">
        <v>0.87242054771298794</v>
      </c>
      <c r="V62">
        <v>0.059292639590468502</v>
      </c>
      <c r="W62" t="s">
        <v>149</v>
      </c>
      <c r="X62" t="s">
        <v>150</v>
      </c>
      <c r="Y62" t="s">
        <v>151</v>
      </c>
      <c r="Z62" t="s">
        <v>152</v>
      </c>
      <c r="AA62" t="s">
        <v>153</v>
      </c>
      <c r="AB62" t="s">
        <v>154</v>
      </c>
      <c r="AC62" t="s">
        <v>251</v>
      </c>
      <c r="AD62" t="s">
        <v>156</v>
      </c>
      <c r="AE62" t="s">
        <v>157</v>
      </c>
      <c r="AF62">
        <v>0.86464768837137174</v>
      </c>
      <c r="AG62">
        <v>3.01212981300873</v>
      </c>
      <c r="AH62">
        <v>0.25929660072374427</v>
      </c>
      <c r="AI62">
        <v>0.75526016470576385</v>
      </c>
      <c r="AJ62">
        <v>0.12982152088060239</v>
      </c>
      <c r="AK62">
        <v>0.24282915653365139</v>
      </c>
      <c r="AL62">
        <v>1.93740055344595</v>
      </c>
      <c r="AM62">
        <v>0.18703936857624021</v>
      </c>
      <c r="AN62">
        <v>0.51237886821508416</v>
      </c>
      <c r="AO62"/>
      <c r="AP62"/>
      <c r="AQ62"/>
      <c r="AR62"/>
      <c r="AS62"/>
      <c r="AT62"/>
      <c r="AU62"/>
      <c r="AV62"/>
      <c r="AW62"/>
      <c r="AX62"/>
      <c r="AY62"/>
      <c r="AZ62"/>
      <c r="BA62"/>
      <c r="BB62"/>
      <c r="BC62"/>
      <c r="BD62"/>
      <c r="BE62"/>
      <c r="BF62"/>
      <c r="BG62"/>
      <c r="BH62"/>
      <c r="BI62"/>
      <c r="BJ62"/>
      <c r="BK62"/>
      <c r="BL62"/>
    </row>
    <row r="63">
      <c r="A63" t="s">
        <v>365</v>
      </c>
      <c r="B63">
        <v>2008</v>
      </c>
      <c r="C63" t="s">
        <v>369</v>
      </c>
      <c r="D63">
        <v>42</v>
      </c>
      <c r="E63" t="s">
        <v>56</v>
      </c>
      <c r="F63" t="s">
        <v>48</v>
      </c>
      <c r="G63" t="s">
        <v>382</v>
      </c>
      <c r="H63">
        <v>97.161098058465939</v>
      </c>
      <c r="I63">
        <v>99.337637185351895</v>
      </c>
      <c r="J63">
        <v>99.853276358614949</v>
      </c>
      <c r="K63">
        <v>99.847962921693508</v>
      </c>
      <c r="L63">
        <v>99.989495651858576</v>
      </c>
      <c r="M63">
        <v>99.556529283393331</v>
      </c>
      <c r="N63">
        <v>99.865175251434181</v>
      </c>
      <c r="O63">
        <v>99.846263974486263</v>
      </c>
      <c r="P63">
        <v>100</v>
      </c>
      <c r="Q63">
        <v>99.982263975179123</v>
      </c>
      <c r="R63">
        <v>95.243862149150701</v>
      </c>
      <c r="S63">
        <v>98.452812576026631</v>
      </c>
      <c r="T63">
        <v>98.991503307858636</v>
      </c>
      <c r="U63">
        <v>99.127579452287037</v>
      </c>
      <c r="V63">
        <v>99.940707360409533</v>
      </c>
      <c r="W63" t="s">
        <v>149</v>
      </c>
      <c r="X63" t="s">
        <v>150</v>
      </c>
      <c r="Y63" t="s">
        <v>151</v>
      </c>
      <c r="Z63" t="s">
        <v>152</v>
      </c>
      <c r="AA63" t="s">
        <v>153</v>
      </c>
      <c r="AB63" t="s">
        <v>154</v>
      </c>
      <c r="AC63" t="s">
        <v>251</v>
      </c>
      <c r="AD63" t="s">
        <v>156</v>
      </c>
      <c r="AE63" t="s">
        <v>157</v>
      </c>
      <c r="AF63">
        <v>99.135352311628651</v>
      </c>
      <c r="AG63">
        <v>96.987870186991287</v>
      </c>
      <c r="AH63">
        <v>99.740703399276256</v>
      </c>
      <c r="AI63">
        <v>99.244739835294226</v>
      </c>
      <c r="AJ63">
        <v>99.870178479119403</v>
      </c>
      <c r="AK63">
        <v>99.757170843466341</v>
      </c>
      <c r="AL63">
        <v>98.062599446554074</v>
      </c>
      <c r="AM63">
        <v>99.812960631423763</v>
      </c>
      <c r="AN63">
        <v>99.487621131784934</v>
      </c>
      <c r="AO63"/>
      <c r="AP63"/>
      <c r="AQ63"/>
      <c r="AR63"/>
      <c r="AS63"/>
      <c r="AT63"/>
      <c r="AU63"/>
      <c r="AV63"/>
      <c r="AW63"/>
      <c r="AX63"/>
      <c r="AY63"/>
      <c r="AZ63"/>
      <c r="BA63"/>
      <c r="BB63"/>
      <c r="BC63"/>
      <c r="BD63"/>
      <c r="BE63"/>
      <c r="BF63"/>
      <c r="BG63"/>
      <c r="BH63"/>
      <c r="BI63"/>
      <c r="BJ63"/>
      <c r="BK63"/>
      <c r="BL63"/>
    </row>
    <row r="64">
      <c r="A64" t="s">
        <v>365</v>
      </c>
      <c r="B64">
        <v>2008</v>
      </c>
      <c r="C64" t="s">
        <v>369</v>
      </c>
      <c r="D64">
        <v>58</v>
      </c>
      <c r="E64" t="s">
        <v>159</v>
      </c>
      <c r="F64" t="s">
        <v>160</v>
      </c>
      <c r="G64" t="s">
        <v>181</v>
      </c>
      <c r="H64">
        <v>0.97097205579463919</v>
      </c>
      <c r="I64">
        <v>2.824483079854069</v>
      </c>
      <c r="J64">
        <v>13.56664554394521</v>
      </c>
      <c r="K64">
        <v>29.474386388129361</v>
      </c>
      <c r="L64">
        <v>74.272000864068474</v>
      </c>
      <c r="M64">
        <v>7.7136805000331528</v>
      </c>
      <c r="N64">
        <v>18.62832994320053</v>
      </c>
      <c r="O64">
        <v>27.6811926095735</v>
      </c>
      <c r="P64">
        <v>53.77056556696558</v>
      </c>
      <c r="Q64">
        <v>84.42136877546919</v>
      </c>
      <c r="R64">
        <v>0.99153279386345272</v>
      </c>
      <c r="S64">
        <v>1.000171960319622</v>
      </c>
      <c r="T64">
        <v>1.0462132969362661</v>
      </c>
      <c r="U64">
        <v>3.0800902446376051</v>
      </c>
      <c r="V64">
        <v>11.890532575166</v>
      </c>
      <c r="W64" t="s">
        <v>149</v>
      </c>
      <c r="X64" t="s">
        <v>150</v>
      </c>
      <c r="Y64" t="s">
        <v>151</v>
      </c>
      <c r="Z64" t="s">
        <v>152</v>
      </c>
      <c r="AA64" t="s">
        <v>153</v>
      </c>
      <c r="AB64" t="s">
        <v>154</v>
      </c>
      <c r="AC64" t="s">
        <v>251</v>
      </c>
      <c r="AD64" t="s">
        <v>156</v>
      </c>
      <c r="AE64" t="s">
        <v>157</v>
      </c>
      <c r="AF64">
        <v>22.091540529488221</v>
      </c>
      <c r="AG64">
        <v>18.807251792120169</v>
      </c>
      <c r="AH64">
        <v>23.983055212695039</v>
      </c>
      <c r="AI64">
        <v>28.158574458875229</v>
      </c>
      <c r="AJ64">
        <v>14.56145884875345</v>
      </c>
      <c r="AK64">
        <v>15.688020905832699</v>
      </c>
      <c r="AL64">
        <v>10.132568682262191</v>
      </c>
      <c r="AM64">
        <v>29.613569530837928</v>
      </c>
      <c r="AN64">
        <v>30.055128535304849</v>
      </c>
      <c r="AO64"/>
      <c r="AP64"/>
      <c r="AQ64"/>
      <c r="AR64"/>
      <c r="AS64"/>
      <c r="AT64"/>
      <c r="AU64"/>
      <c r="AV64"/>
      <c r="AW64"/>
      <c r="AX64"/>
      <c r="AY64"/>
      <c r="AZ64"/>
      <c r="BA64"/>
      <c r="BB64"/>
      <c r="BC64"/>
      <c r="BD64"/>
      <c r="BE64"/>
      <c r="BF64"/>
      <c r="BG64"/>
      <c r="BH64"/>
      <c r="BI64"/>
      <c r="BJ64"/>
      <c r="BK64"/>
      <c r="BL64"/>
    </row>
    <row r="65">
      <c r="A65" t="s">
        <v>365</v>
      </c>
      <c r="B65">
        <v>2008</v>
      </c>
      <c r="C65" t="s">
        <v>369</v>
      </c>
      <c r="D65">
        <v>59</v>
      </c>
      <c r="E65" t="s">
        <v>159</v>
      </c>
      <c r="F65" t="s">
        <v>252</v>
      </c>
      <c r="G65" t="s">
        <v>181</v>
      </c>
      <c r="H65">
        <v>42.175521133416119</v>
      </c>
      <c r="I65">
        <v>66.372037827681481</v>
      </c>
      <c r="J65">
        <v>73.396294652955774</v>
      </c>
      <c r="K65">
        <v>65.779847244826612</v>
      </c>
      <c r="L65">
        <v>23.675101031418791</v>
      </c>
      <c r="M65">
        <v>69.070757648359631</v>
      </c>
      <c r="N65">
        <v>73.003012902431124</v>
      </c>
      <c r="O65">
        <v>67.77170763672224</v>
      </c>
      <c r="P65">
        <v>43.08870950085705</v>
      </c>
      <c r="Q65">
        <v>13.655576654210909</v>
      </c>
      <c r="R65">
        <v>34.180703968083947</v>
      </c>
      <c r="S65">
        <v>47.243490234619763</v>
      </c>
      <c r="T65">
        <v>57.714075519702128</v>
      </c>
      <c r="U65">
        <v>66.447675875146487</v>
      </c>
      <c r="V65">
        <v>72.890808453990189</v>
      </c>
      <c r="W65" t="s">
        <v>149</v>
      </c>
      <c r="X65" t="s">
        <v>150</v>
      </c>
      <c r="Y65" t="s">
        <v>151</v>
      </c>
      <c r="Z65" t="s">
        <v>152</v>
      </c>
      <c r="AA65" t="s">
        <v>153</v>
      </c>
      <c r="AB65" t="s">
        <v>154</v>
      </c>
      <c r="AC65" t="s">
        <v>251</v>
      </c>
      <c r="AD65" t="s">
        <v>156</v>
      </c>
      <c r="AE65" t="s">
        <v>157</v>
      </c>
      <c r="AF65">
        <v>31.891176446911881</v>
      </c>
      <c r="AG65">
        <v>51.720466235500403</v>
      </c>
      <c r="AH65">
        <v>52.143045541858193</v>
      </c>
      <c r="AI65">
        <v>50.328890923946048</v>
      </c>
      <c r="AJ65">
        <v>60.776194042756813</v>
      </c>
      <c r="AK65">
        <v>38.345062619596142</v>
      </c>
      <c r="AL65">
        <v>59.104458309621052</v>
      </c>
      <c r="AM65">
        <v>61.688170472841733</v>
      </c>
      <c r="AN65">
        <v>56.952097223644593</v>
      </c>
      <c r="AO65"/>
      <c r="AP65"/>
      <c r="AQ65"/>
      <c r="AR65"/>
      <c r="AS65"/>
      <c r="AT65"/>
      <c r="AU65"/>
      <c r="AV65"/>
      <c r="AW65"/>
      <c r="AX65"/>
      <c r="AY65"/>
      <c r="AZ65"/>
      <c r="BA65"/>
      <c r="BB65"/>
      <c r="BC65"/>
      <c r="BD65"/>
      <c r="BE65"/>
      <c r="BF65"/>
      <c r="BG65"/>
      <c r="BH65"/>
      <c r="BI65"/>
      <c r="BJ65"/>
      <c r="BK65"/>
      <c r="BL65"/>
    </row>
    <row r="66">
      <c r="A66" t="s">
        <v>365</v>
      </c>
      <c r="B66">
        <v>2008</v>
      </c>
      <c r="C66" t="s">
        <v>369</v>
      </c>
      <c r="D66">
        <v>60</v>
      </c>
      <c r="E66" t="s">
        <v>159</v>
      </c>
      <c r="F66" t="s">
        <v>253</v>
      </c>
      <c r="G66" t="s">
        <v>181</v>
      </c>
      <c r="H66">
        <v>13.37161685351324</v>
      </c>
      <c r="I66">
        <v>8.0085675909720457</v>
      </c>
      <c r="J66">
        <v>4.8505054740439517</v>
      </c>
      <c r="K66">
        <v>1.157478305982381</v>
      </c>
      <c r="L66">
        <v>0.1405054374352363</v>
      </c>
      <c r="M66">
        <v>7.0415742897066567</v>
      </c>
      <c r="N66">
        <v>2.943465541934096</v>
      </c>
      <c r="O66">
        <v>0.90044918212359071</v>
      </c>
      <c r="P66">
        <v>0.51907319950659303</v>
      </c>
      <c r="Q66">
        <v>0.045912665824982303</v>
      </c>
      <c r="R66">
        <v>14.38190591744735</v>
      </c>
      <c r="S66">
        <v>12.72739614877927</v>
      </c>
      <c r="T66">
        <v>10.031896481570859</v>
      </c>
      <c r="U66">
        <v>7.9011792394428086</v>
      </c>
      <c r="V66">
        <v>5.7796512575921524</v>
      </c>
      <c r="W66" t="s">
        <v>149</v>
      </c>
      <c r="X66" t="s">
        <v>150</v>
      </c>
      <c r="Y66" t="s">
        <v>151</v>
      </c>
      <c r="Z66" t="s">
        <v>152</v>
      </c>
      <c r="AA66" t="s">
        <v>153</v>
      </c>
      <c r="AB66" t="s">
        <v>154</v>
      </c>
      <c r="AC66" t="s">
        <v>251</v>
      </c>
      <c r="AD66" t="s">
        <v>156</v>
      </c>
      <c r="AE66" t="s">
        <v>157</v>
      </c>
      <c r="AF66">
        <v>3.5504722480046031</v>
      </c>
      <c r="AG66">
        <v>8.1392588335885794</v>
      </c>
      <c r="AH66">
        <v>3.576355273706882</v>
      </c>
      <c r="AI66">
        <v>5.1406184139724527</v>
      </c>
      <c r="AJ66">
        <v>5.8856638874066958</v>
      </c>
      <c r="AK66">
        <v>0.57714649919468153</v>
      </c>
      <c r="AL66">
        <v>16.580596996009501</v>
      </c>
      <c r="AM66">
        <v>1.8858027714970189</v>
      </c>
      <c r="AN66">
        <v>4.6841512609699762</v>
      </c>
      <c r="AO66"/>
      <c r="AP66"/>
      <c r="AQ66"/>
      <c r="AR66"/>
      <c r="AS66"/>
      <c r="AT66"/>
      <c r="AU66"/>
      <c r="AV66"/>
      <c r="AW66"/>
      <c r="AX66"/>
      <c r="AY66"/>
      <c r="AZ66"/>
      <c r="BA66"/>
      <c r="BB66"/>
      <c r="BC66"/>
      <c r="BD66"/>
      <c r="BE66"/>
      <c r="BF66"/>
      <c r="BG66"/>
      <c r="BH66"/>
      <c r="BI66"/>
      <c r="BJ66"/>
      <c r="BK66"/>
      <c r="BL66"/>
    </row>
    <row r="67">
      <c r="A67" t="s">
        <v>365</v>
      </c>
      <c r="B67">
        <v>2008</v>
      </c>
      <c r="C67" t="s">
        <v>369</v>
      </c>
      <c r="D67">
        <v>61</v>
      </c>
      <c r="E67" t="s">
        <v>159</v>
      </c>
      <c r="F67" t="s">
        <v>254</v>
      </c>
      <c r="G67" t="s">
        <v>181</v>
      </c>
      <c r="H67">
        <v>3.1732105201905672</v>
      </c>
      <c r="I67">
        <v>4.0013243581916589</v>
      </c>
      <c r="J67">
        <v>1.129333400623902</v>
      </c>
      <c r="K67">
        <v>0.21134608347169631</v>
      </c>
      <c r="L67">
        <v>0.25427051953538371</v>
      </c>
      <c r="M67">
        <v>0.67687326404583625</v>
      </c>
      <c r="N67">
        <v>0.22328320261777679</v>
      </c>
      <c r="O67">
        <v>0.061854110399443399</v>
      </c>
      <c r="P67">
        <v>0.1920918520063456</v>
      </c>
      <c r="Q67">
        <v>0.213107648280696</v>
      </c>
      <c r="R67">
        <v>3.0708380615229109</v>
      </c>
      <c r="S67">
        <v>3.6564889311421149</v>
      </c>
      <c r="T67">
        <v>3.9661042278405101</v>
      </c>
      <c r="U67">
        <v>5.5934433075827847</v>
      </c>
      <c r="V67">
        <v>3.1910062221042419</v>
      </c>
      <c r="W67" t="s">
        <v>149</v>
      </c>
      <c r="X67" t="s">
        <v>150</v>
      </c>
      <c r="Y67" t="s">
        <v>151</v>
      </c>
      <c r="Z67" t="s">
        <v>152</v>
      </c>
      <c r="AA67" t="s">
        <v>153</v>
      </c>
      <c r="AB67" t="s">
        <v>154</v>
      </c>
      <c r="AC67" t="s">
        <v>251</v>
      </c>
      <c r="AD67" t="s">
        <v>156</v>
      </c>
      <c r="AE67" t="s">
        <v>157</v>
      </c>
      <c r="AF67">
        <v>2.1457501071699898</v>
      </c>
      <c r="AG67">
        <v>0.86951128330165073</v>
      </c>
      <c r="AH67">
        <v>0.6100332315764857</v>
      </c>
      <c r="AI67">
        <v>2.515250823709859</v>
      </c>
      <c r="AJ67">
        <v>3.705929390707364</v>
      </c>
      <c r="AK67">
        <v>1.9302391869581479</v>
      </c>
      <c r="AL67">
        <v>0.25382194891134752</v>
      </c>
      <c r="AM67">
        <v>2.420498562929406</v>
      </c>
      <c r="AN67">
        <v>0.2604083120573209</v>
      </c>
      <c r="AO67"/>
      <c r="AP67"/>
      <c r="AQ67"/>
      <c r="AR67"/>
      <c r="AS67"/>
      <c r="AT67"/>
      <c r="AU67"/>
      <c r="AV67"/>
      <c r="AW67"/>
      <c r="AX67"/>
      <c r="AY67"/>
      <c r="AZ67"/>
      <c r="BA67"/>
      <c r="BB67"/>
      <c r="BC67"/>
      <c r="BD67"/>
      <c r="BE67"/>
      <c r="BF67"/>
      <c r="BG67"/>
      <c r="BH67"/>
      <c r="BI67"/>
      <c r="BJ67"/>
      <c r="BK67"/>
      <c r="BL67"/>
    </row>
    <row r="68">
      <c r="A68" t="s">
        <v>365</v>
      </c>
      <c r="B68">
        <v>2008</v>
      </c>
      <c r="C68" t="s">
        <v>369</v>
      </c>
      <c r="D68">
        <v>62</v>
      </c>
      <c r="E68" t="s">
        <v>159</v>
      </c>
      <c r="F68" t="s">
        <v>255</v>
      </c>
      <c r="G68" t="s">
        <v>181</v>
      </c>
      <c r="H68">
        <v>18.077259299833472</v>
      </c>
      <c r="I68">
        <v>10.82137565208421</v>
      </c>
      <c r="J68">
        <v>2.8326094940700148</v>
      </c>
      <c r="K68">
        <v>0.52703520543215965</v>
      </c>
      <c r="L68">
        <v>0.0842774344466483</v>
      </c>
      <c r="M68">
        <v>8.3717421025522896</v>
      </c>
      <c r="N68">
        <v>1.202990632750117</v>
      </c>
      <c r="O68">
        <v>0.45974500529723389</v>
      </c>
      <c r="P68">
        <v>0.15829593948049731</v>
      </c>
      <c r="Q68">
        <v>0.059766804122028297</v>
      </c>
      <c r="R68">
        <v>16.697407979456891</v>
      </c>
      <c r="S68">
        <v>17.0607161345043</v>
      </c>
      <c r="T68">
        <v>16.27575554797026</v>
      </c>
      <c r="U68">
        <v>9.6711927740179746</v>
      </c>
      <c r="V68">
        <v>4.6239105589229306</v>
      </c>
      <c r="W68" t="s">
        <v>149</v>
      </c>
      <c r="X68" t="s">
        <v>150</v>
      </c>
      <c r="Y68" t="s">
        <v>151</v>
      </c>
      <c r="Z68" t="s">
        <v>152</v>
      </c>
      <c r="AA68" t="s">
        <v>153</v>
      </c>
      <c r="AB68" t="s">
        <v>154</v>
      </c>
      <c r="AC68" t="s">
        <v>251</v>
      </c>
      <c r="AD68" t="s">
        <v>156</v>
      </c>
      <c r="AE68" t="s">
        <v>157</v>
      </c>
      <c r="AF68">
        <v>28.10414995104076</v>
      </c>
      <c r="AG68">
        <v>3.6814644354324808</v>
      </c>
      <c r="AH68">
        <v>4.5662276360906224</v>
      </c>
      <c r="AI68">
        <v>8.5418006826320045</v>
      </c>
      <c r="AJ68">
        <v>10.32100908679582</v>
      </c>
      <c r="AK68">
        <v>31.047164550387301</v>
      </c>
      <c r="AL68">
        <v>5.3127387002178912</v>
      </c>
      <c r="AM68">
        <v>2.7080554876820662</v>
      </c>
      <c r="AN68">
        <v>0.76649901187082237</v>
      </c>
      <c r="AO68"/>
      <c r="AP68"/>
      <c r="AQ68"/>
      <c r="AR68"/>
      <c r="AS68"/>
      <c r="AT68"/>
      <c r="AU68"/>
      <c r="AV68"/>
      <c r="AW68"/>
      <c r="AX68"/>
      <c r="AY68"/>
      <c r="AZ68"/>
      <c r="BA68"/>
      <c r="BB68"/>
      <c r="BC68"/>
      <c r="BD68"/>
      <c r="BE68"/>
      <c r="BF68"/>
      <c r="BG68"/>
      <c r="BH68"/>
      <c r="BI68"/>
      <c r="BJ68"/>
      <c r="BK68"/>
      <c r="BL68"/>
    </row>
    <row r="69">
      <c r="A69" t="s">
        <v>365</v>
      </c>
      <c r="B69">
        <v>2008</v>
      </c>
      <c r="C69" t="s">
        <v>369</v>
      </c>
      <c r="D69">
        <v>63</v>
      </c>
      <c r="E69" t="s">
        <v>159</v>
      </c>
      <c r="F69" t="s">
        <v>256</v>
      </c>
      <c r="G69" t="s">
        <v>181</v>
      </c>
      <c r="H69">
        <v>18.481583299402839</v>
      </c>
      <c r="I69">
        <v>4.6933483066966222</v>
      </c>
      <c r="J69">
        <v>0.5535776461611317</v>
      </c>
      <c r="K69">
        <v>0.060817815402305603</v>
      </c>
      <c r="L69">
        <v>0.0175308019299554</v>
      </c>
      <c r="M69">
        <v>0.75075939032670957</v>
      </c>
      <c r="N69">
        <v>0.42706866936248788</v>
      </c>
      <c r="O69">
        <v>0.079212249127638898</v>
      </c>
      <c r="P69">
        <v>0</v>
      </c>
      <c r="Q69">
        <v>0.0296189002038151</v>
      </c>
      <c r="R69">
        <v>26.673629627104269</v>
      </c>
      <c r="S69">
        <v>15.06272873108168</v>
      </c>
      <c r="T69">
        <v>9.2928295862153778</v>
      </c>
      <c r="U69">
        <v>4.5344944865858858</v>
      </c>
      <c r="V69">
        <v>0.86596791954923069</v>
      </c>
      <c r="W69" t="s">
        <v>149</v>
      </c>
      <c r="X69" t="s">
        <v>150</v>
      </c>
      <c r="Y69" t="s">
        <v>151</v>
      </c>
      <c r="Z69" t="s">
        <v>152</v>
      </c>
      <c r="AA69" t="s">
        <v>153</v>
      </c>
      <c r="AB69" t="s">
        <v>154</v>
      </c>
      <c r="AC69" t="s">
        <v>251</v>
      </c>
      <c r="AD69" t="s">
        <v>156</v>
      </c>
      <c r="AE69" t="s">
        <v>157</v>
      </c>
      <c r="AF69">
        <v>4.3301211745585757</v>
      </c>
      <c r="AG69">
        <v>13.76632163937076</v>
      </c>
      <c r="AH69">
        <v>5.3156722684455868</v>
      </c>
      <c r="AI69">
        <v>3.9742612908135562</v>
      </c>
      <c r="AJ69">
        <v>3.5832535281791631</v>
      </c>
      <c r="AK69">
        <v>9.013312765191781</v>
      </c>
      <c r="AL69">
        <v>8.0442123018391349</v>
      </c>
      <c r="AM69">
        <v>1.1353564584370399</v>
      </c>
      <c r="AN69">
        <v>5.4486822851761891</v>
      </c>
      <c r="AO69"/>
      <c r="AP69"/>
      <c r="AQ69"/>
      <c r="AR69"/>
      <c r="AS69"/>
      <c r="AT69"/>
      <c r="AU69"/>
      <c r="AV69"/>
      <c r="AW69"/>
      <c r="AX69"/>
      <c r="AY69"/>
      <c r="AZ69"/>
      <c r="BA69"/>
      <c r="BB69"/>
      <c r="BC69"/>
      <c r="BD69"/>
      <c r="BE69"/>
      <c r="BF69"/>
      <c r="BG69"/>
      <c r="BH69"/>
      <c r="BI69"/>
      <c r="BJ69"/>
      <c r="BK69"/>
      <c r="BL69"/>
    </row>
    <row r="70">
      <c r="A70" t="s">
        <v>365</v>
      </c>
      <c r="B70">
        <v>2008</v>
      </c>
      <c r="C70" t="s">
        <v>369</v>
      </c>
      <c r="D70">
        <v>64</v>
      </c>
      <c r="E70" t="s">
        <v>159</v>
      </c>
      <c r="F70" t="s">
        <v>257</v>
      </c>
      <c r="G70" t="s">
        <v>181</v>
      </c>
      <c r="H70">
        <v>1.815772730998511</v>
      </c>
      <c r="I70">
        <v>0.11887522837704829</v>
      </c>
      <c r="J70">
        <v>0</v>
      </c>
      <c r="K70">
        <v>0.0294063397151701</v>
      </c>
      <c r="L70">
        <v>0.027979174975256999</v>
      </c>
      <c r="M70">
        <v>0.051737572094608802</v>
      </c>
      <c r="N70">
        <v>0</v>
      </c>
      <c r="O70">
        <v>0.049772414198784497</v>
      </c>
      <c r="P70">
        <v>0.047205660073213501</v>
      </c>
      <c r="Q70">
        <v>0</v>
      </c>
      <c r="R70">
        <v>2.756687574728848</v>
      </c>
      <c r="S70">
        <v>1.5661954394422819</v>
      </c>
      <c r="T70">
        <v>0.19537214035257711</v>
      </c>
      <c r="U70">
        <v>0.1443370209014371</v>
      </c>
      <c r="V70">
        <v>0</v>
      </c>
      <c r="W70" t="s">
        <v>149</v>
      </c>
      <c r="X70" t="s">
        <v>150</v>
      </c>
      <c r="Y70" t="s">
        <v>151</v>
      </c>
      <c r="Z70" t="s">
        <v>152</v>
      </c>
      <c r="AA70" t="s">
        <v>153</v>
      </c>
      <c r="AB70" t="s">
        <v>154</v>
      </c>
      <c r="AC70" t="s">
        <v>251</v>
      </c>
      <c r="AD70" t="s">
        <v>156</v>
      </c>
      <c r="AE70" t="s">
        <v>157</v>
      </c>
      <c r="AF70">
        <v>1.319926942648477</v>
      </c>
      <c r="AG70">
        <v>0.20025622709519039</v>
      </c>
      <c r="AH70">
        <v>1.0588748200162621</v>
      </c>
      <c r="AI70">
        <v>0.0261300222564767</v>
      </c>
      <c r="AJ70">
        <v>0.69441225443226728</v>
      </c>
      <c r="AK70">
        <v>1.784452195186683</v>
      </c>
      <c r="AL70">
        <v>0.41265105942795188</v>
      </c>
      <c r="AM70">
        <v>0.19971824167269689</v>
      </c>
      <c r="AN70">
        <v>0.046124220544439098</v>
      </c>
      <c r="AO70"/>
      <c r="AP70"/>
      <c r="AQ70"/>
      <c r="AR70"/>
      <c r="AS70"/>
      <c r="AT70"/>
      <c r="AU70"/>
      <c r="AV70"/>
      <c r="AW70"/>
      <c r="AX70"/>
      <c r="AY70"/>
      <c r="AZ70"/>
      <c r="BA70"/>
      <c r="BB70"/>
      <c r="BC70"/>
      <c r="BD70"/>
      <c r="BE70"/>
      <c r="BF70"/>
      <c r="BG70"/>
      <c r="BH70"/>
      <c r="BI70"/>
      <c r="BJ70"/>
      <c r="BK70"/>
      <c r="BL70"/>
    </row>
    <row r="71">
      <c r="A71" t="s">
        <v>365</v>
      </c>
      <c r="B71">
        <v>2008</v>
      </c>
      <c r="C71" t="s">
        <v>369</v>
      </c>
      <c r="D71">
        <v>65</v>
      </c>
      <c r="E71" t="s">
        <v>159</v>
      </c>
      <c r="F71" t="s">
        <v>168</v>
      </c>
      <c r="G71" t="s">
        <v>181</v>
      </c>
      <c r="H71">
        <v>0.52454943545727917</v>
      </c>
      <c r="I71">
        <v>1.26624536016936</v>
      </c>
      <c r="J71">
        <v>3.0860564201104861</v>
      </c>
      <c r="K71">
        <v>2.507623368929905</v>
      </c>
      <c r="L71">
        <v>1.342992483588354</v>
      </c>
      <c r="M71">
        <v>4.5910105130773813</v>
      </c>
      <c r="N71">
        <v>3.2013412085424759</v>
      </c>
      <c r="O71">
        <v>2.8818608697907488</v>
      </c>
      <c r="P71">
        <v>2.0126900782201971</v>
      </c>
      <c r="Q71">
        <v>1.3889413167593421</v>
      </c>
      <c r="R71">
        <v>0.114091174612147</v>
      </c>
      <c r="S71">
        <v>0.37547887099834359</v>
      </c>
      <c r="T71">
        <v>0.22835644930271479</v>
      </c>
      <c r="U71">
        <v>0.17987260938359001</v>
      </c>
      <c r="V71">
        <v>0.095649586038539097</v>
      </c>
      <c r="W71" t="s">
        <v>149</v>
      </c>
      <c r="X71" t="s">
        <v>150</v>
      </c>
      <c r="Y71" t="s">
        <v>151</v>
      </c>
      <c r="Z71" t="s">
        <v>152</v>
      </c>
      <c r="AA71" t="s">
        <v>153</v>
      </c>
      <c r="AB71" t="s">
        <v>154</v>
      </c>
      <c r="AC71" t="s">
        <v>251</v>
      </c>
      <c r="AD71" t="s">
        <v>156</v>
      </c>
      <c r="AE71" t="s">
        <v>157</v>
      </c>
      <c r="AF71">
        <v>1.3267837269262031</v>
      </c>
      <c r="AG71">
        <v>1.9312384754609919</v>
      </c>
      <c r="AH71">
        <v>7.9848875111084263</v>
      </c>
      <c r="AI71">
        <v>0</v>
      </c>
      <c r="AJ71">
        <v>0</v>
      </c>
      <c r="AK71">
        <v>1.053357942692108</v>
      </c>
      <c r="AL71">
        <v>0</v>
      </c>
      <c r="AM71">
        <v>0.26930636526045998</v>
      </c>
      <c r="AN71">
        <v>0.87642017059280464</v>
      </c>
      <c r="AO71"/>
      <c r="AP71"/>
      <c r="AQ71"/>
      <c r="AR71"/>
      <c r="AS71"/>
      <c r="AT71"/>
      <c r="AU71"/>
      <c r="AV71"/>
      <c r="AW71"/>
      <c r="AX71"/>
      <c r="AY71"/>
      <c r="AZ71"/>
      <c r="BA71"/>
      <c r="BB71"/>
      <c r="BC71"/>
      <c r="BD71"/>
      <c r="BE71"/>
      <c r="BF71"/>
      <c r="BG71"/>
      <c r="BH71"/>
      <c r="BI71"/>
      <c r="BJ71"/>
      <c r="BK71"/>
      <c r="BL71"/>
    </row>
    <row r="72">
      <c r="A72" t="s">
        <v>365</v>
      </c>
      <c r="B72">
        <v>2008</v>
      </c>
      <c r="C72" t="s">
        <v>369</v>
      </c>
      <c r="D72">
        <v>66</v>
      </c>
      <c r="E72" t="s">
        <v>159</v>
      </c>
      <c r="F72" t="s">
        <v>46</v>
      </c>
      <c r="G72" t="s">
        <v>181</v>
      </c>
      <c r="H72">
        <v>1.409514671393129</v>
      </c>
      <c r="I72">
        <v>1.893742595973082</v>
      </c>
      <c r="J72">
        <v>0.58497736808959577</v>
      </c>
      <c r="K72">
        <v>0.25205924811052322</v>
      </c>
      <c r="L72">
        <v>0.18534225260199541</v>
      </c>
      <c r="M72">
        <v>1.7318647198036361</v>
      </c>
      <c r="N72">
        <v>0.37050789916122068</v>
      </c>
      <c r="O72">
        <v>0.114205922767078</v>
      </c>
      <c r="P72">
        <v>0.21136820289041119</v>
      </c>
      <c r="Q72">
        <v>0.18570723512935081</v>
      </c>
      <c r="R72">
        <v>1.133202903180089</v>
      </c>
      <c r="S72">
        <v>1.3073335491123119</v>
      </c>
      <c r="T72">
        <v>1.249396750108881</v>
      </c>
      <c r="U72">
        <v>2.4477144423014812</v>
      </c>
      <c r="V72">
        <v>0.66247342663670228</v>
      </c>
      <c r="W72" t="s">
        <v>149</v>
      </c>
      <c r="X72" t="s">
        <v>150</v>
      </c>
      <c r="Y72" t="s">
        <v>151</v>
      </c>
      <c r="Z72" t="s">
        <v>152</v>
      </c>
      <c r="AA72" t="s">
        <v>153</v>
      </c>
      <c r="AB72" t="s">
        <v>154</v>
      </c>
      <c r="AC72" t="s">
        <v>251</v>
      </c>
      <c r="AD72" t="s">
        <v>156</v>
      </c>
      <c r="AE72" t="s">
        <v>157</v>
      </c>
      <c r="AF72">
        <v>5.2400788732511421</v>
      </c>
      <c r="AG72">
        <v>0.88423107812968671</v>
      </c>
      <c r="AH72">
        <v>0.76184850450294139</v>
      </c>
      <c r="AI72">
        <v>1.314473383794277</v>
      </c>
      <c r="AJ72">
        <v>0.47207896096841478</v>
      </c>
      <c r="AK72">
        <v>0.56124333496053302</v>
      </c>
      <c r="AL72">
        <v>0.15895200171110541</v>
      </c>
      <c r="AM72">
        <v>0.079522108841345099</v>
      </c>
      <c r="AN72">
        <v>0.91048897983935662</v>
      </c>
      <c r="AO72"/>
      <c r="AP72"/>
      <c r="AQ72"/>
      <c r="AR72"/>
      <c r="AS72"/>
      <c r="AT72"/>
      <c r="AU72"/>
      <c r="AV72"/>
      <c r="AW72"/>
      <c r="AX72"/>
      <c r="AY72"/>
      <c r="AZ72"/>
      <c r="BA72"/>
      <c r="BB72"/>
      <c r="BC72"/>
      <c r="BD72"/>
      <c r="BE72"/>
      <c r="BF72"/>
      <c r="BG72"/>
      <c r="BH72"/>
      <c r="BI72"/>
      <c r="BJ72"/>
      <c r="BK72"/>
      <c r="BL72"/>
    </row>
    <row r="73">
      <c r="A73" t="s">
        <v>365</v>
      </c>
      <c r="B73">
        <v>2008</v>
      </c>
      <c r="C73" t="s">
        <v>369</v>
      </c>
      <c r="D73">
        <v>122</v>
      </c>
      <c r="E73" t="s">
        <v>18</v>
      </c>
      <c r="F73" t="s">
        <v>14</v>
      </c>
      <c r="G73" t="s">
        <v>383</v>
      </c>
      <c r="H73">
        <v>16.621551846963381</v>
      </c>
      <c r="I73">
        <v>8.6513287371913705</v>
      </c>
      <c r="J73">
        <v>47.083674547035287</v>
      </c>
      <c r="K73">
        <v>71.427284834679625</v>
      </c>
      <c r="L73">
        <v>89.140421660839991</v>
      </c>
      <c r="M73">
        <v>30.714529557282489</v>
      </c>
      <c r="N73">
        <v>63.326928154093487</v>
      </c>
      <c r="O73">
        <v>73.152112960791698</v>
      </c>
      <c r="P73">
        <v>82.03026758651319</v>
      </c>
      <c r="Q73">
        <v>93.519232898386804</v>
      </c>
      <c r="R73">
        <v>1.3653961093813951</v>
      </c>
      <c r="S73">
        <v>1.8782636295879349</v>
      </c>
      <c r="T73">
        <v>3.1300464894385689</v>
      </c>
      <c r="U73">
        <v>6.9219162550803492</v>
      </c>
      <c r="V73">
        <v>24.161090926249418</v>
      </c>
      <c r="W73" t="s">
        <v>149</v>
      </c>
      <c r="X73" t="s">
        <v>150</v>
      </c>
      <c r="Y73" t="s">
        <v>151</v>
      </c>
      <c r="Z73" t="s">
        <v>152</v>
      </c>
      <c r="AA73" t="s">
        <v>153</v>
      </c>
      <c r="AB73" t="s">
        <v>154</v>
      </c>
      <c r="AC73" t="s">
        <v>251</v>
      </c>
      <c r="AD73" t="s">
        <v>156</v>
      </c>
      <c r="AE73" t="s">
        <v>157</v>
      </c>
      <c r="AF73">
        <v>29.430028191953689</v>
      </c>
      <c r="AG73">
        <v>36.144061293515662</v>
      </c>
      <c r="AH73">
        <v>44.680724123916562</v>
      </c>
      <c r="AI73">
        <v>48.874167017321163</v>
      </c>
      <c r="AJ73">
        <v>40.730826278985177</v>
      </c>
      <c r="AK73">
        <v>29.71835588147788</v>
      </c>
      <c r="AL73">
        <v>28.965617488820651</v>
      </c>
      <c r="AM73">
        <v>46.704795768388948</v>
      </c>
      <c r="AN73">
        <v>51.020349286588903</v>
      </c>
      <c r="AO73"/>
      <c r="AP73"/>
      <c r="AQ73"/>
      <c r="AR73"/>
      <c r="AS73"/>
      <c r="AT73"/>
      <c r="AU73"/>
      <c r="AV73"/>
      <c r="AW73"/>
      <c r="AX73"/>
      <c r="AY73"/>
      <c r="AZ73"/>
      <c r="BA73"/>
      <c r="BB73"/>
      <c r="BC73"/>
      <c r="BD73"/>
      <c r="BE73"/>
      <c r="BF73"/>
      <c r="BG73"/>
      <c r="BH73"/>
      <c r="BI73"/>
      <c r="BJ73"/>
      <c r="BK73"/>
      <c r="BL73"/>
    </row>
    <row r="74">
      <c r="A74" t="s">
        <v>365</v>
      </c>
      <c r="B74">
        <v>2008</v>
      </c>
      <c r="C74" t="s">
        <v>369</v>
      </c>
      <c r="D74">
        <v>123</v>
      </c>
      <c r="E74" t="s">
        <v>18</v>
      </c>
      <c r="F74" t="s">
        <v>51</v>
      </c>
      <c r="G74" t="s">
        <v>181</v>
      </c>
      <c r="H74">
        <v>83.378448153036629</v>
      </c>
      <c r="I74">
        <v>91.348671262808637</v>
      </c>
      <c r="J74">
        <v>52.916325452964713</v>
      </c>
      <c r="K74">
        <v>28.572715165320371</v>
      </c>
      <c r="L74">
        <v>10.859578339160009</v>
      </c>
      <c r="M74">
        <v>69.285470442717511</v>
      </c>
      <c r="N74">
        <v>36.673071845906513</v>
      </c>
      <c r="O74">
        <v>26.847887039208299</v>
      </c>
      <c r="P74">
        <v>17.96973241348681</v>
      </c>
      <c r="Q74">
        <v>6.4807671016131962</v>
      </c>
      <c r="R74">
        <v>98.634603890618607</v>
      </c>
      <c r="S74">
        <v>98.121736370412066</v>
      </c>
      <c r="T74">
        <v>96.86995351056143</v>
      </c>
      <c r="U74">
        <v>93.078083744919653</v>
      </c>
      <c r="V74">
        <v>75.838909073750585</v>
      </c>
      <c r="W74" t="s">
        <v>149</v>
      </c>
      <c r="X74" t="s">
        <v>150</v>
      </c>
      <c r="Y74" t="s">
        <v>151</v>
      </c>
      <c r="Z74" t="s">
        <v>152</v>
      </c>
      <c r="AA74" t="s">
        <v>153</v>
      </c>
      <c r="AB74" t="s">
        <v>154</v>
      </c>
      <c r="AC74" t="s">
        <v>251</v>
      </c>
      <c r="AD74" t="s">
        <v>156</v>
      </c>
      <c r="AE74" t="s">
        <v>157</v>
      </c>
      <c r="AF74">
        <v>70.569971808046304</v>
      </c>
      <c r="AG74">
        <v>63.855938706484338</v>
      </c>
      <c r="AH74">
        <v>55.319275876083438</v>
      </c>
      <c r="AI74">
        <v>51.125832982678837</v>
      </c>
      <c r="AJ74">
        <v>59.269173721014823</v>
      </c>
      <c r="AK74">
        <v>70.281644118522124</v>
      </c>
      <c r="AL74">
        <v>71.034382511179359</v>
      </c>
      <c r="AM74">
        <v>53.295204231611052</v>
      </c>
      <c r="AN74">
        <v>48.979650713411097</v>
      </c>
      <c r="AO74"/>
      <c r="AP74"/>
      <c r="AQ74"/>
      <c r="AR74"/>
      <c r="AS74"/>
      <c r="AT74"/>
      <c r="AU74"/>
      <c r="AV74"/>
      <c r="AW74"/>
      <c r="AX74"/>
      <c r="AY74"/>
      <c r="AZ74"/>
      <c r="BA74"/>
      <c r="BB74"/>
      <c r="BC74"/>
      <c r="BD74"/>
      <c r="BE74"/>
      <c r="BF74"/>
      <c r="BG74"/>
      <c r="BH74"/>
      <c r="BI74"/>
      <c r="BJ74"/>
      <c r="BK74"/>
      <c r="BL74"/>
    </row>
    <row r="75">
      <c r="A75" t="s">
        <v>365</v>
      </c>
      <c r="B75">
        <v>2008</v>
      </c>
      <c r="C75" t="s">
        <v>369</v>
      </c>
      <c r="D75">
        <v>124</v>
      </c>
      <c r="E75" t="s">
        <v>50</v>
      </c>
      <c r="F75" t="s">
        <v>15</v>
      </c>
      <c r="G75" t="s">
        <v>384</v>
      </c>
      <c r="H75">
        <v>15.46678908445589</v>
      </c>
      <c r="I75">
        <v>7.1874940017864164</v>
      </c>
      <c r="J75">
        <v>28.293922472623969</v>
      </c>
      <c r="K75">
        <v>45.761102115512593</v>
      </c>
      <c r="L75">
        <v>78.575126675056296</v>
      </c>
      <c r="M75">
        <v>18.93848396603742</v>
      </c>
      <c r="N75">
        <v>35.962065198236537</v>
      </c>
      <c r="O75">
        <v>44.270895508667913</v>
      </c>
      <c r="P75">
        <v>61.419814928211323</v>
      </c>
      <c r="Q75">
        <v>87.781106020090689</v>
      </c>
      <c r="R75">
        <v>1.3005432957695251</v>
      </c>
      <c r="S75">
        <v>1.751587080104134</v>
      </c>
      <c r="T75">
        <v>2.8601388497218792</v>
      </c>
      <c r="U75">
        <v>6.0848684870967418</v>
      </c>
      <c r="V75">
        <v>21.066905121197038</v>
      </c>
      <c r="W75" t="s">
        <v>149</v>
      </c>
      <c r="X75" t="s">
        <v>150</v>
      </c>
      <c r="Y75" t="s">
        <v>151</v>
      </c>
      <c r="Z75" t="s">
        <v>152</v>
      </c>
      <c r="AA75" t="s">
        <v>153</v>
      </c>
      <c r="AB75" t="s">
        <v>154</v>
      </c>
      <c r="AC75" t="s">
        <v>251</v>
      </c>
      <c r="AD75" t="s">
        <v>156</v>
      </c>
      <c r="AE75" t="s">
        <v>157</v>
      </c>
      <c r="AF75">
        <v>22.445022468799049</v>
      </c>
      <c r="AG75">
        <v>27.511490800110568</v>
      </c>
      <c r="AH75">
        <v>35.857246049283738</v>
      </c>
      <c r="AI75">
        <v>36.236535312075951</v>
      </c>
      <c r="AJ75">
        <v>29.943229251750282</v>
      </c>
      <c r="AK75">
        <v>22.915309634744371</v>
      </c>
      <c r="AL75">
        <v>20.377404149136758</v>
      </c>
      <c r="AM75">
        <v>34.384741255942181</v>
      </c>
      <c r="AN75">
        <v>40.382294647901773</v>
      </c>
      <c r="AO75"/>
      <c r="AP75"/>
      <c r="AQ75"/>
      <c r="AR75"/>
      <c r="AS75"/>
      <c r="AT75"/>
      <c r="AU75"/>
      <c r="AV75"/>
      <c r="AW75"/>
      <c r="AX75"/>
      <c r="AY75"/>
      <c r="AZ75"/>
      <c r="BA75"/>
      <c r="BB75"/>
      <c r="BC75"/>
      <c r="BD75"/>
      <c r="BE75"/>
      <c r="BF75"/>
      <c r="BG75"/>
      <c r="BH75"/>
      <c r="BI75"/>
      <c r="BJ75"/>
      <c r="BK75"/>
      <c r="BL75"/>
    </row>
    <row r="76">
      <c r="A76" t="s">
        <v>365</v>
      </c>
      <c r="B76">
        <v>2008</v>
      </c>
      <c r="C76" t="s">
        <v>369</v>
      </c>
      <c r="D76">
        <v>125</v>
      </c>
      <c r="E76" t="s">
        <v>50</v>
      </c>
      <c r="F76" t="s">
        <v>16</v>
      </c>
      <c r="G76" t="s">
        <v>385</v>
      </c>
      <c r="H76">
        <v>1.14189310114107</v>
      </c>
      <c r="I76">
        <v>1.453529226561898</v>
      </c>
      <c r="J76">
        <v>18.74327533175482</v>
      </c>
      <c r="K76">
        <v>25.511233638305342</v>
      </c>
      <c r="L76">
        <v>10.46797848707244</v>
      </c>
      <c r="M76">
        <v>11.768203325490891</v>
      </c>
      <c r="N76">
        <v>27.270068681382948</v>
      </c>
      <c r="O76">
        <v>28.78752356275449</v>
      </c>
      <c r="P76">
        <v>20.418922062222968</v>
      </c>
      <c r="Q76">
        <v>5.6093262829733446</v>
      </c>
      <c r="R76">
        <v>0.064852813611870896</v>
      </c>
      <c r="S76">
        <v>0.12342284359298721</v>
      </c>
      <c r="T76">
        <v>0.26990763971669551</v>
      </c>
      <c r="U76">
        <v>0.81968464564726828</v>
      </c>
      <c r="V76">
        <v>3.071606664985771</v>
      </c>
      <c r="W76" t="s">
        <v>149</v>
      </c>
      <c r="X76" t="s">
        <v>150</v>
      </c>
      <c r="Y76" t="s">
        <v>151</v>
      </c>
      <c r="Z76" t="s">
        <v>152</v>
      </c>
      <c r="AA76" t="s">
        <v>153</v>
      </c>
      <c r="AB76" t="s">
        <v>154</v>
      </c>
      <c r="AC76" t="s">
        <v>251</v>
      </c>
      <c r="AD76" t="s">
        <v>156</v>
      </c>
      <c r="AE76" t="s">
        <v>157</v>
      </c>
      <c r="AF76">
        <v>6.9850057231546323</v>
      </c>
      <c r="AG76">
        <v>8.5871921252685226</v>
      </c>
      <c r="AH76">
        <v>8.7405803507089903</v>
      </c>
      <c r="AI76">
        <v>12.570142834963921</v>
      </c>
      <c r="AJ76">
        <v>10.76061135570132</v>
      </c>
      <c r="AK76">
        <v>6.5510958013394687</v>
      </c>
      <c r="AL76">
        <v>8.5882133396839091</v>
      </c>
      <c r="AM76">
        <v>12.24434439321411</v>
      </c>
      <c r="AN76">
        <v>10.63805463868721</v>
      </c>
      <c r="AO76"/>
      <c r="AP76"/>
      <c r="AQ76"/>
      <c r="AR76"/>
      <c r="AS76"/>
      <c r="AT76"/>
      <c r="AU76"/>
      <c r="AV76"/>
      <c r="AW76"/>
      <c r="AX76"/>
      <c r="AY76"/>
      <c r="AZ76"/>
      <c r="BA76"/>
      <c r="BB76"/>
      <c r="BC76"/>
      <c r="BD76"/>
      <c r="BE76"/>
      <c r="BF76"/>
      <c r="BG76"/>
      <c r="BH76"/>
      <c r="BI76"/>
      <c r="BJ76"/>
      <c r="BK76"/>
      <c r="BL76"/>
    </row>
    <row r="77">
      <c r="A77" t="s">
        <v>365</v>
      </c>
      <c r="B77">
        <v>2008</v>
      </c>
      <c r="C77" t="s">
        <v>369</v>
      </c>
      <c r="D77">
        <v>126</v>
      </c>
      <c r="E77" t="s">
        <v>50</v>
      </c>
      <c r="F77" t="s">
        <v>22</v>
      </c>
      <c r="G77" t="s">
        <v>386</v>
      </c>
      <c r="H77">
        <v>14.7790991775568</v>
      </c>
      <c r="I77">
        <v>45.668216857934759</v>
      </c>
      <c r="J77">
        <v>29.79227423430973</v>
      </c>
      <c r="K77">
        <v>24.53958885429666</v>
      </c>
      <c r="L77">
        <v>10.22937680360619</v>
      </c>
      <c r="M77">
        <v>41.943620003966743</v>
      </c>
      <c r="N77">
        <v>22.963198287245771</v>
      </c>
      <c r="O77">
        <v>23.315151276718812</v>
      </c>
      <c r="P77">
        <v>16.353646479668601</v>
      </c>
      <c r="Q77">
        <v>6.3828850574935636</v>
      </c>
      <c r="R77">
        <v>20.200473566315338</v>
      </c>
      <c r="S77">
        <v>32.828509698853111</v>
      </c>
      <c r="T77">
        <v>38.954750145146278</v>
      </c>
      <c r="U77">
        <v>45.666701760064818</v>
      </c>
      <c r="V77">
        <v>43.938348366093336</v>
      </c>
      <c r="W77" t="s">
        <v>149</v>
      </c>
      <c r="X77" t="s">
        <v>150</v>
      </c>
      <c r="Y77" t="s">
        <v>151</v>
      </c>
      <c r="Z77" t="s">
        <v>152</v>
      </c>
      <c r="AA77" t="s">
        <v>153</v>
      </c>
      <c r="AB77" t="s">
        <v>154</v>
      </c>
      <c r="AC77" t="s">
        <v>251</v>
      </c>
      <c r="AD77" t="s">
        <v>156</v>
      </c>
      <c r="AE77" t="s">
        <v>157</v>
      </c>
      <c r="AF77">
        <v>60.655996358219177</v>
      </c>
      <c r="AG77">
        <v>15.45480123929905</v>
      </c>
      <c r="AH77">
        <v>26.33318327792751</v>
      </c>
      <c r="AI77">
        <v>23.389402903590049</v>
      </c>
      <c r="AJ77">
        <v>9.2684211826159739</v>
      </c>
      <c r="AK77">
        <v>56.560455004611313</v>
      </c>
      <c r="AL77">
        <v>10.267793318847399</v>
      </c>
      <c r="AM77">
        <v>47.024353338667822</v>
      </c>
      <c r="AN77">
        <v>28.58953759706251</v>
      </c>
      <c r="AO77"/>
      <c r="AP77"/>
      <c r="AQ77"/>
      <c r="AR77"/>
      <c r="AS77"/>
      <c r="AT77"/>
      <c r="AU77"/>
      <c r="AV77"/>
      <c r="AW77"/>
      <c r="AX77"/>
      <c r="AY77"/>
      <c r="AZ77"/>
      <c r="BA77"/>
      <c r="BB77"/>
      <c r="BC77"/>
      <c r="BD77"/>
      <c r="BE77"/>
      <c r="BF77"/>
      <c r="BG77"/>
      <c r="BH77"/>
      <c r="BI77"/>
      <c r="BJ77"/>
      <c r="BK77"/>
      <c r="BL77"/>
    </row>
    <row r="78">
      <c r="A78" t="s">
        <v>365</v>
      </c>
      <c r="B78">
        <v>2008</v>
      </c>
      <c r="C78" t="s">
        <v>369</v>
      </c>
      <c r="D78">
        <v>127</v>
      </c>
      <c r="E78" t="s">
        <v>50</v>
      </c>
      <c r="F78" t="s">
        <v>19</v>
      </c>
      <c r="G78" t="s">
        <v>387</v>
      </c>
      <c r="H78">
        <v>68.612218636846251</v>
      </c>
      <c r="I78">
        <v>45.690759913716917</v>
      </c>
      <c r="J78">
        <v>23.170527961311471</v>
      </c>
      <c r="K78">
        <v>4.1880753918854161</v>
      </c>
      <c r="L78">
        <v>0.72751803426506934</v>
      </c>
      <c r="M78">
        <v>27.34969270450495</v>
      </c>
      <c r="N78">
        <v>13.804667833134729</v>
      </c>
      <c r="O78">
        <v>3.6264296518587971</v>
      </c>
      <c r="P78">
        <v>1.807616529897103</v>
      </c>
      <c r="Q78">
        <v>0.22668263944240141</v>
      </c>
      <c r="R78">
        <v>78.434130324303268</v>
      </c>
      <c r="S78">
        <v>65.296480377449768</v>
      </c>
      <c r="T78">
        <v>57.915203365415152</v>
      </c>
      <c r="U78">
        <v>47.428745107191169</v>
      </c>
      <c r="V78">
        <v>31.92313984772386</v>
      </c>
      <c r="W78" t="s">
        <v>149</v>
      </c>
      <c r="X78" t="s">
        <v>150</v>
      </c>
      <c r="Y78" t="s">
        <v>151</v>
      </c>
      <c r="Z78" t="s">
        <v>152</v>
      </c>
      <c r="AA78" t="s">
        <v>153</v>
      </c>
      <c r="AB78" t="s">
        <v>154</v>
      </c>
      <c r="AC78" t="s">
        <v>251</v>
      </c>
      <c r="AD78" t="s">
        <v>156</v>
      </c>
      <c r="AE78" t="s">
        <v>157</v>
      </c>
      <c r="AF78">
        <v>9.9139754498271344</v>
      </c>
      <c r="AG78">
        <v>48.446515835321847</v>
      </c>
      <c r="AH78">
        <v>29.06899032207977</v>
      </c>
      <c r="AI78">
        <v>27.803918949370068</v>
      </c>
      <c r="AJ78">
        <v>50.027738209932423</v>
      </c>
      <c r="AK78">
        <v>13.97313955930484</v>
      </c>
      <c r="AL78">
        <v>60.766589192331942</v>
      </c>
      <c r="AM78">
        <v>6.3465610121758953</v>
      </c>
      <c r="AN78">
        <v>20.390113116348509</v>
      </c>
      <c r="AO78"/>
      <c r="AP78"/>
      <c r="AQ78"/>
      <c r="AR78"/>
      <c r="AS78"/>
      <c r="AT78"/>
      <c r="AU78"/>
      <c r="AV78"/>
      <c r="AW78"/>
      <c r="AX78"/>
      <c r="AY78"/>
      <c r="AZ78"/>
      <c r="BA78"/>
      <c r="BB78"/>
      <c r="BC78"/>
      <c r="BD78"/>
      <c r="BE78"/>
      <c r="BF78"/>
      <c r="BG78"/>
      <c r="BH78"/>
      <c r="BI78"/>
      <c r="BJ78"/>
      <c r="BK78"/>
      <c r="BL78"/>
    </row>
    <row r="79">
      <c r="A79" t="s">
        <v>365</v>
      </c>
      <c r="B79">
        <v>2008</v>
      </c>
      <c r="C79" t="s">
        <v>369</v>
      </c>
      <c r="D79">
        <v>128</v>
      </c>
      <c r="E79" t="s">
        <v>171</v>
      </c>
      <c r="F79" t="s">
        <v>49</v>
      </c>
      <c r="G79" t="s">
        <v>388</v>
      </c>
      <c r="H79">
        <v>6.8699548132124884</v>
      </c>
      <c r="I79">
        <v>16.801225230446889</v>
      </c>
      <c r="J79">
        <v>39.808437875915587</v>
      </c>
      <c r="K79">
        <v>35.716370428123902</v>
      </c>
      <c r="L79">
        <v>11.74324542338473</v>
      </c>
      <c r="M79">
        <v>38.314776410764267</v>
      </c>
      <c r="N79">
        <v>43.062358267286641</v>
      </c>
      <c r="O79">
        <v>39.352962474486723</v>
      </c>
      <c r="P79">
        <v>24.89193643149849</v>
      </c>
      <c r="Q79">
        <v>5.9980456523506236</v>
      </c>
      <c r="R79">
        <v>4.7497435481380599</v>
      </c>
      <c r="S79">
        <v>6.5711139612528457</v>
      </c>
      <c r="T79">
        <v>8.6231191973480357</v>
      </c>
      <c r="U79">
        <v>11.84187464050377</v>
      </c>
      <c r="V79">
        <v>12.713029698707331</v>
      </c>
      <c r="W79" t="s">
        <v>149</v>
      </c>
      <c r="X79" t="s">
        <v>150</v>
      </c>
      <c r="Y79" t="s">
        <v>151</v>
      </c>
      <c r="Z79" t="s">
        <v>152</v>
      </c>
      <c r="AA79" t="s">
        <v>153</v>
      </c>
      <c r="AB79" t="s">
        <v>154</v>
      </c>
      <c r="AC79" t="s">
        <v>251</v>
      </c>
      <c r="AD79" t="s">
        <v>156</v>
      </c>
      <c r="AE79" t="s">
        <v>157</v>
      </c>
      <c r="AF79">
        <v>23.73428145428813</v>
      </c>
      <c r="AG79">
        <v>23.758238056134239</v>
      </c>
      <c r="AH79">
        <v>19.562306838331569</v>
      </c>
      <c r="AI79">
        <v>25.71940066110799</v>
      </c>
      <c r="AJ79">
        <v>26.418838847011529</v>
      </c>
      <c r="AK79">
        <v>22.04393751614797</v>
      </c>
      <c r="AL79">
        <v>29.649681533627071</v>
      </c>
      <c r="AM79">
        <v>26.21646062630127</v>
      </c>
      <c r="AN79">
        <v>20.85061115307477</v>
      </c>
      <c r="AO79"/>
      <c r="AP79"/>
      <c r="AQ79"/>
      <c r="AR79"/>
      <c r="AS79"/>
      <c r="AT79"/>
      <c r="AU79"/>
      <c r="AV79"/>
      <c r="AW79"/>
      <c r="AX79"/>
      <c r="AY79"/>
      <c r="AZ79"/>
      <c r="BA79"/>
      <c r="BB79"/>
      <c r="BC79"/>
      <c r="BD79"/>
      <c r="BE79"/>
      <c r="BF79"/>
      <c r="BG79"/>
      <c r="BH79"/>
      <c r="BI79"/>
      <c r="BJ79"/>
      <c r="BK79"/>
      <c r="BL79"/>
    </row>
    <row r="80">
      <c r="A80" t="s">
        <v>365</v>
      </c>
      <c r="B80">
        <v>2008</v>
      </c>
      <c r="C80" t="s">
        <v>369</v>
      </c>
      <c r="D80">
        <v>129</v>
      </c>
      <c r="E80" t="s">
        <v>171</v>
      </c>
      <c r="F80" t="s">
        <v>48</v>
      </c>
      <c r="G80" t="s">
        <v>181</v>
      </c>
      <c r="H80">
        <v>93.052617630775202</v>
      </c>
      <c r="I80">
        <v>83.079654237249756</v>
      </c>
      <c r="J80">
        <v>60.092851173625213</v>
      </c>
      <c r="K80">
        <v>64.066696951211142</v>
      </c>
      <c r="L80">
        <v>88.147582444715866</v>
      </c>
      <c r="M80">
        <v>61.659690833672776</v>
      </c>
      <c r="N80">
        <v>56.78795142365032</v>
      </c>
      <c r="O80">
        <v>60.518956619060837</v>
      </c>
      <c r="P80">
        <v>74.87457585510731</v>
      </c>
      <c r="Q80">
        <v>93.864228030472745</v>
      </c>
      <c r="R80">
        <v>95.250256451861944</v>
      </c>
      <c r="S80">
        <v>93.255656581520839</v>
      </c>
      <c r="T80">
        <v>91.376880802652138</v>
      </c>
      <c r="U80">
        <v>87.907282649233792</v>
      </c>
      <c r="V80">
        <v>87.193517815494218</v>
      </c>
      <c r="W80" t="s">
        <v>149</v>
      </c>
      <c r="X80" t="s">
        <v>150</v>
      </c>
      <c r="Y80" t="s">
        <v>151</v>
      </c>
      <c r="Z80" t="s">
        <v>152</v>
      </c>
      <c r="AA80" t="s">
        <v>153</v>
      </c>
      <c r="AB80" t="s">
        <v>154</v>
      </c>
      <c r="AC80" t="s">
        <v>251</v>
      </c>
      <c r="AD80" t="s">
        <v>156</v>
      </c>
      <c r="AE80" t="s">
        <v>157</v>
      </c>
      <c r="AF80">
        <v>76.265718545711835</v>
      </c>
      <c r="AG80">
        <v>76.116213329480502</v>
      </c>
      <c r="AH80">
        <v>80.252159633398108</v>
      </c>
      <c r="AI80">
        <v>74.142512340381401</v>
      </c>
      <c r="AJ80">
        <v>73.514907472425378</v>
      </c>
      <c r="AK80">
        <v>77.108268459179641</v>
      </c>
      <c r="AL80">
        <v>70.350318466373011</v>
      </c>
      <c r="AM80">
        <v>73.621435850951073</v>
      </c>
      <c r="AN80">
        <v>79.14938884692539</v>
      </c>
      <c r="AO80"/>
      <c r="AP80"/>
      <c r="AQ80"/>
      <c r="AR80"/>
      <c r="AS80"/>
      <c r="AT80"/>
      <c r="AU80"/>
      <c r="AV80"/>
      <c r="AW80"/>
      <c r="AX80"/>
      <c r="AY80"/>
      <c r="AZ80"/>
      <c r="BA80"/>
      <c r="BB80"/>
      <c r="BC80"/>
      <c r="BD80"/>
      <c r="BE80"/>
      <c r="BF80"/>
      <c r="BG80"/>
      <c r="BH80"/>
      <c r="BI80"/>
      <c r="BJ80"/>
      <c r="BK80"/>
      <c r="BL80"/>
    </row>
    <row r="81">
      <c r="A81" t="s">
        <v>365</v>
      </c>
      <c r="B81">
        <v>2008</v>
      </c>
      <c r="C81" t="s">
        <v>369</v>
      </c>
      <c r="D81">
        <v>135</v>
      </c>
      <c r="E81" t="s">
        <v>45</v>
      </c>
      <c r="F81" t="s">
        <v>44</v>
      </c>
      <c r="G81" t="s">
        <v>389</v>
      </c>
      <c r="H81">
        <v>0.40840859729457629</v>
      </c>
      <c r="I81">
        <v>6.0839958240135088</v>
      </c>
      <c r="J81">
        <v>39.741661714038642</v>
      </c>
      <c r="K81">
        <v>56.174279294246823</v>
      </c>
      <c r="L81">
        <v>69.271761328145885</v>
      </c>
      <c r="M81">
        <v>26.385584368359918</v>
      </c>
      <c r="N81">
        <v>54.327136153076381</v>
      </c>
      <c r="O81">
        <v>58.344310495946687</v>
      </c>
      <c r="P81">
        <v>64.665832856601355</v>
      </c>
      <c r="Q81">
        <v>72.213602687077369</v>
      </c>
      <c r="R81">
        <v>0</v>
      </c>
      <c r="S81">
        <v>0.56249466070053944</v>
      </c>
      <c r="T81">
        <v>1.318578777237984</v>
      </c>
      <c r="U81">
        <v>4.5196886797042222</v>
      </c>
      <c r="V81">
        <v>14.06705170801213</v>
      </c>
      <c r="W81" t="s">
        <v>149</v>
      </c>
      <c r="X81" t="s">
        <v>150</v>
      </c>
      <c r="Y81" t="s">
        <v>151</v>
      </c>
      <c r="Z81" t="s">
        <v>152</v>
      </c>
      <c r="AA81" t="s">
        <v>153</v>
      </c>
      <c r="AB81" t="s">
        <v>154</v>
      </c>
      <c r="AC81" t="s">
        <v>251</v>
      </c>
      <c r="AD81" t="s">
        <v>156</v>
      </c>
      <c r="AE81" t="s">
        <v>157</v>
      </c>
      <c r="AF81">
        <v>14.39820530859892</v>
      </c>
      <c r="AG81">
        <v>35.297682508481643</v>
      </c>
      <c r="AH81">
        <v>37.078044562514407</v>
      </c>
      <c r="AI81">
        <v>46.544653221985477</v>
      </c>
      <c r="AJ81">
        <v>38.779041461915718</v>
      </c>
      <c r="AK81">
        <v>13.847251124490271</v>
      </c>
      <c r="AL81">
        <v>27.39288181629729</v>
      </c>
      <c r="AM81">
        <v>18.12153835816526</v>
      </c>
      <c r="AN81">
        <v>45.916708962537207</v>
      </c>
      <c r="AO81"/>
      <c r="AP81"/>
      <c r="AQ81"/>
      <c r="AR81"/>
      <c r="AS81"/>
      <c r="AT81"/>
      <c r="AU81"/>
      <c r="AV81"/>
      <c r="AW81"/>
      <c r="AX81"/>
      <c r="AY81"/>
      <c r="AZ81"/>
      <c r="BA81"/>
      <c r="BB81"/>
      <c r="BC81"/>
      <c r="BD81"/>
      <c r="BE81"/>
      <c r="BF81"/>
      <c r="BG81"/>
      <c r="BH81"/>
      <c r="BI81"/>
      <c r="BJ81"/>
      <c r="BK81"/>
      <c r="BL81"/>
    </row>
    <row r="82">
      <c r="A82" t="s">
        <v>365</v>
      </c>
      <c r="B82">
        <v>2008</v>
      </c>
      <c r="C82" t="s">
        <v>369</v>
      </c>
      <c r="D82">
        <v>136</v>
      </c>
      <c r="E82" t="s">
        <v>45</v>
      </c>
      <c r="F82" t="s">
        <v>43</v>
      </c>
      <c r="G82" t="s">
        <v>390</v>
      </c>
      <c r="H82">
        <v>1.446913733478429</v>
      </c>
      <c r="I82">
        <v>2.5673329131778608</v>
      </c>
      <c r="J82">
        <v>7.3420128329966499</v>
      </c>
      <c r="K82">
        <v>15.253005540432801</v>
      </c>
      <c r="L82">
        <v>19.868660332694109</v>
      </c>
      <c r="M82">
        <v>4.3289451889225647</v>
      </c>
      <c r="N82">
        <v>8.9997920010171057</v>
      </c>
      <c r="O82">
        <v>14.807802464845</v>
      </c>
      <c r="P82">
        <v>17.364434729911832</v>
      </c>
      <c r="Q82">
        <v>21.305630211309438</v>
      </c>
      <c r="R82">
        <v>1.3653961093813951</v>
      </c>
      <c r="S82">
        <v>1.3157689688873959</v>
      </c>
      <c r="T82">
        <v>1.8114677122005849</v>
      </c>
      <c r="U82">
        <v>2.4022275753761271</v>
      </c>
      <c r="V82">
        <v>10.09403921823729</v>
      </c>
      <c r="W82" t="s">
        <v>149</v>
      </c>
      <c r="X82" t="s">
        <v>150</v>
      </c>
      <c r="Y82" t="s">
        <v>151</v>
      </c>
      <c r="Z82" t="s">
        <v>152</v>
      </c>
      <c r="AA82" t="s">
        <v>153</v>
      </c>
      <c r="AB82" t="s">
        <v>154</v>
      </c>
      <c r="AC82" t="s">
        <v>251</v>
      </c>
      <c r="AD82" t="s">
        <v>156</v>
      </c>
      <c r="AE82" t="s">
        <v>157</v>
      </c>
      <c r="AF82">
        <v>15.03182288335478</v>
      </c>
      <c r="AG82">
        <v>0.84637878503402131</v>
      </c>
      <c r="AH82">
        <v>7.6026795614021552</v>
      </c>
      <c r="AI82">
        <v>2.3295137953356728</v>
      </c>
      <c r="AJ82">
        <v>1.951784817069468</v>
      </c>
      <c r="AK82">
        <v>15.871104756987609</v>
      </c>
      <c r="AL82">
        <v>1.5727356725233601</v>
      </c>
      <c r="AM82">
        <v>28.583257410223691</v>
      </c>
      <c r="AN82">
        <v>5.1036403240516792</v>
      </c>
      <c r="AO82"/>
      <c r="AP82"/>
      <c r="AQ82"/>
      <c r="AR82"/>
      <c r="AS82"/>
      <c r="AT82"/>
      <c r="AU82"/>
      <c r="AV82"/>
      <c r="AW82"/>
      <c r="AX82"/>
      <c r="AY82"/>
      <c r="AZ82"/>
      <c r="BA82"/>
      <c r="BB82"/>
      <c r="BC82"/>
      <c r="BD82"/>
      <c r="BE82"/>
      <c r="BF82"/>
      <c r="BG82"/>
      <c r="BH82"/>
      <c r="BI82"/>
      <c r="BJ82"/>
      <c r="BK82"/>
      <c r="BL82"/>
    </row>
    <row r="83">
      <c r="A83" t="s">
        <v>365</v>
      </c>
      <c r="B83">
        <v>2008</v>
      </c>
      <c r="C83" t="s">
        <v>369</v>
      </c>
      <c r="D83">
        <v>137</v>
      </c>
      <c r="E83" t="s">
        <v>45</v>
      </c>
      <c r="F83" t="s">
        <v>42</v>
      </c>
      <c r="G83" t="s">
        <v>391</v>
      </c>
      <c r="H83">
        <v>14.76622951619037</v>
      </c>
      <c r="I83">
        <v>0</v>
      </c>
      <c r="J83">
        <v>0</v>
      </c>
      <c r="K83">
        <v>0</v>
      </c>
      <c r="L83">
        <v>0</v>
      </c>
      <c r="M83">
        <v>0</v>
      </c>
      <c r="N83">
        <v>0</v>
      </c>
      <c r="O83">
        <v>0</v>
      </c>
      <c r="P83">
        <v>0</v>
      </c>
      <c r="Q83">
        <v>0</v>
      </c>
      <c r="R83">
        <v>0</v>
      </c>
      <c r="S83">
        <v>0</v>
      </c>
      <c r="T83">
        <v>0</v>
      </c>
      <c r="U83">
        <v>0</v>
      </c>
      <c r="V83">
        <v>0</v>
      </c>
      <c r="W83" t="s">
        <v>149</v>
      </c>
      <c r="X83" t="s">
        <v>150</v>
      </c>
      <c r="Y83" t="s">
        <v>151</v>
      </c>
      <c r="Z83" t="s">
        <v>152</v>
      </c>
      <c r="AA83" t="s">
        <v>153</v>
      </c>
      <c r="AB83" t="s">
        <v>154</v>
      </c>
      <c r="AC83" t="s">
        <v>251</v>
      </c>
      <c r="AD83" t="s">
        <v>156</v>
      </c>
      <c r="AE83" t="s">
        <v>157</v>
      </c>
      <c r="AF83">
        <v>0</v>
      </c>
      <c r="AG83">
        <v>0</v>
      </c>
      <c r="AH83">
        <v>0</v>
      </c>
      <c r="AI83">
        <v>0</v>
      </c>
      <c r="AJ83">
        <v>0</v>
      </c>
      <c r="AK83">
        <v>0</v>
      </c>
      <c r="AL83">
        <v>0</v>
      </c>
      <c r="AM83">
        <v>0</v>
      </c>
      <c r="AN83">
        <v>0</v>
      </c>
      <c r="AO83"/>
      <c r="AP83"/>
      <c r="AQ83"/>
      <c r="AR83"/>
      <c r="AS83"/>
      <c r="AT83"/>
      <c r="AU83"/>
      <c r="AV83"/>
      <c r="AW83"/>
      <c r="AX83"/>
      <c r="AY83"/>
      <c r="AZ83"/>
      <c r="BA83"/>
      <c r="BB83"/>
      <c r="BC83"/>
      <c r="BD83"/>
      <c r="BE83"/>
      <c r="BF83"/>
      <c r="BG83"/>
      <c r="BH83"/>
      <c r="BI83"/>
      <c r="BJ83"/>
      <c r="BK83"/>
      <c r="BL83"/>
    </row>
    <row r="84">
      <c r="A84" t="s">
        <v>365</v>
      </c>
      <c r="B84">
        <v>2008</v>
      </c>
      <c r="C84" t="s">
        <v>369</v>
      </c>
      <c r="D84">
        <v>138</v>
      </c>
      <c r="E84" t="s">
        <v>45</v>
      </c>
      <c r="F84" t="s">
        <v>41</v>
      </c>
      <c r="G84" t="s">
        <v>181</v>
      </c>
      <c r="H84">
        <v>14.76622951619037</v>
      </c>
      <c r="I84">
        <v>45.657911349091087</v>
      </c>
      <c r="J84">
        <v>29.745797491653519</v>
      </c>
      <c r="K84">
        <v>24.384639773434881</v>
      </c>
      <c r="L84">
        <v>10.13206030489494</v>
      </c>
      <c r="M84">
        <v>41.935777738212487</v>
      </c>
      <c r="N84">
        <v>22.86840401277184</v>
      </c>
      <c r="O84">
        <v>23.221457387349432</v>
      </c>
      <c r="P84">
        <v>16.1621158835896</v>
      </c>
      <c r="Q84">
        <v>6.2540844621709546</v>
      </c>
      <c r="R84">
        <v>20.200473566315338</v>
      </c>
      <c r="S84">
        <v>32.825255992961957</v>
      </c>
      <c r="T84">
        <v>38.954750145145958</v>
      </c>
      <c r="U84">
        <v>45.649338637728547</v>
      </c>
      <c r="V84">
        <v>43.915769226026917</v>
      </c>
      <c r="W84" t="s">
        <v>149</v>
      </c>
      <c r="X84" t="s">
        <v>150</v>
      </c>
      <c r="Y84" t="s">
        <v>151</v>
      </c>
      <c r="Z84" t="s">
        <v>152</v>
      </c>
      <c r="AA84" t="s">
        <v>153</v>
      </c>
      <c r="AB84" t="s">
        <v>154</v>
      </c>
      <c r="AC84" t="s">
        <v>251</v>
      </c>
      <c r="AD84" t="s">
        <v>156</v>
      </c>
      <c r="AE84" t="s">
        <v>157</v>
      </c>
      <c r="AF84">
        <v>60.655996358219028</v>
      </c>
      <c r="AG84">
        <v>15.409422871162329</v>
      </c>
      <c r="AH84">
        <v>26.250285554003991</v>
      </c>
      <c r="AI84">
        <v>23.32191403330873</v>
      </c>
      <c r="AJ84">
        <v>9.2414355110824236</v>
      </c>
      <c r="AK84">
        <v>56.308504559217347</v>
      </c>
      <c r="AL84">
        <v>10.2677933188477</v>
      </c>
      <c r="AM84">
        <v>46.94864321943448</v>
      </c>
      <c r="AN84">
        <v>28.58953759706294</v>
      </c>
      <c r="AO84"/>
      <c r="AP84"/>
      <c r="AQ84"/>
      <c r="AR84"/>
      <c r="AS84"/>
      <c r="AT84"/>
      <c r="AU84"/>
      <c r="AV84"/>
      <c r="AW84"/>
      <c r="AX84"/>
      <c r="AY84"/>
      <c r="AZ84"/>
      <c r="BA84"/>
      <c r="BB84"/>
      <c r="BC84"/>
      <c r="BD84"/>
      <c r="BE84"/>
      <c r="BF84"/>
      <c r="BG84"/>
      <c r="BH84"/>
      <c r="BI84"/>
      <c r="BJ84"/>
      <c r="BK84"/>
      <c r="BL84"/>
    </row>
    <row r="85">
      <c r="A85" t="s">
        <v>365</v>
      </c>
      <c r="B85">
        <v>2008</v>
      </c>
      <c r="C85" t="s">
        <v>369</v>
      </c>
      <c r="D85">
        <v>139</v>
      </c>
      <c r="E85" t="s">
        <v>45</v>
      </c>
      <c r="F85" t="s">
        <v>19</v>
      </c>
      <c r="G85" t="s">
        <v>181</v>
      </c>
      <c r="H85">
        <v>68.612218636846251</v>
      </c>
      <c r="I85">
        <v>45.690759913716917</v>
      </c>
      <c r="J85">
        <v>23.170527961311471</v>
      </c>
      <c r="K85">
        <v>4.1880753918854161</v>
      </c>
      <c r="L85">
        <v>0.72751803426506934</v>
      </c>
      <c r="M85">
        <v>27.34969270450495</v>
      </c>
      <c r="N85">
        <v>13.804667833134729</v>
      </c>
      <c r="O85">
        <v>3.6264296518587971</v>
      </c>
      <c r="P85">
        <v>1.807616529897103</v>
      </c>
      <c r="Q85">
        <v>0.22668263944240141</v>
      </c>
      <c r="R85">
        <v>78.434130324303268</v>
      </c>
      <c r="S85">
        <v>65.296480377449768</v>
      </c>
      <c r="T85">
        <v>57.915203365415152</v>
      </c>
      <c r="U85">
        <v>47.428745107191169</v>
      </c>
      <c r="V85">
        <v>31.92313984772386</v>
      </c>
      <c r="W85" t="s">
        <v>149</v>
      </c>
      <c r="X85" t="s">
        <v>150</v>
      </c>
      <c r="Y85" t="s">
        <v>151</v>
      </c>
      <c r="Z85" t="s">
        <v>152</v>
      </c>
      <c r="AA85" t="s">
        <v>153</v>
      </c>
      <c r="AB85" t="s">
        <v>154</v>
      </c>
      <c r="AC85" t="s">
        <v>251</v>
      </c>
      <c r="AD85" t="s">
        <v>156</v>
      </c>
      <c r="AE85" t="s">
        <v>157</v>
      </c>
      <c r="AF85">
        <v>9.9139754498271344</v>
      </c>
      <c r="AG85">
        <v>48.446515835321847</v>
      </c>
      <c r="AH85">
        <v>29.06899032207977</v>
      </c>
      <c r="AI85">
        <v>27.803918949370068</v>
      </c>
      <c r="AJ85">
        <v>50.027738209932423</v>
      </c>
      <c r="AK85">
        <v>13.97313955930484</v>
      </c>
      <c r="AL85">
        <v>60.766589192331942</v>
      </c>
      <c r="AM85">
        <v>6.3465610121758953</v>
      </c>
      <c r="AN85">
        <v>20.390113116348509</v>
      </c>
      <c r="AO85"/>
      <c r="AP85"/>
      <c r="AQ85"/>
      <c r="AR85"/>
      <c r="AS85"/>
      <c r="AT85"/>
      <c r="AU85"/>
      <c r="AV85"/>
      <c r="AW85"/>
      <c r="AX85"/>
      <c r="AY85"/>
      <c r="AZ85"/>
      <c r="BA85"/>
      <c r="BB85"/>
      <c r="BC85"/>
      <c r="BD85"/>
      <c r="BE85"/>
      <c r="BF85"/>
      <c r="BG85"/>
      <c r="BH85"/>
      <c r="BI85"/>
      <c r="BJ85"/>
      <c r="BK85"/>
      <c r="BL85"/>
    </row>
    <row r="86">
      <c r="A86" t="s">
        <v>365</v>
      </c>
      <c r="B86">
        <v>2008</v>
      </c>
      <c r="C86" t="s">
        <v>369</v>
      </c>
      <c r="D86">
        <v>151</v>
      </c>
      <c r="E86" t="s">
        <v>109</v>
      </c>
      <c r="F86" t="s">
        <v>49</v>
      </c>
      <c r="G86" t="s">
        <v>181</v>
      </c>
      <c r="H86">
        <v>6.8699548132124884</v>
      </c>
      <c r="I86">
        <v>16.801225230446889</v>
      </c>
      <c r="J86">
        <v>39.808437875915587</v>
      </c>
      <c r="K86">
        <v>35.716370428123902</v>
      </c>
      <c r="L86">
        <v>11.74324542338473</v>
      </c>
      <c r="M86">
        <v>38.314776410764267</v>
      </c>
      <c r="N86">
        <v>43.062358267286641</v>
      </c>
      <c r="O86">
        <v>39.352962474486723</v>
      </c>
      <c r="P86">
        <v>24.89193643149849</v>
      </c>
      <c r="Q86">
        <v>5.9980456523506236</v>
      </c>
      <c r="R86">
        <v>4.7497435481380599</v>
      </c>
      <c r="S86">
        <v>6.5711139612528457</v>
      </c>
      <c r="T86">
        <v>8.6231191973480357</v>
      </c>
      <c r="U86">
        <v>11.84187464050377</v>
      </c>
      <c r="V86">
        <v>12.713029698707331</v>
      </c>
      <c r="W86" t="s">
        <v>149</v>
      </c>
      <c r="X86" t="s">
        <v>150</v>
      </c>
      <c r="Y86" t="s">
        <v>151</v>
      </c>
      <c r="Z86" t="s">
        <v>152</v>
      </c>
      <c r="AA86" t="s">
        <v>153</v>
      </c>
      <c r="AB86" t="s">
        <v>154</v>
      </c>
      <c r="AC86" t="s">
        <v>251</v>
      </c>
      <c r="AD86" t="s">
        <v>156</v>
      </c>
      <c r="AE86" t="s">
        <v>157</v>
      </c>
      <c r="AF86">
        <v>23.73428145428813</v>
      </c>
      <c r="AG86">
        <v>23.758238056134239</v>
      </c>
      <c r="AH86">
        <v>19.562306838331569</v>
      </c>
      <c r="AI86">
        <v>25.71940066110799</v>
      </c>
      <c r="AJ86">
        <v>26.418838847011529</v>
      </c>
      <c r="AK86">
        <v>22.04393751614797</v>
      </c>
      <c r="AL86">
        <v>29.649681533627071</v>
      </c>
      <c r="AM86">
        <v>26.21646062630127</v>
      </c>
      <c r="AN86">
        <v>20.85061115307477</v>
      </c>
      <c r="AO86"/>
      <c r="AP86"/>
      <c r="AQ86"/>
      <c r="AR86"/>
      <c r="AS86"/>
      <c r="AT86"/>
      <c r="AU86"/>
      <c r="AV86"/>
      <c r="AW86"/>
      <c r="AX86"/>
      <c r="AY86"/>
      <c r="AZ86"/>
      <c r="BA86"/>
      <c r="BB86"/>
      <c r="BC86"/>
      <c r="BD86"/>
      <c r="BE86"/>
      <c r="BF86"/>
      <c r="BG86"/>
      <c r="BH86"/>
      <c r="BI86"/>
      <c r="BJ86"/>
      <c r="BK86"/>
      <c r="BL86"/>
    </row>
    <row r="87">
      <c r="A87" t="s">
        <v>365</v>
      </c>
      <c r="B87">
        <v>2008</v>
      </c>
      <c r="C87" t="s">
        <v>369</v>
      </c>
      <c r="D87">
        <v>152</v>
      </c>
      <c r="E87" t="s">
        <v>109</v>
      </c>
      <c r="F87" t="s">
        <v>48</v>
      </c>
      <c r="G87" t="s">
        <v>181</v>
      </c>
      <c r="H87">
        <v>93.052617630775202</v>
      </c>
      <c r="I87">
        <v>83.079654237249756</v>
      </c>
      <c r="J87">
        <v>60.092851173625213</v>
      </c>
      <c r="K87">
        <v>64.066696951211142</v>
      </c>
      <c r="L87">
        <v>88.147582444715866</v>
      </c>
      <c r="M87">
        <v>61.659690833672776</v>
      </c>
      <c r="N87">
        <v>56.78795142365032</v>
      </c>
      <c r="O87">
        <v>60.518956619060837</v>
      </c>
      <c r="P87">
        <v>74.87457585510731</v>
      </c>
      <c r="Q87">
        <v>93.864228030472745</v>
      </c>
      <c r="R87">
        <v>95.250256451861944</v>
      </c>
      <c r="S87">
        <v>93.255656581520839</v>
      </c>
      <c r="T87">
        <v>91.376880802652138</v>
      </c>
      <c r="U87">
        <v>87.907282649233792</v>
      </c>
      <c r="V87">
        <v>87.193517815494218</v>
      </c>
      <c r="W87" t="s">
        <v>149</v>
      </c>
      <c r="X87" t="s">
        <v>150</v>
      </c>
      <c r="Y87" t="s">
        <v>151</v>
      </c>
      <c r="Z87" t="s">
        <v>152</v>
      </c>
      <c r="AA87" t="s">
        <v>153</v>
      </c>
      <c r="AB87" t="s">
        <v>154</v>
      </c>
      <c r="AC87" t="s">
        <v>251</v>
      </c>
      <c r="AD87" t="s">
        <v>156</v>
      </c>
      <c r="AE87" t="s">
        <v>157</v>
      </c>
      <c r="AF87">
        <v>76.265718545711835</v>
      </c>
      <c r="AG87">
        <v>76.116213329480502</v>
      </c>
      <c r="AH87">
        <v>80.252159633398108</v>
      </c>
      <c r="AI87">
        <v>74.142512340381401</v>
      </c>
      <c r="AJ87">
        <v>73.514907472425378</v>
      </c>
      <c r="AK87">
        <v>77.108268459179641</v>
      </c>
      <c r="AL87">
        <v>70.350318466373011</v>
      </c>
      <c r="AM87">
        <v>73.621435850951073</v>
      </c>
      <c r="AN87">
        <v>79.14938884692539</v>
      </c>
      <c r="AO87"/>
      <c r="AP87"/>
      <c r="AQ87"/>
      <c r="AR87"/>
      <c r="AS87"/>
      <c r="AT87"/>
      <c r="AU87"/>
      <c r="AV87"/>
      <c r="AW87"/>
      <c r="AX87"/>
      <c r="AY87"/>
      <c r="AZ87"/>
      <c r="BA87"/>
      <c r="BB87"/>
      <c r="BC87"/>
      <c r="BD87"/>
      <c r="BE87"/>
      <c r="BF87"/>
      <c r="BG87"/>
      <c r="BH87"/>
      <c r="BI87"/>
      <c r="BJ87"/>
      <c r="BK87"/>
      <c r="BL87"/>
    </row>
    <row r="88">
      <c r="A88" t="s">
        <v>365</v>
      </c>
      <c r="B88">
        <v>2008</v>
      </c>
      <c r="C88" t="s">
        <v>369</v>
      </c>
      <c r="D88">
        <v>153</v>
      </c>
      <c r="E88" t="s">
        <v>258</v>
      </c>
      <c r="F88" t="s">
        <v>259</v>
      </c>
      <c r="G88" t="s">
        <v>181</v>
      </c>
      <c r="H88">
        <v>1.2759111849875391</v>
      </c>
      <c r="I88">
        <v>11.11159439153691</v>
      </c>
      <c r="J88">
        <v>51.232156481624017</v>
      </c>
      <c r="K88">
        <v>58.539844803246503</v>
      </c>
      <c r="L88">
        <v>69.659684842888183</v>
      </c>
      <c r="M88">
        <v>35.868862735041887</v>
      </c>
      <c r="N88">
        <v>62.840657898063213</v>
      </c>
      <c r="O88">
        <v>60.459840555983831</v>
      </c>
      <c r="P88">
        <v>65.737408497911559</v>
      </c>
      <c r="Q88">
        <v>72.332259311849583</v>
      </c>
      <c r="R88">
        <v>0</v>
      </c>
      <c r="S88">
        <v>1.6044480385373601</v>
      </c>
      <c r="T88">
        <v>3.0939563664634981</v>
      </c>
      <c r="U88">
        <v>8.5477322128749229</v>
      </c>
      <c r="V88">
        <v>20.360321290234751</v>
      </c>
      <c r="W88" t="s">
        <v>149</v>
      </c>
      <c r="X88" t="s">
        <v>150</v>
      </c>
      <c r="Y88" t="s">
        <v>151</v>
      </c>
      <c r="Z88" t="s">
        <v>152</v>
      </c>
      <c r="AA88" t="s">
        <v>153</v>
      </c>
      <c r="AB88" t="s">
        <v>154</v>
      </c>
      <c r="AC88" t="s">
        <v>251</v>
      </c>
      <c r="AD88" t="s">
        <v>156</v>
      </c>
      <c r="AE88" t="s">
        <v>157</v>
      </c>
      <c r="AF88">
        <v>15.818568274822001</v>
      </c>
      <c r="AG88">
        <v>66.969525994120104</v>
      </c>
      <c r="AH88">
        <v>51.919853150435863</v>
      </c>
      <c r="AI88">
        <v>64.276064358805314</v>
      </c>
      <c r="AJ88">
        <v>77.481854126733978</v>
      </c>
      <c r="AK88">
        <v>15.55370479553482</v>
      </c>
      <c r="AL88">
        <v>69.007260511434097</v>
      </c>
      <c r="AM88">
        <v>19.26983156105965</v>
      </c>
      <c r="AN88">
        <v>57.423072329195037</v>
      </c>
      <c r="AO88">
        <v>63.424366000000013</v>
      </c>
      <c r="AP88">
        <v>944.99511399999983</v>
      </c>
      <c r="AQ88">
        <v>6171.4854740000328</v>
      </c>
      <c r="AR88">
        <v>8729.3655199999776</v>
      </c>
      <c r="AS88">
        <v>10752.798572999969</v>
      </c>
      <c r="AT88">
        <v>2427.0526819999959</v>
      </c>
      <c r="AU88">
        <v>4991.4658600000103</v>
      </c>
      <c r="AV88">
        <v>5362.3727859999917</v>
      </c>
      <c r="AW88">
        <v>5944.835026000007</v>
      </c>
      <c r="AX88">
        <v>6638.9150480000017</v>
      </c>
      <c r="AY88">
        <v>0</v>
      </c>
      <c r="AZ88">
        <v>35.628480000000003</v>
      </c>
      <c r="BA88">
        <v>83.586759000000001</v>
      </c>
      <c r="BB88">
        <v>286.32769100000007</v>
      </c>
      <c r="BC88">
        <v>891.88471500000014</v>
      </c>
      <c r="BD88">
        <v>375.00021800000002</v>
      </c>
      <c r="BE88">
        <v>1692.4843929999961</v>
      </c>
      <c r="BF88">
        <v>5347.8064260000001</v>
      </c>
      <c r="BG88">
        <v>10651.93528099998</v>
      </c>
      <c r="BH88">
        <v>1682.8750540000051</v>
      </c>
      <c r="BI88">
        <v>63.295230999999987</v>
      </c>
      <c r="BJ88">
        <v>2243.1632719999998</v>
      </c>
      <c r="BK88">
        <v>2972.6326380000019</v>
      </c>
      <c r="BL88">
        <v>1632.8765340000029</v>
      </c>
    </row>
    <row r="89">
      <c r="A89" t="s">
        <v>365</v>
      </c>
      <c r="B89">
        <v>2008</v>
      </c>
      <c r="C89" t="s">
        <v>369</v>
      </c>
      <c r="D89">
        <v>154</v>
      </c>
      <c r="E89" t="s">
        <v>258</v>
      </c>
      <c r="F89" t="s">
        <v>260</v>
      </c>
      <c r="G89" t="s">
        <v>181</v>
      </c>
      <c r="H89">
        <v>4.5203098771342223</v>
      </c>
      <c r="I89">
        <v>4.6888858612753541</v>
      </c>
      <c r="J89">
        <v>9.464806807947415</v>
      </c>
      <c r="K89">
        <v>15.89532768979279</v>
      </c>
      <c r="L89">
        <v>19.979925304187589</v>
      </c>
      <c r="M89">
        <v>5.8848172017436751</v>
      </c>
      <c r="N89">
        <v>10.410135529619961</v>
      </c>
      <c r="O89">
        <v>15.34472459094756</v>
      </c>
      <c r="P89">
        <v>17.65218027434728</v>
      </c>
      <c r="Q89">
        <v>21.340638216386729</v>
      </c>
      <c r="R89">
        <v>6.1118071279155366</v>
      </c>
      <c r="S89">
        <v>3.7530719645774631</v>
      </c>
      <c r="T89">
        <v>4.2504870831805617</v>
      </c>
      <c r="U89">
        <v>4.5431443366676092</v>
      </c>
      <c r="V89">
        <v>14.60987603269311</v>
      </c>
      <c r="W89" t="s">
        <v>149</v>
      </c>
      <c r="X89" t="s">
        <v>150</v>
      </c>
      <c r="Y89" t="s">
        <v>151</v>
      </c>
      <c r="Z89" t="s">
        <v>152</v>
      </c>
      <c r="AA89" t="s">
        <v>153</v>
      </c>
      <c r="AB89" t="s">
        <v>154</v>
      </c>
      <c r="AC89" t="s">
        <v>251</v>
      </c>
      <c r="AD89" t="s">
        <v>156</v>
      </c>
      <c r="AE89" t="s">
        <v>157</v>
      </c>
      <c r="AF89">
        <v>16.514691343744818</v>
      </c>
      <c r="AG89">
        <v>1.60581607678033</v>
      </c>
      <c r="AH89">
        <v>10.64592297234814</v>
      </c>
      <c r="AI89">
        <v>3.216953361315285</v>
      </c>
      <c r="AJ89">
        <v>3.8997329686828182</v>
      </c>
      <c r="AK89">
        <v>17.826966229608299</v>
      </c>
      <c r="AL89">
        <v>3.9619847592988711</v>
      </c>
      <c r="AM89">
        <v>30.394470098243161</v>
      </c>
      <c r="AN89">
        <v>6.3825721418607104</v>
      </c>
      <c r="AO89">
        <v>224.70042699999999</v>
      </c>
      <c r="AP89">
        <v>398.7703360000001</v>
      </c>
      <c r="AQ89">
        <v>1140.1416950000009</v>
      </c>
      <c r="AR89">
        <v>2370.2851609999989</v>
      </c>
      <c r="AS89">
        <v>3084.1384479999988</v>
      </c>
      <c r="AT89">
        <v>398.19387299999988</v>
      </c>
      <c r="AU89">
        <v>826.88243299999988</v>
      </c>
      <c r="AV89">
        <v>1360.9717259999991</v>
      </c>
      <c r="AW89">
        <v>1596.3406829999999</v>
      </c>
      <c r="AX89">
        <v>1958.72057</v>
      </c>
      <c r="AY89">
        <v>86.583843999999999</v>
      </c>
      <c r="AZ89">
        <v>83.340966000000009</v>
      </c>
      <c r="BA89">
        <v>114.831755</v>
      </c>
      <c r="BB89">
        <v>152.18399400000001</v>
      </c>
      <c r="BC89">
        <v>639.98622300000022</v>
      </c>
      <c r="BD89">
        <v>391.50274199999978</v>
      </c>
      <c r="BE89">
        <v>40.582915999999997</v>
      </c>
      <c r="BF89">
        <v>1096.542687000001</v>
      </c>
      <c r="BG89">
        <v>533.11881100000016</v>
      </c>
      <c r="BH89">
        <v>84.700649000000013</v>
      </c>
      <c r="BI89">
        <v>72.546185000000023</v>
      </c>
      <c r="BJ89">
        <v>128.78903800000001</v>
      </c>
      <c r="BK89">
        <v>4688.7588789999954</v>
      </c>
      <c r="BL89">
        <v>181.49415999999991</v>
      </c>
    </row>
    <row r="90">
      <c r="A90" t="s">
        <v>365</v>
      </c>
      <c r="B90">
        <v>2008</v>
      </c>
      <c r="C90" t="s">
        <v>369</v>
      </c>
      <c r="D90">
        <v>155</v>
      </c>
      <c r="E90" t="s">
        <v>258</v>
      </c>
      <c r="F90" t="s">
        <v>261</v>
      </c>
      <c r="G90" t="s">
        <v>181</v>
      </c>
      <c r="H90">
        <v>92.147287903870151</v>
      </c>
      <c r="I90">
        <v>83.198398424777736</v>
      </c>
      <c r="J90">
        <v>38.332218182693303</v>
      </c>
      <c r="K90">
        <v>25.278662975350581</v>
      </c>
      <c r="L90">
        <v>10.16888806710387</v>
      </c>
      <c r="M90">
        <v>56.933341930402307</v>
      </c>
      <c r="N90">
        <v>26.430885687751481</v>
      </c>
      <c r="O90">
        <v>23.891630752864771</v>
      </c>
      <c r="P90">
        <v>16.345417209810488</v>
      </c>
      <c r="Q90">
        <v>6.2643607608973486</v>
      </c>
      <c r="R90">
        <v>90.250644183789504</v>
      </c>
      <c r="S90">
        <v>93.48129690829623</v>
      </c>
      <c r="T90">
        <v>91.19593401754868</v>
      </c>
      <c r="U90">
        <v>86.170780520237443</v>
      </c>
      <c r="V90">
        <v>63.562656177658013</v>
      </c>
      <c r="W90" t="s">
        <v>149</v>
      </c>
      <c r="X90" t="s">
        <v>150</v>
      </c>
      <c r="Y90" t="s">
        <v>151</v>
      </c>
      <c r="Z90" t="s">
        <v>152</v>
      </c>
      <c r="AA90" t="s">
        <v>153</v>
      </c>
      <c r="AB90" t="s">
        <v>154</v>
      </c>
      <c r="AC90" t="s">
        <v>251</v>
      </c>
      <c r="AD90" t="s">
        <v>156</v>
      </c>
      <c r="AE90" t="s">
        <v>157</v>
      </c>
      <c r="AF90">
        <v>66.639626196802013</v>
      </c>
      <c r="AG90">
        <v>28.87729758433283</v>
      </c>
      <c r="AH90">
        <v>36.725822506506347</v>
      </c>
      <c r="AI90">
        <v>32.05246263122914</v>
      </c>
      <c r="AJ90">
        <v>18.336393237433029</v>
      </c>
      <c r="AK90">
        <v>62.512188615849666</v>
      </c>
      <c r="AL90">
        <v>25.78199994509481</v>
      </c>
      <c r="AM90">
        <v>49.923600799109231</v>
      </c>
      <c r="AN90">
        <v>35.753849140926548</v>
      </c>
      <c r="AO90">
        <v>4580.5565329999927</v>
      </c>
      <c r="AP90">
        <v>7075.6794420000024</v>
      </c>
      <c r="AQ90">
        <v>4617.5438229999863</v>
      </c>
      <c r="AR90">
        <v>3769.5127090000019</v>
      </c>
      <c r="AS90">
        <v>1569.6884839999991</v>
      </c>
      <c r="AT90">
        <v>3852.3724949999978</v>
      </c>
      <c r="AU90">
        <v>2099.4188790000012</v>
      </c>
      <c r="AV90">
        <v>2119.023625999997</v>
      </c>
      <c r="AW90">
        <v>1478.166099999999</v>
      </c>
      <c r="AX90">
        <v>574.96557299999961</v>
      </c>
      <c r="AY90">
        <v>1278.549458999998</v>
      </c>
      <c r="AZ90">
        <v>2075.8519050000009</v>
      </c>
      <c r="BA90">
        <v>2463.762140000003</v>
      </c>
      <c r="BB90">
        <v>2886.5060349999999</v>
      </c>
      <c r="BC90">
        <v>2784.3647790000018</v>
      </c>
      <c r="BD90">
        <v>1579.781046999999</v>
      </c>
      <c r="BE90">
        <v>729.80022999999937</v>
      </c>
      <c r="BF90">
        <v>3782.8032569999918</v>
      </c>
      <c r="BG90">
        <v>5311.7869139999912</v>
      </c>
      <c r="BH90">
        <v>398.25916799999999</v>
      </c>
      <c r="BI90">
        <v>254.3910579999999</v>
      </c>
      <c r="BJ90">
        <v>838.0746450000006</v>
      </c>
      <c r="BK90">
        <v>7701.3919229999901</v>
      </c>
      <c r="BL90">
        <v>1016.692749</v>
      </c>
    </row>
    <row r="91">
      <c r="A91" t="s">
        <v>365</v>
      </c>
      <c r="B91">
        <v>2008</v>
      </c>
      <c r="C91" t="s">
        <v>369</v>
      </c>
      <c r="D91">
        <v>156</v>
      </c>
      <c r="E91" t="s">
        <v>258</v>
      </c>
      <c r="F91" t="s">
        <v>262</v>
      </c>
      <c r="G91" t="s">
        <v>181</v>
      </c>
      <c r="H91">
        <v>2.0564910340080478</v>
      </c>
      <c r="I91">
        <v>1.0011213224099089</v>
      </c>
      <c r="J91">
        <v>0.97081852773551525</v>
      </c>
      <c r="K91">
        <v>0.28616453161012673</v>
      </c>
      <c r="L91">
        <v>0.1915017858203035</v>
      </c>
      <c r="M91">
        <v>1.3129781328121919</v>
      </c>
      <c r="N91">
        <v>0.31832088456526553</v>
      </c>
      <c r="O91">
        <v>0.30380410020361742</v>
      </c>
      <c r="P91">
        <v>0.2649940179305188</v>
      </c>
      <c r="Q91">
        <v>0.062741710866485501</v>
      </c>
      <c r="R91">
        <v>3.6375486882949071</v>
      </c>
      <c r="S91">
        <v>1.1611830885889529</v>
      </c>
      <c r="T91">
        <v>1.4596225328073991</v>
      </c>
      <c r="U91">
        <v>0.73834293022011566</v>
      </c>
      <c r="V91">
        <v>1.467146499414445</v>
      </c>
      <c r="W91" t="s">
        <v>149</v>
      </c>
      <c r="X91" t="s">
        <v>150</v>
      </c>
      <c r="Y91" t="s">
        <v>151</v>
      </c>
      <c r="Z91" t="s">
        <v>152</v>
      </c>
      <c r="AA91" t="s">
        <v>153</v>
      </c>
      <c r="AB91" t="s">
        <v>154</v>
      </c>
      <c r="AC91" t="s">
        <v>251</v>
      </c>
      <c r="AD91" t="s">
        <v>156</v>
      </c>
      <c r="AE91" t="s">
        <v>157</v>
      </c>
      <c r="AF91">
        <v>1.0271141846311751</v>
      </c>
      <c r="AG91">
        <v>2.547360344766751</v>
      </c>
      <c r="AH91">
        <v>0.70840137070962172</v>
      </c>
      <c r="AI91">
        <v>0.45451964865033678</v>
      </c>
      <c r="AJ91">
        <v>0.28201966715020249</v>
      </c>
      <c r="AK91">
        <v>4.1071403590071931</v>
      </c>
      <c r="AL91">
        <v>1.2487547841723261</v>
      </c>
      <c r="AM91">
        <v>0.41209754158731188</v>
      </c>
      <c r="AN91">
        <v>0.44050638801789987</v>
      </c>
      <c r="AO91">
        <v>102.226269</v>
      </c>
      <c r="AP91">
        <v>85.14122500000002</v>
      </c>
      <c r="AQ91">
        <v>116.94593500000001</v>
      </c>
      <c r="AR91">
        <v>42.672384999999998</v>
      </c>
      <c r="AS91">
        <v>29.560572000000001</v>
      </c>
      <c r="AT91">
        <v>88.842155999999989</v>
      </c>
      <c r="AU91">
        <v>25.284392000000011</v>
      </c>
      <c r="AV91">
        <v>26.945338</v>
      </c>
      <c r="AW91">
        <v>23.964220000000001</v>
      </c>
      <c r="AX91">
        <v>5.7586599999999999</v>
      </c>
      <c r="AY91">
        <v>51.531886</v>
      </c>
      <c r="AZ91">
        <v>25.785309000000002</v>
      </c>
      <c r="BA91">
        <v>39.433366999999997</v>
      </c>
      <c r="BB91">
        <v>24.732645000000002</v>
      </c>
      <c r="BC91">
        <v>64.268412999999995</v>
      </c>
      <c r="BD91">
        <v>24.349108999999999</v>
      </c>
      <c r="BE91">
        <v>64.378051999999997</v>
      </c>
      <c r="BF91">
        <v>72.966180999999992</v>
      </c>
      <c r="BG91">
        <v>75.323744999999988</v>
      </c>
      <c r="BH91">
        <v>6.1253549999999999</v>
      </c>
      <c r="BI91">
        <v>16.713857000000001</v>
      </c>
      <c r="BJ91">
        <v>40.592263000000003</v>
      </c>
      <c r="BK91">
        <v>63.571630000000013</v>
      </c>
      <c r="BL91">
        <v>12.526194</v>
      </c>
    </row>
    <row r="92">
      <c r="A92" t="s">
        <v>365</v>
      </c>
      <c r="B92">
        <v>2016</v>
      </c>
      <c r="C92" t="s">
        <v>370</v>
      </c>
      <c r="D92">
        <v>16</v>
      </c>
      <c r="E92" t="s">
        <v>13</v>
      </c>
      <c r="F92" t="s">
        <v>14</v>
      </c>
      <c r="G92" t="s">
        <v>375</v>
      </c>
      <c r="H92">
        <v>77.44066129777471</v>
      </c>
      <c r="I92">
        <v>94.976905907521186</v>
      </c>
      <c r="J92">
        <v>97.497951900561645</v>
      </c>
      <c r="K92">
        <v>99.285644929599471</v>
      </c>
      <c r="L92">
        <v>99.911076540801375</v>
      </c>
      <c r="M92">
        <v>96.435907269891771</v>
      </c>
      <c r="N92">
        <v>99.390732594726217</v>
      </c>
      <c r="O92">
        <v>99.419814627641813</v>
      </c>
      <c r="P92">
        <v>99.836766640621079</v>
      </c>
      <c r="Q92">
        <v>99.976556713376908</v>
      </c>
      <c r="R92">
        <v>68.416960440079492</v>
      </c>
      <c r="S92">
        <v>76.864440371207877</v>
      </c>
      <c r="T92">
        <v>83.383036593868212</v>
      </c>
      <c r="U92">
        <v>90.236212866025625</v>
      </c>
      <c r="V92">
        <v>93.100522043473688</v>
      </c>
      <c r="W92" t="s">
        <v>149</v>
      </c>
      <c r="X92" t="s">
        <v>150</v>
      </c>
      <c r="Y92" t="s">
        <v>151</v>
      </c>
      <c r="Z92" t="s">
        <v>152</v>
      </c>
      <c r="AA92" t="s">
        <v>153</v>
      </c>
      <c r="AB92" t="s">
        <v>154</v>
      </c>
      <c r="AC92" t="s">
        <v>294</v>
      </c>
      <c r="AD92" t="s">
        <v>156</v>
      </c>
      <c r="AE92" t="s">
        <v>157</v>
      </c>
      <c r="AF92">
        <v>87.771381242640373</v>
      </c>
      <c r="AG92">
        <v>89.653345616581475</v>
      </c>
      <c r="AH92">
        <v>93.93763901363063</v>
      </c>
      <c r="AI92">
        <v>89.955407087963806</v>
      </c>
      <c r="AJ92">
        <v>94.736854515752682</v>
      </c>
      <c r="AK92">
        <v>78.823883302461468</v>
      </c>
      <c r="AL92">
        <v>92.893179400924978</v>
      </c>
      <c r="AM92">
        <v>99.2209118306086</v>
      </c>
      <c r="AN92">
        <v>97.143730585860027</v>
      </c>
      <c r="AO92"/>
      <c r="AP92"/>
      <c r="AQ92"/>
      <c r="AR92"/>
      <c r="AS92"/>
      <c r="AT92"/>
      <c r="AU92"/>
      <c r="AV92"/>
      <c r="AW92"/>
      <c r="AX92"/>
      <c r="AY92"/>
      <c r="AZ92"/>
      <c r="BA92"/>
      <c r="BB92"/>
      <c r="BC92"/>
      <c r="BD92"/>
      <c r="BE92"/>
      <c r="BF92"/>
      <c r="BG92"/>
      <c r="BH92"/>
      <c r="BI92"/>
      <c r="BJ92"/>
      <c r="BK92"/>
      <c r="BL92"/>
    </row>
    <row r="93">
      <c r="A93" t="s">
        <v>365</v>
      </c>
      <c r="B93">
        <v>2016</v>
      </c>
      <c r="C93" t="s">
        <v>370</v>
      </c>
      <c r="D93">
        <v>17</v>
      </c>
      <c r="E93" t="s">
        <v>13</v>
      </c>
      <c r="F93" t="s">
        <v>51</v>
      </c>
      <c r="G93" t="s">
        <v>181</v>
      </c>
      <c r="H93">
        <v>22.559338702225411</v>
      </c>
      <c r="I93">
        <v>5.023094092478936</v>
      </c>
      <c r="J93">
        <v>2.5020480994384369</v>
      </c>
      <c r="K93">
        <v>0.71435507040047797</v>
      </c>
      <c r="L93">
        <v>0.088923459198608099</v>
      </c>
      <c r="M93">
        <v>3.564092730108221</v>
      </c>
      <c r="N93">
        <v>0.60926740527380696</v>
      </c>
      <c r="O93">
        <v>0.58018537235822376</v>
      </c>
      <c r="P93">
        <v>0.16323335937893491</v>
      </c>
      <c r="Q93">
        <v>0.023443286623098501</v>
      </c>
      <c r="R93">
        <v>31.58303955992054</v>
      </c>
      <c r="S93">
        <v>23.1355596287918</v>
      </c>
      <c r="T93">
        <v>16.616963406131749</v>
      </c>
      <c r="U93">
        <v>9.7637871339742457</v>
      </c>
      <c r="V93">
        <v>6.8994779565262139</v>
      </c>
      <c r="W93" t="s">
        <v>149</v>
      </c>
      <c r="X93" t="s">
        <v>150</v>
      </c>
      <c r="Y93" t="s">
        <v>151</v>
      </c>
      <c r="Z93" t="s">
        <v>152</v>
      </c>
      <c r="AA93" t="s">
        <v>153</v>
      </c>
      <c r="AB93" t="s">
        <v>154</v>
      </c>
      <c r="AC93" t="s">
        <v>294</v>
      </c>
      <c r="AD93" t="s">
        <v>156</v>
      </c>
      <c r="AE93" t="s">
        <v>157</v>
      </c>
      <c r="AF93">
        <v>12.22861875735963</v>
      </c>
      <c r="AG93">
        <v>10.34665438341853</v>
      </c>
      <c r="AH93">
        <v>6.0623609863695709</v>
      </c>
      <c r="AI93">
        <v>10.04459291203627</v>
      </c>
      <c r="AJ93">
        <v>5.2631454842473318</v>
      </c>
      <c r="AK93">
        <v>21.176116697538539</v>
      </c>
      <c r="AL93">
        <v>7.1068205990749878</v>
      </c>
      <c r="AM93">
        <v>0.77908816939137293</v>
      </c>
      <c r="AN93">
        <v>2.856269414139895</v>
      </c>
      <c r="AO93"/>
      <c r="AP93"/>
      <c r="AQ93"/>
      <c r="AR93"/>
      <c r="AS93"/>
      <c r="AT93"/>
      <c r="AU93"/>
      <c r="AV93"/>
      <c r="AW93"/>
      <c r="AX93"/>
      <c r="AY93"/>
      <c r="AZ93"/>
      <c r="BA93"/>
      <c r="BB93"/>
      <c r="BC93"/>
      <c r="BD93"/>
      <c r="BE93"/>
      <c r="BF93"/>
      <c r="BG93"/>
      <c r="BH93"/>
      <c r="BI93"/>
      <c r="BJ93"/>
      <c r="BK93"/>
      <c r="BL93"/>
    </row>
    <row r="94">
      <c r="A94" t="s">
        <v>365</v>
      </c>
      <c r="B94">
        <v>2016</v>
      </c>
      <c r="C94" t="s">
        <v>370</v>
      </c>
      <c r="D94">
        <v>18</v>
      </c>
      <c r="E94" t="s">
        <v>60</v>
      </c>
      <c r="F94" t="s">
        <v>15</v>
      </c>
      <c r="G94" t="s">
        <v>376</v>
      </c>
      <c r="H94">
        <v>76.637911047442799</v>
      </c>
      <c r="I94">
        <v>94.692382183409407</v>
      </c>
      <c r="J94">
        <v>97.412360119267646</v>
      </c>
      <c r="K94">
        <v>99.210196193172123</v>
      </c>
      <c r="L94">
        <v>99.892037550442964</v>
      </c>
      <c r="M94">
        <v>96.115575474312791</v>
      </c>
      <c r="N94">
        <v>99.324781989626274</v>
      </c>
      <c r="O94">
        <v>99.396219309519054</v>
      </c>
      <c r="P94">
        <v>99.818748811775635</v>
      </c>
      <c r="Q94">
        <v>99.948969093311248</v>
      </c>
      <c r="R94">
        <v>67.010351977084014</v>
      </c>
      <c r="S94">
        <v>75.872275615239914</v>
      </c>
      <c r="T94">
        <v>83.122953963182681</v>
      </c>
      <c r="U94">
        <v>90.015617267939874</v>
      </c>
      <c r="V94">
        <v>92.93004405409161</v>
      </c>
      <c r="W94" t="s">
        <v>149</v>
      </c>
      <c r="X94" t="s">
        <v>150</v>
      </c>
      <c r="Y94" t="s">
        <v>151</v>
      </c>
      <c r="Z94" t="s">
        <v>152</v>
      </c>
      <c r="AA94" t="s">
        <v>153</v>
      </c>
      <c r="AB94" t="s">
        <v>154</v>
      </c>
      <c r="AC94" t="s">
        <v>294</v>
      </c>
      <c r="AD94" t="s">
        <v>156</v>
      </c>
      <c r="AE94" t="s">
        <v>157</v>
      </c>
      <c r="AF94">
        <v>87.46624000345372</v>
      </c>
      <c r="AG94">
        <v>89.181430857800308</v>
      </c>
      <c r="AH94">
        <v>93.890248818830131</v>
      </c>
      <c r="AI94">
        <v>89.703370832357066</v>
      </c>
      <c r="AJ94">
        <v>94.505181477840438</v>
      </c>
      <c r="AK94">
        <v>78.213826447806198</v>
      </c>
      <c r="AL94">
        <v>92.376192878969377</v>
      </c>
      <c r="AM94">
        <v>98.959187173086576</v>
      </c>
      <c r="AN94">
        <v>96.957198405804945</v>
      </c>
      <c r="AO94"/>
      <c r="AP94"/>
      <c r="AQ94"/>
      <c r="AR94"/>
      <c r="AS94"/>
      <c r="AT94"/>
      <c r="AU94"/>
      <c r="AV94"/>
      <c r="AW94"/>
      <c r="AX94"/>
      <c r="AY94"/>
      <c r="AZ94"/>
      <c r="BA94"/>
      <c r="BB94"/>
      <c r="BC94"/>
      <c r="BD94"/>
      <c r="BE94"/>
      <c r="BF94"/>
      <c r="BG94"/>
      <c r="BH94"/>
      <c r="BI94"/>
      <c r="BJ94"/>
      <c r="BK94"/>
      <c r="BL94"/>
    </row>
    <row r="95">
      <c r="A95" t="s">
        <v>365</v>
      </c>
      <c r="B95">
        <v>2016</v>
      </c>
      <c r="C95" t="s">
        <v>370</v>
      </c>
      <c r="D95">
        <v>19</v>
      </c>
      <c r="E95" t="s">
        <v>60</v>
      </c>
      <c r="F95" t="s">
        <v>16</v>
      </c>
      <c r="G95" t="s">
        <v>377</v>
      </c>
      <c r="H95">
        <v>0.80275025033190883</v>
      </c>
      <c r="I95">
        <v>0.28452372411180449</v>
      </c>
      <c r="J95">
        <v>0.085591781294010003</v>
      </c>
      <c r="K95">
        <v>0.075448736427367005</v>
      </c>
      <c r="L95">
        <v>0.0190389903584046</v>
      </c>
      <c r="M95">
        <v>0.32033179557898273</v>
      </c>
      <c r="N95">
        <v>0.065950605099952597</v>
      </c>
      <c r="O95">
        <v>0.023595318122751199</v>
      </c>
      <c r="P95">
        <v>0.018017828845429702</v>
      </c>
      <c r="Q95">
        <v>0.027587620065662399</v>
      </c>
      <c r="R95">
        <v>1.4066084629955049</v>
      </c>
      <c r="S95">
        <v>0.99216475596796083</v>
      </c>
      <c r="T95">
        <v>0.26008263068552118</v>
      </c>
      <c r="U95">
        <v>0.22059559808576559</v>
      </c>
      <c r="V95">
        <v>0.17047798938208031</v>
      </c>
      <c r="W95" t="s">
        <v>149</v>
      </c>
      <c r="X95" t="s">
        <v>150</v>
      </c>
      <c r="Y95" t="s">
        <v>151</v>
      </c>
      <c r="Z95" t="s">
        <v>152</v>
      </c>
      <c r="AA95" t="s">
        <v>153</v>
      </c>
      <c r="AB95" t="s">
        <v>154</v>
      </c>
      <c r="AC95" t="s">
        <v>294</v>
      </c>
      <c r="AD95" t="s">
        <v>156</v>
      </c>
      <c r="AE95" t="s">
        <v>157</v>
      </c>
      <c r="AF95">
        <v>0.30514123918664388</v>
      </c>
      <c r="AG95">
        <v>0.4719147587811699</v>
      </c>
      <c r="AH95">
        <v>0.0473901948005086</v>
      </c>
      <c r="AI95">
        <v>0.25203625560674581</v>
      </c>
      <c r="AJ95">
        <v>0.2316730379122286</v>
      </c>
      <c r="AK95">
        <v>0.61005685465525739</v>
      </c>
      <c r="AL95">
        <v>0.51698652195559913</v>
      </c>
      <c r="AM95">
        <v>0.26172465752201041</v>
      </c>
      <c r="AN95">
        <v>0.1865321800550663</v>
      </c>
      <c r="AO95"/>
      <c r="AP95"/>
      <c r="AQ95"/>
      <c r="AR95"/>
      <c r="AS95"/>
      <c r="AT95"/>
      <c r="AU95"/>
      <c r="AV95"/>
      <c r="AW95"/>
      <c r="AX95"/>
      <c r="AY95"/>
      <c r="AZ95"/>
      <c r="BA95"/>
      <c r="BB95"/>
      <c r="BC95"/>
      <c r="BD95"/>
      <c r="BE95"/>
      <c r="BF95"/>
      <c r="BG95"/>
      <c r="BH95"/>
      <c r="BI95"/>
      <c r="BJ95"/>
      <c r="BK95"/>
      <c r="BL95"/>
    </row>
    <row r="96">
      <c r="A96" t="s">
        <v>365</v>
      </c>
      <c r="B96">
        <v>2016</v>
      </c>
      <c r="C96" t="s">
        <v>370</v>
      </c>
      <c r="D96">
        <v>20</v>
      </c>
      <c r="E96" t="s">
        <v>60</v>
      </c>
      <c r="F96" t="s">
        <v>22</v>
      </c>
      <c r="G96" t="s">
        <v>378</v>
      </c>
      <c r="H96">
        <v>6.6768615727121006</v>
      </c>
      <c r="I96">
        <v>2.177132996462686</v>
      </c>
      <c r="J96">
        <v>0.88473966650189761</v>
      </c>
      <c r="K96">
        <v>0.39147034663774222</v>
      </c>
      <c r="L96">
        <v>0.0062248064806325002</v>
      </c>
      <c r="M96">
        <v>3.1222857465306442</v>
      </c>
      <c r="N96">
        <v>0.57948669577779222</v>
      </c>
      <c r="O96">
        <v>0.58018537235819456</v>
      </c>
      <c r="P96">
        <v>0.16323335937893579</v>
      </c>
      <c r="Q96">
        <v>-0.00011178972861099999</v>
      </c>
      <c r="R96">
        <v>6.4112252066850921</v>
      </c>
      <c r="S96">
        <v>6.4029777263102048</v>
      </c>
      <c r="T96">
        <v>5.9449935110721226</v>
      </c>
      <c r="U96">
        <v>2.4931988983161499</v>
      </c>
      <c r="V96">
        <v>1.582017026136215</v>
      </c>
      <c r="W96" t="s">
        <v>149</v>
      </c>
      <c r="X96" t="s">
        <v>150</v>
      </c>
      <c r="Y96" t="s">
        <v>151</v>
      </c>
      <c r="Z96" t="s">
        <v>152</v>
      </c>
      <c r="AA96" t="s">
        <v>153</v>
      </c>
      <c r="AB96" t="s">
        <v>154</v>
      </c>
      <c r="AC96" t="s">
        <v>294</v>
      </c>
      <c r="AD96" t="s">
        <v>156</v>
      </c>
      <c r="AE96" t="s">
        <v>157</v>
      </c>
      <c r="AF96">
        <v>6.1057664444503361</v>
      </c>
      <c r="AG96">
        <v>2.9219269223032671</v>
      </c>
      <c r="AH96">
        <v>0.72470026856229097</v>
      </c>
      <c r="AI96">
        <v>2.9247679267992361</v>
      </c>
      <c r="AJ96">
        <v>2.9428442945024091</v>
      </c>
      <c r="AK96">
        <v>6.9763219352367027</v>
      </c>
      <c r="AL96">
        <v>3.2116091719522308</v>
      </c>
      <c r="AM96">
        <v>0.54214394086059847</v>
      </c>
      <c r="AN96">
        <v>1.19905598797369</v>
      </c>
      <c r="AO96"/>
      <c r="AP96"/>
      <c r="AQ96"/>
      <c r="AR96"/>
      <c r="AS96"/>
      <c r="AT96"/>
      <c r="AU96"/>
      <c r="AV96"/>
      <c r="AW96"/>
      <c r="AX96"/>
      <c r="AY96"/>
      <c r="AZ96"/>
      <c r="BA96"/>
      <c r="BB96"/>
      <c r="BC96"/>
      <c r="BD96"/>
      <c r="BE96"/>
      <c r="BF96"/>
      <c r="BG96"/>
      <c r="BH96"/>
      <c r="BI96"/>
      <c r="BJ96"/>
      <c r="BK96"/>
      <c r="BL96"/>
    </row>
    <row r="97">
      <c r="A97" t="s">
        <v>365</v>
      </c>
      <c r="B97">
        <v>2016</v>
      </c>
      <c r="C97" t="s">
        <v>370</v>
      </c>
      <c r="D97">
        <v>21</v>
      </c>
      <c r="E97" t="s">
        <v>60</v>
      </c>
      <c r="F97" t="s">
        <v>17</v>
      </c>
      <c r="G97" t="s">
        <v>379</v>
      </c>
      <c r="H97">
        <v>15.882477129513189</v>
      </c>
      <c r="I97">
        <v>2.8459610960161021</v>
      </c>
      <c r="J97">
        <v>1.617308432936446</v>
      </c>
      <c r="K97">
        <v>0.32288472376276739</v>
      </c>
      <c r="L97">
        <v>0.082698652717998603</v>
      </c>
      <c r="M97">
        <v>0.4418069835775823</v>
      </c>
      <c r="N97">
        <v>0.0297807094959812</v>
      </c>
      <c r="O97">
        <v>0</v>
      </c>
      <c r="P97">
        <v>0</v>
      </c>
      <c r="Q97">
        <v>0.023555076351700201</v>
      </c>
      <c r="R97">
        <v>25.171814353235391</v>
      </c>
      <c r="S97">
        <v>16.732581902481918</v>
      </c>
      <c r="T97">
        <v>10.67196989505968</v>
      </c>
      <c r="U97">
        <v>7.2705882356582112</v>
      </c>
      <c r="V97">
        <v>5.3174609303900944</v>
      </c>
      <c r="W97" t="s">
        <v>149</v>
      </c>
      <c r="X97" t="s">
        <v>150</v>
      </c>
      <c r="Y97" t="s">
        <v>151</v>
      </c>
      <c r="Z97" t="s">
        <v>152</v>
      </c>
      <c r="AA97" t="s">
        <v>153</v>
      </c>
      <c r="AB97" t="s">
        <v>154</v>
      </c>
      <c r="AC97" t="s">
        <v>294</v>
      </c>
      <c r="AD97" t="s">
        <v>156</v>
      </c>
      <c r="AE97" t="s">
        <v>157</v>
      </c>
      <c r="AF97">
        <v>6.1228523129092993</v>
      </c>
      <c r="AG97">
        <v>7.4247274611152561</v>
      </c>
      <c r="AH97">
        <v>5.3376607178070703</v>
      </c>
      <c r="AI97">
        <v>7.1198249852369528</v>
      </c>
      <c r="AJ97">
        <v>2.3203011897449239</v>
      </c>
      <c r="AK97">
        <v>14.19979476230184</v>
      </c>
      <c r="AL97">
        <v>3.8952114271227929</v>
      </c>
      <c r="AM97">
        <v>0.23694422853081501</v>
      </c>
      <c r="AN97">
        <v>1.6572134261662981</v>
      </c>
      <c r="AO97"/>
      <c r="AP97"/>
      <c r="AQ97"/>
      <c r="AR97"/>
      <c r="AS97"/>
      <c r="AT97"/>
      <c r="AU97"/>
      <c r="AV97"/>
      <c r="AW97"/>
      <c r="AX97"/>
      <c r="AY97"/>
      <c r="AZ97"/>
      <c r="BA97"/>
      <c r="BB97"/>
      <c r="BC97"/>
      <c r="BD97"/>
      <c r="BE97"/>
      <c r="BF97"/>
      <c r="BG97"/>
      <c r="BH97"/>
      <c r="BI97"/>
      <c r="BJ97"/>
      <c r="BK97"/>
      <c r="BL97"/>
    </row>
    <row r="98">
      <c r="A98" t="s">
        <v>365</v>
      </c>
      <c r="B98">
        <v>2016</v>
      </c>
      <c r="C98" t="s">
        <v>370</v>
      </c>
      <c r="D98">
        <v>22</v>
      </c>
      <c r="E98" t="s">
        <v>54</v>
      </c>
      <c r="F98" t="s">
        <v>49</v>
      </c>
      <c r="G98" t="s">
        <v>181</v>
      </c>
      <c r="H98">
        <v>1.0366004588276629</v>
      </c>
      <c r="I98">
        <v>0.29957148150187662</v>
      </c>
      <c r="J98">
        <v>0.087788286446576005</v>
      </c>
      <c r="K98">
        <v>0.075991586176295103</v>
      </c>
      <c r="L98">
        <v>0.019055935555483201</v>
      </c>
      <c r="M98">
        <v>0.33217066614252028</v>
      </c>
      <c r="N98">
        <v>0.066354883778623003</v>
      </c>
      <c r="O98">
        <v>0.0237330135960553</v>
      </c>
      <c r="P98">
        <v>0.018047288039974099</v>
      </c>
      <c r="Q98">
        <v>0.027594089027044001</v>
      </c>
      <c r="R98">
        <v>2.0559353323324441</v>
      </c>
      <c r="S98">
        <v>1.290798126124924</v>
      </c>
      <c r="T98">
        <v>0.31191311963403251</v>
      </c>
      <c r="U98">
        <v>0.24446460138269041</v>
      </c>
      <c r="V98">
        <v>0.1831117437799917</v>
      </c>
      <c r="W98" t="s">
        <v>149</v>
      </c>
      <c r="X98" t="s">
        <v>150</v>
      </c>
      <c r="Y98" t="s">
        <v>151</v>
      </c>
      <c r="Z98" t="s">
        <v>152</v>
      </c>
      <c r="AA98" t="s">
        <v>153</v>
      </c>
      <c r="AB98" t="s">
        <v>154</v>
      </c>
      <c r="AC98" t="s">
        <v>294</v>
      </c>
      <c r="AD98" t="s">
        <v>156</v>
      </c>
      <c r="AE98" t="s">
        <v>157</v>
      </c>
      <c r="AF98">
        <v>0.34765459409040572</v>
      </c>
      <c r="AG98">
        <v>0.52637718708167069</v>
      </c>
      <c r="AH98">
        <v>0.050448569176442797</v>
      </c>
      <c r="AI98">
        <v>0.28017910625460191</v>
      </c>
      <c r="AJ98">
        <v>0.24454373020555209</v>
      </c>
      <c r="AK98">
        <v>0.77394925128765757</v>
      </c>
      <c r="AL98">
        <v>0.55653873114224706</v>
      </c>
      <c r="AM98">
        <v>0.26377973422460632</v>
      </c>
      <c r="AN98">
        <v>0.19201669416041289</v>
      </c>
      <c r="AO98"/>
      <c r="AP98"/>
      <c r="AQ98"/>
      <c r="AR98"/>
      <c r="AS98"/>
      <c r="AT98"/>
      <c r="AU98"/>
      <c r="AV98"/>
      <c r="AW98"/>
      <c r="AX98"/>
      <c r="AY98"/>
      <c r="AZ98"/>
      <c r="BA98"/>
      <c r="BB98"/>
      <c r="BC98"/>
      <c r="BD98"/>
      <c r="BE98"/>
      <c r="BF98"/>
      <c r="BG98"/>
      <c r="BH98"/>
      <c r="BI98"/>
      <c r="BJ98"/>
      <c r="BK98"/>
      <c r="BL98"/>
    </row>
    <row r="99">
      <c r="A99" t="s">
        <v>365</v>
      </c>
      <c r="B99">
        <v>2016</v>
      </c>
      <c r="C99" t="s">
        <v>370</v>
      </c>
      <c r="D99">
        <v>23</v>
      </c>
      <c r="E99" t="s">
        <v>54</v>
      </c>
      <c r="F99" t="s">
        <v>48</v>
      </c>
      <c r="G99" t="s">
        <v>181</v>
      </c>
      <c r="H99">
        <v>98.963399541172336</v>
      </c>
      <c r="I99">
        <v>99.700428518498157</v>
      </c>
      <c r="J99">
        <v>99.912211713553432</v>
      </c>
      <c r="K99">
        <v>99.924008413823728</v>
      </c>
      <c r="L99">
        <v>99.980944064444515</v>
      </c>
      <c r="M99">
        <v>99.667829333857483</v>
      </c>
      <c r="N99">
        <v>99.933645116221399</v>
      </c>
      <c r="O99">
        <v>99.976266986403942</v>
      </c>
      <c r="P99">
        <v>99.98195271196002</v>
      </c>
      <c r="Q99">
        <v>99.972405910972952</v>
      </c>
      <c r="R99">
        <v>97.944064667667604</v>
      </c>
      <c r="S99">
        <v>98.709201873875074</v>
      </c>
      <c r="T99">
        <v>99.688086880365958</v>
      </c>
      <c r="U99">
        <v>99.755535398617326</v>
      </c>
      <c r="V99">
        <v>99.816888256220011</v>
      </c>
      <c r="W99" t="s">
        <v>149</v>
      </c>
      <c r="X99" t="s">
        <v>150</v>
      </c>
      <c r="Y99" t="s">
        <v>151</v>
      </c>
      <c r="Z99" t="s">
        <v>152</v>
      </c>
      <c r="AA99" t="s">
        <v>153</v>
      </c>
      <c r="AB99" t="s">
        <v>154</v>
      </c>
      <c r="AC99" t="s">
        <v>294</v>
      </c>
      <c r="AD99" t="s">
        <v>156</v>
      </c>
      <c r="AE99" t="s">
        <v>157</v>
      </c>
      <c r="AF99">
        <v>99.652345405909585</v>
      </c>
      <c r="AG99">
        <v>99.473622812918336</v>
      </c>
      <c r="AH99">
        <v>99.949551430823576</v>
      </c>
      <c r="AI99">
        <v>99.719820893745407</v>
      </c>
      <c r="AJ99">
        <v>99.755456269794422</v>
      </c>
      <c r="AK99">
        <v>99.226050748712339</v>
      </c>
      <c r="AL99">
        <v>99.443461268857746</v>
      </c>
      <c r="AM99">
        <v>99.736220265775373</v>
      </c>
      <c r="AN99">
        <v>99.807983305839571</v>
      </c>
      <c r="AO99"/>
      <c r="AP99"/>
      <c r="AQ99"/>
      <c r="AR99"/>
      <c r="AS99"/>
      <c r="AT99"/>
      <c r="AU99"/>
      <c r="AV99"/>
      <c r="AW99"/>
      <c r="AX99"/>
      <c r="AY99"/>
      <c r="AZ99"/>
      <c r="BA99"/>
      <c r="BB99"/>
      <c r="BC99"/>
      <c r="BD99"/>
      <c r="BE99"/>
      <c r="BF99"/>
      <c r="BG99"/>
      <c r="BH99"/>
      <c r="BI99"/>
      <c r="BJ99"/>
      <c r="BK99"/>
      <c r="BL99"/>
    </row>
    <row r="100">
      <c r="A100" t="s">
        <v>365</v>
      </c>
      <c r="B100">
        <v>2016</v>
      </c>
      <c r="C100" t="s">
        <v>370</v>
      </c>
      <c r="D100">
        <v>29</v>
      </c>
      <c r="E100" t="s">
        <v>57</v>
      </c>
      <c r="F100" t="s">
        <v>49</v>
      </c>
      <c r="G100" t="s">
        <v>380</v>
      </c>
      <c r="H100">
        <v>38.844916780911682</v>
      </c>
      <c r="I100">
        <v>67.215360052702778</v>
      </c>
      <c r="J100">
        <v>76.253240957274087</v>
      </c>
      <c r="K100">
        <v>82.303049535904677</v>
      </c>
      <c r="L100">
        <v>89.500607011252413</v>
      </c>
      <c r="M100">
        <v>77.198733313859847</v>
      </c>
      <c r="N100">
        <v>83.673144638462261</v>
      </c>
      <c r="O100">
        <v>86.884375682664498</v>
      </c>
      <c r="P100">
        <v>89.017900744718602</v>
      </c>
      <c r="Q100">
        <v>90.071477432428068</v>
      </c>
      <c r="R100">
        <v>28.618388956973611</v>
      </c>
      <c r="S100">
        <v>37.12523939571355</v>
      </c>
      <c r="T100">
        <v>39.028448932783498</v>
      </c>
      <c r="U100">
        <v>43.757302883219253</v>
      </c>
      <c r="V100">
        <v>45.482777232932278</v>
      </c>
      <c r="W100" t="s">
        <v>149</v>
      </c>
      <c r="X100" t="s">
        <v>150</v>
      </c>
      <c r="Y100" t="s">
        <v>151</v>
      </c>
      <c r="Z100" t="s">
        <v>152</v>
      </c>
      <c r="AA100" t="s">
        <v>153</v>
      </c>
      <c r="AB100" t="s">
        <v>154</v>
      </c>
      <c r="AC100" t="s">
        <v>294</v>
      </c>
      <c r="AD100" t="s">
        <v>156</v>
      </c>
      <c r="AE100" t="s">
        <v>157</v>
      </c>
      <c r="AF100">
        <v>49.347721261783121</v>
      </c>
      <c r="AG100">
        <v>84.903873455173667</v>
      </c>
      <c r="AH100">
        <v>26.678752751583719</v>
      </c>
      <c r="AI100">
        <v>69.979518650765343</v>
      </c>
      <c r="AJ100">
        <v>80.816444905604286</v>
      </c>
      <c r="AK100">
        <v>45.814321807065653</v>
      </c>
      <c r="AL100">
        <v>90.12527695453177</v>
      </c>
      <c r="AM100">
        <v>93.286773682475129</v>
      </c>
      <c r="AN100">
        <v>71.055751115877314</v>
      </c>
      <c r="AO100"/>
      <c r="AP100"/>
      <c r="AQ100"/>
      <c r="AR100"/>
      <c r="AS100"/>
      <c r="AT100"/>
      <c r="AU100"/>
      <c r="AV100"/>
      <c r="AW100"/>
      <c r="AX100"/>
      <c r="AY100"/>
      <c r="AZ100"/>
      <c r="BA100"/>
      <c r="BB100"/>
      <c r="BC100"/>
      <c r="BD100"/>
      <c r="BE100"/>
      <c r="BF100"/>
      <c r="BG100"/>
      <c r="BH100"/>
      <c r="BI100"/>
      <c r="BJ100"/>
      <c r="BK100"/>
      <c r="BL100"/>
    </row>
    <row r="101">
      <c r="A101" t="s">
        <v>365</v>
      </c>
      <c r="B101">
        <v>2016</v>
      </c>
      <c r="C101" t="s">
        <v>370</v>
      </c>
      <c r="D101">
        <v>30</v>
      </c>
      <c r="E101" t="s">
        <v>57</v>
      </c>
      <c r="F101" t="s">
        <v>48</v>
      </c>
      <c r="G101" t="s">
        <v>181</v>
      </c>
      <c r="H101">
        <v>61.155083219088382</v>
      </c>
      <c r="I101">
        <v>32.784639947297791</v>
      </c>
      <c r="J101">
        <v>23.746759042725881</v>
      </c>
      <c r="K101">
        <v>17.69695046409543</v>
      </c>
      <c r="L101">
        <v>10.499392988747489</v>
      </c>
      <c r="M101">
        <v>22.80126668614021</v>
      </c>
      <c r="N101">
        <v>16.326855361537621</v>
      </c>
      <c r="O101">
        <v>13.11562431733549</v>
      </c>
      <c r="P101">
        <v>10.98209925528141</v>
      </c>
      <c r="Q101">
        <v>9.9285225675719033</v>
      </c>
      <c r="R101">
        <v>71.381611043026268</v>
      </c>
      <c r="S101">
        <v>62.874760604286038</v>
      </c>
      <c r="T101">
        <v>60.97155106721641</v>
      </c>
      <c r="U101">
        <v>56.242697116780739</v>
      </c>
      <c r="V101">
        <v>54.517222767067693</v>
      </c>
      <c r="W101" t="s">
        <v>149</v>
      </c>
      <c r="X101" t="s">
        <v>150</v>
      </c>
      <c r="Y101" t="s">
        <v>151</v>
      </c>
      <c r="Z101" t="s">
        <v>152</v>
      </c>
      <c r="AA101" t="s">
        <v>153</v>
      </c>
      <c r="AB101" t="s">
        <v>154</v>
      </c>
      <c r="AC101" t="s">
        <v>294</v>
      </c>
      <c r="AD101" t="s">
        <v>156</v>
      </c>
      <c r="AE101" t="s">
        <v>157</v>
      </c>
      <c r="AF101">
        <v>50.652278738216808</v>
      </c>
      <c r="AG101">
        <v>15.09612654482631</v>
      </c>
      <c r="AH101">
        <v>73.321247248416171</v>
      </c>
      <c r="AI101">
        <v>30.02048134923503</v>
      </c>
      <c r="AJ101">
        <v>19.183555094395938</v>
      </c>
      <c r="AK101">
        <v>54.185678192934382</v>
      </c>
      <c r="AL101">
        <v>9.874723045468226</v>
      </c>
      <c r="AM101">
        <v>6.7132263175248328</v>
      </c>
      <c r="AN101">
        <v>28.94424888412216</v>
      </c>
      <c r="AO101"/>
      <c r="AP101"/>
      <c r="AQ101"/>
      <c r="AR101"/>
      <c r="AS101"/>
      <c r="AT101"/>
      <c r="AU101"/>
      <c r="AV101"/>
      <c r="AW101"/>
      <c r="AX101"/>
      <c r="AY101"/>
      <c r="AZ101"/>
      <c r="BA101"/>
      <c r="BB101"/>
      <c r="BC101"/>
      <c r="BD101"/>
      <c r="BE101"/>
      <c r="BF101"/>
      <c r="BG101"/>
      <c r="BH101"/>
      <c r="BI101"/>
      <c r="BJ101"/>
      <c r="BK101"/>
      <c r="BL101"/>
    </row>
    <row r="102">
      <c r="A102" t="s">
        <v>365</v>
      </c>
      <c r="B102">
        <v>2016</v>
      </c>
      <c r="C102" t="s">
        <v>370</v>
      </c>
      <c r="D102">
        <v>31</v>
      </c>
      <c r="E102" t="s">
        <v>103</v>
      </c>
      <c r="F102" t="s">
        <v>49</v>
      </c>
      <c r="G102" t="s">
        <v>381</v>
      </c>
      <c r="H102">
        <v>35.241479403832443</v>
      </c>
      <c r="I102">
        <v>65.09901726735437</v>
      </c>
      <c r="J102">
        <v>75.649132086918812</v>
      </c>
      <c r="K102">
        <v>81.931011531563072</v>
      </c>
      <c r="L102">
        <v>89.458378007486388</v>
      </c>
      <c r="M102">
        <v>74.596175770369072</v>
      </c>
      <c r="N102">
        <v>83.16088189132374</v>
      </c>
      <c r="O102">
        <v>86.715866070266983</v>
      </c>
      <c r="P102">
        <v>88.997829053688889</v>
      </c>
      <c r="Q102">
        <v>90.071477432428068</v>
      </c>
      <c r="R102">
        <v>24.558852226638798</v>
      </c>
      <c r="S102">
        <v>33.049815490469612</v>
      </c>
      <c r="T102">
        <v>36.406157249709068</v>
      </c>
      <c r="U102">
        <v>41.821740908524383</v>
      </c>
      <c r="V102">
        <v>43.874043095140493</v>
      </c>
      <c r="W102" t="s">
        <v>149</v>
      </c>
      <c r="X102" t="s">
        <v>150</v>
      </c>
      <c r="Y102" t="s">
        <v>151</v>
      </c>
      <c r="Z102" t="s">
        <v>152</v>
      </c>
      <c r="AA102" t="s">
        <v>153</v>
      </c>
      <c r="AB102" t="s">
        <v>154</v>
      </c>
      <c r="AC102" t="s">
        <v>294</v>
      </c>
      <c r="AD102" t="s">
        <v>156</v>
      </c>
      <c r="AE102" t="s">
        <v>157</v>
      </c>
      <c r="AF102">
        <v>48.125607501839767</v>
      </c>
      <c r="AG102">
        <v>81.99403953961145</v>
      </c>
      <c r="AH102">
        <v>26.58721715881245</v>
      </c>
      <c r="AI102">
        <v>69.158325072003066</v>
      </c>
      <c r="AJ102">
        <v>78.616948766482224</v>
      </c>
      <c r="AK102">
        <v>42.516148318772679</v>
      </c>
      <c r="AL102">
        <v>80.706125024478581</v>
      </c>
      <c r="AM102">
        <v>93.284089624092701</v>
      </c>
      <c r="AN102">
        <v>70.848781824400518</v>
      </c>
      <c r="AO102"/>
      <c r="AP102"/>
      <c r="AQ102"/>
      <c r="AR102"/>
      <c r="AS102"/>
      <c r="AT102"/>
      <c r="AU102"/>
      <c r="AV102"/>
      <c r="AW102"/>
      <c r="AX102"/>
      <c r="AY102"/>
      <c r="AZ102"/>
      <c r="BA102"/>
      <c r="BB102"/>
      <c r="BC102"/>
      <c r="BD102"/>
      <c r="BE102"/>
      <c r="BF102"/>
      <c r="BG102"/>
      <c r="BH102"/>
      <c r="BI102"/>
      <c r="BJ102"/>
      <c r="BK102"/>
      <c r="BL102"/>
    </row>
    <row r="103">
      <c r="A103" t="s">
        <v>365</v>
      </c>
      <c r="B103">
        <v>2016</v>
      </c>
      <c r="C103" t="s">
        <v>370</v>
      </c>
      <c r="D103">
        <v>32</v>
      </c>
      <c r="E103" t="s">
        <v>103</v>
      </c>
      <c r="F103" t="s">
        <v>48</v>
      </c>
      <c r="G103" t="s">
        <v>181</v>
      </c>
      <c r="H103">
        <v>64.758520596167529</v>
      </c>
      <c r="I103">
        <v>34.900982732646163</v>
      </c>
      <c r="J103">
        <v>24.35086791308111</v>
      </c>
      <c r="K103">
        <v>18.068988468437031</v>
      </c>
      <c r="L103">
        <v>10.541621992513511</v>
      </c>
      <c r="M103">
        <v>25.403824229631031</v>
      </c>
      <c r="N103">
        <v>16.839118108676139</v>
      </c>
      <c r="O103">
        <v>13.28413392973299</v>
      </c>
      <c r="P103">
        <v>11.002170946311139</v>
      </c>
      <c r="Q103">
        <v>9.9285225675719033</v>
      </c>
      <c r="R103">
        <v>75.44114777336118</v>
      </c>
      <c r="S103">
        <v>66.950184509530089</v>
      </c>
      <c r="T103">
        <v>63.593842750290882</v>
      </c>
      <c r="U103">
        <v>58.178259091475581</v>
      </c>
      <c r="V103">
        <v>56.125956904859478</v>
      </c>
      <c r="W103" t="s">
        <v>149</v>
      </c>
      <c r="X103" t="s">
        <v>150</v>
      </c>
      <c r="Y103" t="s">
        <v>151</v>
      </c>
      <c r="Z103" t="s">
        <v>152</v>
      </c>
      <c r="AA103" t="s">
        <v>153</v>
      </c>
      <c r="AB103" t="s">
        <v>154</v>
      </c>
      <c r="AC103" t="s">
        <v>294</v>
      </c>
      <c r="AD103" t="s">
        <v>156</v>
      </c>
      <c r="AE103" t="s">
        <v>157</v>
      </c>
      <c r="AF103">
        <v>51.874392498160148</v>
      </c>
      <c r="AG103">
        <v>18.005960460388451</v>
      </c>
      <c r="AH103">
        <v>73.412782841187436</v>
      </c>
      <c r="AI103">
        <v>30.84167492799725</v>
      </c>
      <c r="AJ103">
        <v>21.383051233518</v>
      </c>
      <c r="AK103">
        <v>57.483851681227328</v>
      </c>
      <c r="AL103">
        <v>19.293874975521401</v>
      </c>
      <c r="AM103">
        <v>6.7159103759072662</v>
      </c>
      <c r="AN103">
        <v>29.151218175598949</v>
      </c>
      <c r="AO103"/>
      <c r="AP103"/>
      <c r="AQ103"/>
      <c r="AR103"/>
      <c r="AS103"/>
      <c r="AT103"/>
      <c r="AU103"/>
      <c r="AV103"/>
      <c r="AW103"/>
      <c r="AX103"/>
      <c r="AY103"/>
      <c r="AZ103"/>
      <c r="BA103"/>
      <c r="BB103"/>
      <c r="BC103"/>
      <c r="BD103"/>
      <c r="BE103"/>
      <c r="BF103"/>
      <c r="BG103"/>
      <c r="BH103"/>
      <c r="BI103"/>
      <c r="BJ103"/>
      <c r="BK103"/>
      <c r="BL103"/>
    </row>
    <row r="104">
      <c r="A104" t="s">
        <v>365</v>
      </c>
      <c r="B104">
        <v>2016</v>
      </c>
      <c r="C104" t="s">
        <v>370</v>
      </c>
      <c r="D104">
        <v>35</v>
      </c>
      <c r="E104" t="s">
        <v>55</v>
      </c>
      <c r="F104" t="s">
        <v>49</v>
      </c>
      <c r="G104" t="s">
        <v>181</v>
      </c>
      <c r="H104">
        <v>58.931238495710623</v>
      </c>
      <c r="I104">
        <v>87.443258084098446</v>
      </c>
      <c r="J104">
        <v>94.041890412922072</v>
      </c>
      <c r="K104">
        <v>96.997199592182383</v>
      </c>
      <c r="L104">
        <v>98.551881109184365</v>
      </c>
      <c r="M104">
        <v>87.295937336397586</v>
      </c>
      <c r="N104">
        <v>95.357914578855627</v>
      </c>
      <c r="O104">
        <v>96.649116459762013</v>
      </c>
      <c r="P104">
        <v>97.710216662106191</v>
      </c>
      <c r="Q104">
        <v>99.016031816604126</v>
      </c>
      <c r="R104">
        <v>35.606669094201202</v>
      </c>
      <c r="S104">
        <v>62.795344699596392</v>
      </c>
      <c r="T104">
        <v>75.604831512716743</v>
      </c>
      <c r="U104">
        <v>81.726186256607377</v>
      </c>
      <c r="V104">
        <v>92.046339563687866</v>
      </c>
      <c r="W104" t="s">
        <v>149</v>
      </c>
      <c r="X104" t="s">
        <v>150</v>
      </c>
      <c r="Y104" t="s">
        <v>151</v>
      </c>
      <c r="Z104" t="s">
        <v>152</v>
      </c>
      <c r="AA104" t="s">
        <v>153</v>
      </c>
      <c r="AB104" t="s">
        <v>154</v>
      </c>
      <c r="AC104" t="s">
        <v>294</v>
      </c>
      <c r="AD104" t="s">
        <v>156</v>
      </c>
      <c r="AE104" t="s">
        <v>157</v>
      </c>
      <c r="AF104">
        <v>51.423779454220814</v>
      </c>
      <c r="AG104">
        <v>81.99403953961145</v>
      </c>
      <c r="AH104">
        <v>89.07075453053578</v>
      </c>
      <c r="AI104">
        <v>88.026345120815179</v>
      </c>
      <c r="AJ104">
        <v>86.635758522771468</v>
      </c>
      <c r="AK104">
        <v>46.230653752022967</v>
      </c>
      <c r="AL104">
        <v>81.994250484303194</v>
      </c>
      <c r="AM104">
        <v>93.789649578898803</v>
      </c>
      <c r="AN104">
        <v>93.719740166674299</v>
      </c>
      <c r="AO104"/>
      <c r="AP104"/>
      <c r="AQ104"/>
      <c r="AR104"/>
      <c r="AS104"/>
      <c r="AT104"/>
      <c r="AU104"/>
      <c r="AV104"/>
      <c r="AW104"/>
      <c r="AX104"/>
      <c r="AY104"/>
      <c r="AZ104"/>
      <c r="BA104"/>
      <c r="BB104"/>
      <c r="BC104"/>
      <c r="BD104"/>
      <c r="BE104"/>
      <c r="BF104"/>
      <c r="BG104"/>
      <c r="BH104"/>
      <c r="BI104"/>
      <c r="BJ104"/>
      <c r="BK104"/>
      <c r="BL104"/>
    </row>
    <row r="105">
      <c r="A105" t="s">
        <v>365</v>
      </c>
      <c r="B105">
        <v>2016</v>
      </c>
      <c r="C105" t="s">
        <v>370</v>
      </c>
      <c r="D105">
        <v>36</v>
      </c>
      <c r="E105" t="s">
        <v>55</v>
      </c>
      <c r="F105" t="s">
        <v>48</v>
      </c>
      <c r="G105" t="s">
        <v>181</v>
      </c>
      <c r="H105">
        <v>41.068761504289533</v>
      </c>
      <c r="I105">
        <v>12.556741915901769</v>
      </c>
      <c r="J105">
        <v>5.9581095870779777</v>
      </c>
      <c r="K105">
        <v>3.002800407817658</v>
      </c>
      <c r="L105">
        <v>1.448118890815661</v>
      </c>
      <c r="M105">
        <v>12.70406266360237</v>
      </c>
      <c r="N105">
        <v>4.6420854211443201</v>
      </c>
      <c r="O105">
        <v>3.3508835402379682</v>
      </c>
      <c r="P105">
        <v>2.2897833378937942</v>
      </c>
      <c r="Q105">
        <v>0.98396818339585179</v>
      </c>
      <c r="R105">
        <v>64.393330905798834</v>
      </c>
      <c r="S105">
        <v>37.204655300403147</v>
      </c>
      <c r="T105">
        <v>24.395168487283129</v>
      </c>
      <c r="U105">
        <v>18.273813743392569</v>
      </c>
      <c r="V105">
        <v>7.9536604363120116</v>
      </c>
      <c r="W105" t="s">
        <v>149</v>
      </c>
      <c r="X105" t="s">
        <v>150</v>
      </c>
      <c r="Y105" t="s">
        <v>151</v>
      </c>
      <c r="Z105" t="s">
        <v>152</v>
      </c>
      <c r="AA105" t="s">
        <v>153</v>
      </c>
      <c r="AB105" t="s">
        <v>154</v>
      </c>
      <c r="AC105" t="s">
        <v>294</v>
      </c>
      <c r="AD105" t="s">
        <v>156</v>
      </c>
      <c r="AE105" t="s">
        <v>157</v>
      </c>
      <c r="AF105">
        <v>48.576220545779087</v>
      </c>
      <c r="AG105">
        <v>18.005960460388451</v>
      </c>
      <c r="AH105">
        <v>10.929245469464339</v>
      </c>
      <c r="AI105">
        <v>11.97365487918492</v>
      </c>
      <c r="AJ105">
        <v>13.36424147722869</v>
      </c>
      <c r="AK105">
        <v>53.769346247977033</v>
      </c>
      <c r="AL105">
        <v>18.005749515696781</v>
      </c>
      <c r="AM105">
        <v>6.2103504211011433</v>
      </c>
      <c r="AN105">
        <v>6.2802598333255162</v>
      </c>
      <c r="AO105"/>
      <c r="AP105"/>
      <c r="AQ105"/>
      <c r="AR105"/>
      <c r="AS105"/>
      <c r="AT105"/>
      <c r="AU105"/>
      <c r="AV105"/>
      <c r="AW105"/>
      <c r="AX105"/>
      <c r="AY105"/>
      <c r="AZ105"/>
      <c r="BA105"/>
      <c r="BB105"/>
      <c r="BC105"/>
      <c r="BD105"/>
      <c r="BE105"/>
      <c r="BF105"/>
      <c r="BG105"/>
      <c r="BH105"/>
      <c r="BI105"/>
      <c r="BJ105"/>
      <c r="BK105"/>
      <c r="BL105"/>
    </row>
    <row r="106">
      <c r="A106" t="s">
        <v>365</v>
      </c>
      <c r="B106">
        <v>2016</v>
      </c>
      <c r="C106" t="s">
        <v>370</v>
      </c>
      <c r="D106">
        <v>37</v>
      </c>
      <c r="E106" t="s">
        <v>158</v>
      </c>
      <c r="F106" t="s">
        <v>49</v>
      </c>
      <c r="G106" t="s">
        <v>392</v>
      </c>
      <c r="H106">
        <v>69.968884248284553</v>
      </c>
      <c r="I106">
        <v>90.205592396382855</v>
      </c>
      <c r="J106">
        <v>94.861315845137824</v>
      </c>
      <c r="K106">
        <v>97.295627839248951</v>
      </c>
      <c r="L106">
        <v>98.557437913672885</v>
      </c>
      <c r="M106">
        <v>90.218929016920953</v>
      </c>
      <c r="N106">
        <v>95.884477411070378</v>
      </c>
      <c r="O106">
        <v>97.172525860509978</v>
      </c>
      <c r="P106">
        <v>97.854565369687634</v>
      </c>
      <c r="Q106">
        <v>99.015801088032248</v>
      </c>
      <c r="R106">
        <v>46.450865727048978</v>
      </c>
      <c r="S106">
        <v>73.874622358562831</v>
      </c>
      <c r="T106">
        <v>83.500576808639934</v>
      </c>
      <c r="U106">
        <v>85.208841252727552</v>
      </c>
      <c r="V106">
        <v>92.67537676646451</v>
      </c>
      <c r="W106" t="s">
        <v>149</v>
      </c>
      <c r="X106" t="s">
        <v>150</v>
      </c>
      <c r="Y106" t="s">
        <v>151</v>
      </c>
      <c r="Z106" t="s">
        <v>152</v>
      </c>
      <c r="AA106" t="s">
        <v>153</v>
      </c>
      <c r="AB106" t="s">
        <v>154</v>
      </c>
      <c r="AC106" t="s">
        <v>294</v>
      </c>
      <c r="AD106" t="s">
        <v>156</v>
      </c>
      <c r="AE106" t="s">
        <v>157</v>
      </c>
      <c r="AF106">
        <v>58.29612002590968</v>
      </c>
      <c r="AG106">
        <v>91.456753761620448</v>
      </c>
      <c r="AH106">
        <v>92.206919725196229</v>
      </c>
      <c r="AI106">
        <v>93.239253892868931</v>
      </c>
      <c r="AJ106">
        <v>89.557832025863078</v>
      </c>
      <c r="AK106">
        <v>57.552707958417074</v>
      </c>
      <c r="AL106">
        <v>87.748353266374934</v>
      </c>
      <c r="AM106">
        <v>94.503942218087971</v>
      </c>
      <c r="AN106">
        <v>95.301661699920416</v>
      </c>
      <c r="AO106"/>
      <c r="AP106"/>
      <c r="AQ106"/>
      <c r="AR106"/>
      <c r="AS106"/>
      <c r="AT106"/>
      <c r="AU106"/>
      <c r="AV106"/>
      <c r="AW106"/>
      <c r="AX106"/>
      <c r="AY106"/>
      <c r="AZ106"/>
      <c r="BA106"/>
      <c r="BB106"/>
      <c r="BC106"/>
      <c r="BD106"/>
      <c r="BE106"/>
      <c r="BF106"/>
      <c r="BG106"/>
      <c r="BH106"/>
      <c r="BI106"/>
      <c r="BJ106"/>
      <c r="BK106"/>
      <c r="BL106"/>
    </row>
    <row r="107">
      <c r="A107" t="s">
        <v>365</v>
      </c>
      <c r="B107">
        <v>2016</v>
      </c>
      <c r="C107" t="s">
        <v>370</v>
      </c>
      <c r="D107">
        <v>38</v>
      </c>
      <c r="E107" t="s">
        <v>158</v>
      </c>
      <c r="F107" t="s">
        <v>48</v>
      </c>
      <c r="G107" t="s">
        <v>181</v>
      </c>
      <c r="H107">
        <v>30.031115751715451</v>
      </c>
      <c r="I107">
        <v>9.7944076036173389</v>
      </c>
      <c r="J107">
        <v>5.1386841548622053</v>
      </c>
      <c r="K107">
        <v>2.7043721607511242</v>
      </c>
      <c r="L107">
        <v>1.442562086327128</v>
      </c>
      <c r="M107">
        <v>9.7810709830790241</v>
      </c>
      <c r="N107">
        <v>4.1155225889295588</v>
      </c>
      <c r="O107">
        <v>2.8274741394899809</v>
      </c>
      <c r="P107">
        <v>2.145434630312351</v>
      </c>
      <c r="Q107">
        <v>0.9841989119677258</v>
      </c>
      <c r="R107">
        <v>53.549134272951008</v>
      </c>
      <c r="S107">
        <v>26.125377641437019</v>
      </c>
      <c r="T107">
        <v>16.499423191359941</v>
      </c>
      <c r="U107">
        <v>14.791158747272529</v>
      </c>
      <c r="V107">
        <v>7.3246232335354451</v>
      </c>
      <c r="W107" t="s">
        <v>149</v>
      </c>
      <c r="X107" t="s">
        <v>150</v>
      </c>
      <c r="Y107" t="s">
        <v>151</v>
      </c>
      <c r="Z107" t="s">
        <v>152</v>
      </c>
      <c r="AA107" t="s">
        <v>153</v>
      </c>
      <c r="AB107" t="s">
        <v>154</v>
      </c>
      <c r="AC107" t="s">
        <v>294</v>
      </c>
      <c r="AD107" t="s">
        <v>156</v>
      </c>
      <c r="AE107" t="s">
        <v>157</v>
      </c>
      <c r="AF107">
        <v>41.703879974090242</v>
      </c>
      <c r="AG107">
        <v>8.5432462383794672</v>
      </c>
      <c r="AH107">
        <v>7.7930802748037324</v>
      </c>
      <c r="AI107">
        <v>6.7607461071311228</v>
      </c>
      <c r="AJ107">
        <v>10.44216797413713</v>
      </c>
      <c r="AK107">
        <v>42.447292041582948</v>
      </c>
      <c r="AL107">
        <v>12.25164673362509</v>
      </c>
      <c r="AM107">
        <v>5.496057781911996</v>
      </c>
      <c r="AN107">
        <v>4.6983383000794214</v>
      </c>
      <c r="AO107"/>
      <c r="AP107"/>
      <c r="AQ107"/>
      <c r="AR107"/>
      <c r="AS107"/>
      <c r="AT107"/>
      <c r="AU107"/>
      <c r="AV107"/>
      <c r="AW107"/>
      <c r="AX107"/>
      <c r="AY107"/>
      <c r="AZ107"/>
      <c r="BA107"/>
      <c r="BB107"/>
      <c r="BC107"/>
      <c r="BD107"/>
      <c r="BE107"/>
      <c r="BF107"/>
      <c r="BG107"/>
      <c r="BH107"/>
      <c r="BI107"/>
      <c r="BJ107"/>
      <c r="BK107"/>
      <c r="BL107"/>
    </row>
    <row r="108">
      <c r="A108" t="s">
        <v>365</v>
      </c>
      <c r="B108">
        <v>2016</v>
      </c>
      <c r="C108" t="s">
        <v>370</v>
      </c>
      <c r="D108">
        <v>41</v>
      </c>
      <c r="E108" t="s">
        <v>56</v>
      </c>
      <c r="F108" t="s">
        <v>49</v>
      </c>
      <c r="G108" t="s">
        <v>181</v>
      </c>
      <c r="H108">
        <v>2.0964144677574921</v>
      </c>
      <c r="I108">
        <v>0.40805404222423558</v>
      </c>
      <c r="J108">
        <v>0.2952356309349437</v>
      </c>
      <c r="K108">
        <v>0.075444757022990305</v>
      </c>
      <c r="L108">
        <v>0.019038863445925099</v>
      </c>
      <c r="M108">
        <v>0.44754999789389138</v>
      </c>
      <c r="N108">
        <v>0.096981209525544898</v>
      </c>
      <c r="O108">
        <v>0.023593853013224201</v>
      </c>
      <c r="P108">
        <v>0.018017543318834602</v>
      </c>
      <c r="Q108">
        <v>0.027587589218305099</v>
      </c>
      <c r="R108">
        <v>3.6470016261437221</v>
      </c>
      <c r="S108">
        <v>2.2738044239027579</v>
      </c>
      <c r="T108">
        <v>0.78674877344304639</v>
      </c>
      <c r="U108">
        <v>0.42277336692635181</v>
      </c>
      <c r="V108">
        <v>0.76973709055030293</v>
      </c>
      <c r="W108" t="s">
        <v>149</v>
      </c>
      <c r="X108" t="s">
        <v>150</v>
      </c>
      <c r="Y108" t="s">
        <v>151</v>
      </c>
      <c r="Z108" t="s">
        <v>152</v>
      </c>
      <c r="AA108" t="s">
        <v>153</v>
      </c>
      <c r="AB108" t="s">
        <v>154</v>
      </c>
      <c r="AC108" t="s">
        <v>294</v>
      </c>
      <c r="AD108" t="s">
        <v>156</v>
      </c>
      <c r="AE108" t="s">
        <v>157</v>
      </c>
      <c r="AF108">
        <v>0.69660518738523125</v>
      </c>
      <c r="AG108">
        <v>1.4400860397526249</v>
      </c>
      <c r="AH108">
        <v>0.1006627809210799</v>
      </c>
      <c r="AI108">
        <v>0.81100851126831908</v>
      </c>
      <c r="AJ108">
        <v>0.2478557981967873</v>
      </c>
      <c r="AK108">
        <v>2.01081143865972</v>
      </c>
      <c r="AL108">
        <v>1.3053616959836669</v>
      </c>
      <c r="AM108">
        <v>0.29528983752594601</v>
      </c>
      <c r="AN108">
        <v>0.45410307769841329</v>
      </c>
      <c r="AO108"/>
      <c r="AP108"/>
      <c r="AQ108"/>
      <c r="AR108"/>
      <c r="AS108"/>
      <c r="AT108"/>
      <c r="AU108"/>
      <c r="AV108"/>
      <c r="AW108"/>
      <c r="AX108"/>
      <c r="AY108"/>
      <c r="AZ108"/>
      <c r="BA108"/>
      <c r="BB108"/>
      <c r="BC108"/>
      <c r="BD108"/>
      <c r="BE108"/>
      <c r="BF108"/>
      <c r="BG108"/>
      <c r="BH108"/>
      <c r="BI108"/>
      <c r="BJ108"/>
      <c r="BK108"/>
      <c r="BL108"/>
    </row>
    <row r="109">
      <c r="A109" t="s">
        <v>365</v>
      </c>
      <c r="B109">
        <v>2016</v>
      </c>
      <c r="C109" t="s">
        <v>370</v>
      </c>
      <c r="D109">
        <v>42</v>
      </c>
      <c r="E109" t="s">
        <v>56</v>
      </c>
      <c r="F109" t="s">
        <v>48</v>
      </c>
      <c r="G109" t="s">
        <v>382</v>
      </c>
      <c r="H109">
        <v>97.903585532242431</v>
      </c>
      <c r="I109">
        <v>99.591945957775806</v>
      </c>
      <c r="J109">
        <v>99.704764369065089</v>
      </c>
      <c r="K109">
        <v>99.924555242977007</v>
      </c>
      <c r="L109">
        <v>99.980961136554086</v>
      </c>
      <c r="M109">
        <v>99.552450002106099</v>
      </c>
      <c r="N109">
        <v>99.903018790474462</v>
      </c>
      <c r="O109">
        <v>99.976406146986776</v>
      </c>
      <c r="P109">
        <v>99.981982456681166</v>
      </c>
      <c r="Q109">
        <v>99.9724124107817</v>
      </c>
      <c r="R109">
        <v>96.352998373856266</v>
      </c>
      <c r="S109">
        <v>97.726195576097183</v>
      </c>
      <c r="T109">
        <v>99.213251226556949</v>
      </c>
      <c r="U109">
        <v>99.57722663307365</v>
      </c>
      <c r="V109">
        <v>99.23026290944965</v>
      </c>
      <c r="W109" t="s">
        <v>149</v>
      </c>
      <c r="X109" t="s">
        <v>150</v>
      </c>
      <c r="Y109" t="s">
        <v>151</v>
      </c>
      <c r="Z109" t="s">
        <v>152</v>
      </c>
      <c r="AA109" t="s">
        <v>153</v>
      </c>
      <c r="AB109" t="s">
        <v>154</v>
      </c>
      <c r="AC109" t="s">
        <v>294</v>
      </c>
      <c r="AD109" t="s">
        <v>156</v>
      </c>
      <c r="AE109" t="s">
        <v>157</v>
      </c>
      <c r="AF109">
        <v>99.303394812614769</v>
      </c>
      <c r="AG109">
        <v>98.5599139602474</v>
      </c>
      <c r="AH109">
        <v>99.899337219078959</v>
      </c>
      <c r="AI109">
        <v>99.188991488731716</v>
      </c>
      <c r="AJ109">
        <v>99.752144201803205</v>
      </c>
      <c r="AK109">
        <v>97.989188561340285</v>
      </c>
      <c r="AL109">
        <v>98.694638304016294</v>
      </c>
      <c r="AM109">
        <v>99.704710162474029</v>
      </c>
      <c r="AN109">
        <v>99.545896922301552</v>
      </c>
      <c r="AO109"/>
      <c r="AP109"/>
      <c r="AQ109"/>
      <c r="AR109"/>
      <c r="AS109"/>
      <c r="AT109"/>
      <c r="AU109"/>
      <c r="AV109"/>
      <c r="AW109"/>
      <c r="AX109"/>
      <c r="AY109"/>
      <c r="AZ109"/>
      <c r="BA109"/>
      <c r="BB109"/>
      <c r="BC109"/>
      <c r="BD109"/>
      <c r="BE109"/>
      <c r="BF109"/>
      <c r="BG109"/>
      <c r="BH109"/>
      <c r="BI109"/>
      <c r="BJ109"/>
      <c r="BK109"/>
      <c r="BL109"/>
    </row>
    <row r="110">
      <c r="A110" t="s">
        <v>365</v>
      </c>
      <c r="B110">
        <v>2016</v>
      </c>
      <c r="C110" t="s">
        <v>370</v>
      </c>
      <c r="D110">
        <v>58</v>
      </c>
      <c r="E110" t="s">
        <v>295</v>
      </c>
      <c r="F110" t="s">
        <v>296</v>
      </c>
      <c r="G110" t="s">
        <v>181</v>
      </c>
      <c r="H110">
        <v>6.7569162099090123</v>
      </c>
      <c r="I110">
        <v>18.799871299358259</v>
      </c>
      <c r="J110">
        <v>28.851383166011271</v>
      </c>
      <c r="K110">
        <v>47.378831631174243</v>
      </c>
      <c r="L110">
        <v>74.047325636158149</v>
      </c>
      <c r="M110">
        <v>20.78076784929943</v>
      </c>
      <c r="N110">
        <v>29.699900654914551</v>
      </c>
      <c r="O110">
        <v>45.66080803819748</v>
      </c>
      <c r="P110">
        <v>59.060044435566233</v>
      </c>
      <c r="Q110">
        <v>79.207038943474558</v>
      </c>
      <c r="R110">
        <v>5.6543908102552756</v>
      </c>
      <c r="S110">
        <v>5.5476717354808764</v>
      </c>
      <c r="T110">
        <v>7.1795304995276066</v>
      </c>
      <c r="U110">
        <v>10.21483939196423</v>
      </c>
      <c r="V110">
        <v>18.257130660453871</v>
      </c>
      <c r="W110" t="s">
        <v>149</v>
      </c>
      <c r="X110" t="s">
        <v>150</v>
      </c>
      <c r="Y110" t="s">
        <v>151</v>
      </c>
      <c r="Z110" t="s">
        <v>152</v>
      </c>
      <c r="AA110" t="s">
        <v>153</v>
      </c>
      <c r="AB110" t="s">
        <v>154</v>
      </c>
      <c r="AC110" t="s">
        <v>294</v>
      </c>
      <c r="AD110" t="s">
        <v>156</v>
      </c>
      <c r="AE110" t="s">
        <v>157</v>
      </c>
      <c r="AF110">
        <v>13.20940666985639</v>
      </c>
      <c r="AG110">
        <v>72.514135827988852</v>
      </c>
      <c r="AH110">
        <v>17.298997214218829</v>
      </c>
      <c r="AI110">
        <v>44.331194267866742</v>
      </c>
      <c r="AJ110">
        <v>35.427050919993903</v>
      </c>
      <c r="AK110">
        <v>18.165078389232061</v>
      </c>
      <c r="AL110">
        <v>25.559066075032032</v>
      </c>
      <c r="AM110">
        <v>35.659150886310087</v>
      </c>
      <c r="AN110">
        <v>42.854554542428581</v>
      </c>
      <c r="AO110"/>
      <c r="AP110"/>
      <c r="AQ110"/>
      <c r="AR110"/>
      <c r="AS110"/>
      <c r="AT110"/>
      <c r="AU110"/>
      <c r="AV110"/>
      <c r="AW110"/>
      <c r="AX110"/>
      <c r="AY110"/>
      <c r="AZ110"/>
      <c r="BA110"/>
      <c r="BB110"/>
      <c r="BC110"/>
      <c r="BD110"/>
      <c r="BE110"/>
      <c r="BF110"/>
      <c r="BG110"/>
      <c r="BH110"/>
      <c r="BI110"/>
      <c r="BJ110"/>
      <c r="BK110"/>
      <c r="BL110"/>
    </row>
    <row r="111">
      <c r="A111" t="s">
        <v>365</v>
      </c>
      <c r="B111">
        <v>2016</v>
      </c>
      <c r="C111" t="s">
        <v>370</v>
      </c>
      <c r="D111">
        <v>59</v>
      </c>
      <c r="E111" t="s">
        <v>295</v>
      </c>
      <c r="F111" t="s">
        <v>297</v>
      </c>
      <c r="G111" t="s">
        <v>181</v>
      </c>
      <c r="H111">
        <v>28.484563193923421</v>
      </c>
      <c r="I111">
        <v>46.299145967996139</v>
      </c>
      <c r="J111">
        <v>46.797748920907459</v>
      </c>
      <c r="K111">
        <v>34.552179900388758</v>
      </c>
      <c r="L111">
        <v>15.41105237132834</v>
      </c>
      <c r="M111">
        <v>53.815407921069507</v>
      </c>
      <c r="N111">
        <v>53.460981236409211</v>
      </c>
      <c r="O111">
        <v>41.055058032069468</v>
      </c>
      <c r="P111">
        <v>29.937784618122649</v>
      </c>
      <c r="Q111">
        <v>10.864438488953439</v>
      </c>
      <c r="R111">
        <v>18.904461416383509</v>
      </c>
      <c r="S111">
        <v>27.502143754988701</v>
      </c>
      <c r="T111">
        <v>29.22662675018141</v>
      </c>
      <c r="U111">
        <v>31.60690151656015</v>
      </c>
      <c r="V111">
        <v>25.616912434686661</v>
      </c>
      <c r="W111" t="s">
        <v>149</v>
      </c>
      <c r="X111" t="s">
        <v>150</v>
      </c>
      <c r="Y111" t="s">
        <v>151</v>
      </c>
      <c r="Z111" t="s">
        <v>152</v>
      </c>
      <c r="AA111" t="s">
        <v>153</v>
      </c>
      <c r="AB111" t="s">
        <v>154</v>
      </c>
      <c r="AC111" t="s">
        <v>294</v>
      </c>
      <c r="AD111" t="s">
        <v>156</v>
      </c>
      <c r="AE111" t="s">
        <v>157</v>
      </c>
      <c r="AF111">
        <v>34.91620083198341</v>
      </c>
      <c r="AG111">
        <v>9.4799037116226685</v>
      </c>
      <c r="AH111">
        <v>9.2882199445936315</v>
      </c>
      <c r="AI111">
        <v>24.82713080413647</v>
      </c>
      <c r="AJ111">
        <v>43.189897846488371</v>
      </c>
      <c r="AK111">
        <v>24.351069929540611</v>
      </c>
      <c r="AL111">
        <v>55.147058949446659</v>
      </c>
      <c r="AM111">
        <v>57.624938737782713</v>
      </c>
      <c r="AN111">
        <v>27.99422728197192</v>
      </c>
      <c r="AO111"/>
      <c r="AP111"/>
      <c r="AQ111"/>
      <c r="AR111"/>
      <c r="AS111"/>
      <c r="AT111"/>
      <c r="AU111"/>
      <c r="AV111"/>
      <c r="AW111"/>
      <c r="AX111"/>
      <c r="AY111"/>
      <c r="AZ111"/>
      <c r="BA111"/>
      <c r="BB111"/>
      <c r="BC111"/>
      <c r="BD111"/>
      <c r="BE111"/>
      <c r="BF111"/>
      <c r="BG111"/>
      <c r="BH111"/>
      <c r="BI111"/>
      <c r="BJ111"/>
      <c r="BK111"/>
      <c r="BL111"/>
    </row>
    <row r="112">
      <c r="A112" t="s">
        <v>365</v>
      </c>
      <c r="B112">
        <v>2016</v>
      </c>
      <c r="C112" t="s">
        <v>370</v>
      </c>
      <c r="D112">
        <v>60</v>
      </c>
      <c r="E112" t="s">
        <v>295</v>
      </c>
      <c r="F112" t="s">
        <v>298</v>
      </c>
      <c r="G112" t="s">
        <v>181</v>
      </c>
      <c r="H112">
        <v>3.6034373770792429</v>
      </c>
      <c r="I112">
        <v>2.1163427853483729</v>
      </c>
      <c r="J112">
        <v>0.6041088703552302</v>
      </c>
      <c r="K112">
        <v>0.37203800434159462</v>
      </c>
      <c r="L112">
        <v>0.042229003766017202</v>
      </c>
      <c r="M112">
        <v>2.6025575434908039</v>
      </c>
      <c r="N112">
        <v>0.51226274713851605</v>
      </c>
      <c r="O112">
        <v>0.16850961239750289</v>
      </c>
      <c r="P112">
        <v>0.0200716910297229</v>
      </c>
      <c r="Q112">
        <v>0</v>
      </c>
      <c r="R112">
        <v>4.0595367303348002</v>
      </c>
      <c r="S112">
        <v>4.0754239052439738</v>
      </c>
      <c r="T112">
        <v>2.622291683074454</v>
      </c>
      <c r="U112">
        <v>1.9355619746948809</v>
      </c>
      <c r="V112">
        <v>1.608734137791801</v>
      </c>
      <c r="W112" t="s">
        <v>149</v>
      </c>
      <c r="X112" t="s">
        <v>150</v>
      </c>
      <c r="Y112" t="s">
        <v>151</v>
      </c>
      <c r="Z112" t="s">
        <v>152</v>
      </c>
      <c r="AA112" t="s">
        <v>153</v>
      </c>
      <c r="AB112" t="s">
        <v>154</v>
      </c>
      <c r="AC112" t="s">
        <v>294</v>
      </c>
      <c r="AD112" t="s">
        <v>156</v>
      </c>
      <c r="AE112" t="s">
        <v>157</v>
      </c>
      <c r="AF112">
        <v>1.222113759943358</v>
      </c>
      <c r="AG112">
        <v>2.9098339155621602</v>
      </c>
      <c r="AH112">
        <v>0.091535592771272295</v>
      </c>
      <c r="AI112">
        <v>0.82119357876222798</v>
      </c>
      <c r="AJ112">
        <v>2.1994961391220431</v>
      </c>
      <c r="AK112">
        <v>3.2981734882929299</v>
      </c>
      <c r="AL112">
        <v>9.4191519300531823</v>
      </c>
      <c r="AM112">
        <v>0.0026840583824334001</v>
      </c>
      <c r="AN112">
        <v>0.20696929147678569</v>
      </c>
      <c r="AO112"/>
      <c r="AP112"/>
      <c r="AQ112"/>
      <c r="AR112"/>
      <c r="AS112"/>
      <c r="AT112"/>
      <c r="AU112"/>
      <c r="AV112"/>
      <c r="AW112"/>
      <c r="AX112"/>
      <c r="AY112"/>
      <c r="AZ112"/>
      <c r="BA112"/>
      <c r="BB112"/>
      <c r="BC112"/>
      <c r="BD112"/>
      <c r="BE112"/>
      <c r="BF112"/>
      <c r="BG112"/>
      <c r="BH112"/>
      <c r="BI112"/>
      <c r="BJ112"/>
      <c r="BK112"/>
      <c r="BL112"/>
    </row>
    <row r="113">
      <c r="A113" t="s">
        <v>365</v>
      </c>
      <c r="B113">
        <v>2016</v>
      </c>
      <c r="C113" t="s">
        <v>370</v>
      </c>
      <c r="D113">
        <v>61</v>
      </c>
      <c r="E113" t="s">
        <v>295</v>
      </c>
      <c r="F113" t="s">
        <v>299</v>
      </c>
      <c r="G113" t="s">
        <v>181</v>
      </c>
      <c r="H113">
        <v>9.0175881579375083</v>
      </c>
      <c r="I113">
        <v>6.5503417500634251</v>
      </c>
      <c r="J113">
        <v>5.5904762401868524</v>
      </c>
      <c r="K113">
        <v>6.7719252208120446</v>
      </c>
      <c r="L113">
        <v>5.9569047925040337</v>
      </c>
      <c r="M113">
        <v>5.8734877013661526</v>
      </c>
      <c r="N113">
        <v>6.3348097831540811</v>
      </c>
      <c r="O113">
        <v>5.5686169032432664</v>
      </c>
      <c r="P113">
        <v>5.0553781470573744</v>
      </c>
      <c r="Q113">
        <v>6.6280665103386509</v>
      </c>
      <c r="R113">
        <v>18.231051979877439</v>
      </c>
      <c r="S113">
        <v>4.708935678850116</v>
      </c>
      <c r="T113">
        <v>5.6078265833642442</v>
      </c>
      <c r="U113">
        <v>6.6180380656701177</v>
      </c>
      <c r="V113">
        <v>8.4651815067804073</v>
      </c>
      <c r="W113" t="s">
        <v>149</v>
      </c>
      <c r="X113" t="s">
        <v>150</v>
      </c>
      <c r="Y113" t="s">
        <v>151</v>
      </c>
      <c r="Z113" t="s">
        <v>152</v>
      </c>
      <c r="AA113" t="s">
        <v>153</v>
      </c>
      <c r="AB113" t="s">
        <v>154</v>
      </c>
      <c r="AC113" t="s">
        <v>294</v>
      </c>
      <c r="AD113" t="s">
        <v>156</v>
      </c>
      <c r="AE113" t="s">
        <v>157</v>
      </c>
      <c r="AF113">
        <v>2.5385036387416688</v>
      </c>
      <c r="AG113">
        <v>0.47491835655641651</v>
      </c>
      <c r="AH113">
        <v>28.347271685996851</v>
      </c>
      <c r="AI113">
        <v>0.62541535805402215</v>
      </c>
      <c r="AJ113">
        <v>3.569915080494511</v>
      </c>
      <c r="AK113">
        <v>2.7060597560561122</v>
      </c>
      <c r="AL113">
        <v>0.23828999179292959</v>
      </c>
      <c r="AM113">
        <v>4.6383996779909387</v>
      </c>
      <c r="AN113">
        <v>0.34950735133517757</v>
      </c>
      <c r="AO113"/>
      <c r="AP113"/>
      <c r="AQ113"/>
      <c r="AR113"/>
      <c r="AS113"/>
      <c r="AT113"/>
      <c r="AU113"/>
      <c r="AV113"/>
      <c r="AW113"/>
      <c r="AX113"/>
      <c r="AY113"/>
      <c r="AZ113"/>
      <c r="BA113"/>
      <c r="BB113"/>
      <c r="BC113"/>
      <c r="BD113"/>
      <c r="BE113"/>
      <c r="BF113"/>
      <c r="BG113"/>
      <c r="BH113"/>
      <c r="BI113"/>
      <c r="BJ113"/>
      <c r="BK113"/>
      <c r="BL113"/>
    </row>
    <row r="114">
      <c r="A114" t="s">
        <v>365</v>
      </c>
      <c r="B114">
        <v>2016</v>
      </c>
      <c r="C114" t="s">
        <v>370</v>
      </c>
      <c r="D114">
        <v>62</v>
      </c>
      <c r="E114" t="s">
        <v>295</v>
      </c>
      <c r="F114" t="s">
        <v>300</v>
      </c>
      <c r="G114" t="s">
        <v>181</v>
      </c>
      <c r="H114">
        <v>4.4373498577585844</v>
      </c>
      <c r="I114">
        <v>2.5613511465921062</v>
      </c>
      <c r="J114">
        <v>2.4220768506347641</v>
      </c>
      <c r="K114">
        <v>1.324601210280836</v>
      </c>
      <c r="L114">
        <v>0.84599357756464599</v>
      </c>
      <c r="M114">
        <v>1.2807311160941539</v>
      </c>
      <c r="N114">
        <v>1.0908103969850249</v>
      </c>
      <c r="O114">
        <v>0.86033158524375786</v>
      </c>
      <c r="P114">
        <v>0.45105105598538098</v>
      </c>
      <c r="Q114">
        <v>0.99244636835788669</v>
      </c>
      <c r="R114">
        <v>4.6450759229719836</v>
      </c>
      <c r="S114">
        <v>4.485390736999066</v>
      </c>
      <c r="T114">
        <v>5.8262676487606821</v>
      </c>
      <c r="U114">
        <v>5.3253918395117772</v>
      </c>
      <c r="V114">
        <v>6.5335366709739384</v>
      </c>
      <c r="W114" t="s">
        <v>149</v>
      </c>
      <c r="X114" t="s">
        <v>150</v>
      </c>
      <c r="Y114" t="s">
        <v>151</v>
      </c>
      <c r="Z114" t="s">
        <v>152</v>
      </c>
      <c r="AA114" t="s">
        <v>153</v>
      </c>
      <c r="AB114" t="s">
        <v>154</v>
      </c>
      <c r="AC114" t="s">
        <v>294</v>
      </c>
      <c r="AD114" t="s">
        <v>156</v>
      </c>
      <c r="AE114" t="s">
        <v>157</v>
      </c>
      <c r="AF114">
        <v>1.788339990862323</v>
      </c>
      <c r="AG114">
        <v>1.819110342385275</v>
      </c>
      <c r="AH114">
        <v>6.2547194907271484</v>
      </c>
      <c r="AI114">
        <v>2.0241745087549088</v>
      </c>
      <c r="AJ114">
        <v>3.9427011948244148</v>
      </c>
      <c r="AK114">
        <v>2.6115391032249891</v>
      </c>
      <c r="AL114">
        <v>0.2071880003329708</v>
      </c>
      <c r="AM114">
        <v>0.80213222533934603</v>
      </c>
      <c r="AN114">
        <v>1.333142241004363</v>
      </c>
      <c r="AO114"/>
      <c r="AP114"/>
      <c r="AQ114"/>
      <c r="AR114"/>
      <c r="AS114"/>
      <c r="AT114"/>
      <c r="AU114"/>
      <c r="AV114"/>
      <c r="AW114"/>
      <c r="AX114"/>
      <c r="AY114"/>
      <c r="AZ114"/>
      <c r="BA114"/>
      <c r="BB114"/>
      <c r="BC114"/>
      <c r="BD114"/>
      <c r="BE114"/>
      <c r="BF114"/>
      <c r="BG114"/>
      <c r="BH114"/>
      <c r="BI114"/>
      <c r="BJ114"/>
      <c r="BK114"/>
      <c r="BL114"/>
    </row>
    <row r="115">
      <c r="A115" t="s">
        <v>365</v>
      </c>
      <c r="B115">
        <v>2016</v>
      </c>
      <c r="C115" t="s">
        <v>370</v>
      </c>
      <c r="D115">
        <v>63</v>
      </c>
      <c r="E115" t="s">
        <v>295</v>
      </c>
      <c r="F115" t="s">
        <v>301</v>
      </c>
      <c r="G115" t="s">
        <v>181</v>
      </c>
      <c r="H115">
        <v>7.9268705871347418</v>
      </c>
      <c r="I115">
        <v>3.6400946353043628</v>
      </c>
      <c r="J115">
        <v>1.1340009923380461</v>
      </c>
      <c r="K115">
        <v>0.42974729160825292</v>
      </c>
      <c r="L115">
        <v>0.1097695762583457</v>
      </c>
      <c r="M115">
        <v>3.7884707458581288</v>
      </c>
      <c r="N115">
        <v>0.9764830695781006</v>
      </c>
      <c r="O115">
        <v>0.44270191064092451</v>
      </c>
      <c r="P115">
        <v>0.40321219177206269</v>
      </c>
      <c r="Q115">
        <v>0.0630211192303438</v>
      </c>
      <c r="R115">
        <v>6.9228009905613979</v>
      </c>
      <c r="S115">
        <v>8.3051095078463444</v>
      </c>
      <c r="T115">
        <v>7.5110542051853937</v>
      </c>
      <c r="U115">
        <v>6.0543158452653127</v>
      </c>
      <c r="V115">
        <v>1.107568067770476</v>
      </c>
      <c r="W115" t="s">
        <v>149</v>
      </c>
      <c r="X115" t="s">
        <v>150</v>
      </c>
      <c r="Y115" t="s">
        <v>151</v>
      </c>
      <c r="Z115" t="s">
        <v>152</v>
      </c>
      <c r="AA115" t="s">
        <v>153</v>
      </c>
      <c r="AB115" t="s">
        <v>154</v>
      </c>
      <c r="AC115" t="s">
        <v>294</v>
      </c>
      <c r="AD115" t="s">
        <v>156</v>
      </c>
      <c r="AE115" t="s">
        <v>157</v>
      </c>
      <c r="AF115">
        <v>18.796925574923389</v>
      </c>
      <c r="AG115">
        <v>1.1131461216890131</v>
      </c>
      <c r="AH115">
        <v>1.9781172657864821</v>
      </c>
      <c r="AI115">
        <v>4.0973268397798011</v>
      </c>
      <c r="AJ115">
        <v>2.705361006054293</v>
      </c>
      <c r="AK115">
        <v>4.6774878507953339</v>
      </c>
      <c r="AL115">
        <v>0.9994670590818705</v>
      </c>
      <c r="AM115">
        <v>0.44295014569198282</v>
      </c>
      <c r="AN115">
        <v>0.2219503840990783</v>
      </c>
      <c r="AO115"/>
      <c r="AP115"/>
      <c r="AQ115"/>
      <c r="AR115"/>
      <c r="AS115"/>
      <c r="AT115"/>
      <c r="AU115"/>
      <c r="AV115"/>
      <c r="AW115"/>
      <c r="AX115"/>
      <c r="AY115"/>
      <c r="AZ115"/>
      <c r="BA115"/>
      <c r="BB115"/>
      <c r="BC115"/>
      <c r="BD115"/>
      <c r="BE115"/>
      <c r="BF115"/>
      <c r="BG115"/>
      <c r="BH115"/>
      <c r="BI115"/>
      <c r="BJ115"/>
      <c r="BK115"/>
      <c r="BL115"/>
    </row>
    <row r="116">
      <c r="A116" t="s">
        <v>365</v>
      </c>
      <c r="B116">
        <v>2016</v>
      </c>
      <c r="C116" t="s">
        <v>370</v>
      </c>
      <c r="D116">
        <v>64</v>
      </c>
      <c r="E116" t="s">
        <v>295</v>
      </c>
      <c r="F116" t="s">
        <v>302</v>
      </c>
      <c r="G116" t="s">
        <v>181</v>
      </c>
      <c r="H116">
        <v>5.4540091016882286</v>
      </c>
      <c r="I116">
        <v>1.0478624819621201</v>
      </c>
      <c r="J116">
        <v>0.51928075511004224</v>
      </c>
      <c r="K116">
        <v>0.23624903371619291</v>
      </c>
      <c r="L116">
        <v>0.0068395805967833003</v>
      </c>
      <c r="M116">
        <v>1.01327387303439</v>
      </c>
      <c r="N116">
        <v>0.2855205750939796</v>
      </c>
      <c r="O116">
        <v>0.14192640139581661</v>
      </c>
      <c r="P116">
        <v>0.094356087081928594</v>
      </c>
      <c r="Q116">
        <v>0</v>
      </c>
      <c r="R116">
        <v>5.8704766302320959</v>
      </c>
      <c r="S116">
        <v>5.5827692437445524</v>
      </c>
      <c r="T116">
        <v>5.2219240783331431</v>
      </c>
      <c r="U116">
        <v>1.5967141835063381</v>
      </c>
      <c r="V116">
        <v>1.603399069445113</v>
      </c>
      <c r="W116" t="s">
        <v>149</v>
      </c>
      <c r="X116" t="s">
        <v>150</v>
      </c>
      <c r="Y116" t="s">
        <v>151</v>
      </c>
      <c r="Z116" t="s">
        <v>152</v>
      </c>
      <c r="AA116" t="s">
        <v>153</v>
      </c>
      <c r="AB116" t="s">
        <v>154</v>
      </c>
      <c r="AC116" t="s">
        <v>294</v>
      </c>
      <c r="AD116" t="s">
        <v>156</v>
      </c>
      <c r="AE116" t="s">
        <v>157</v>
      </c>
      <c r="AF116">
        <v>6.6719075132325916</v>
      </c>
      <c r="AG116">
        <v>1.337076342926264</v>
      </c>
      <c r="AH116">
        <v>0.5688510915345214</v>
      </c>
      <c r="AI116">
        <v>2.1794603948744782</v>
      </c>
      <c r="AJ116">
        <v>1.8944368876106059</v>
      </c>
      <c r="AK116">
        <v>7.7445855223728559</v>
      </c>
      <c r="AL116">
        <v>2.5771651813063938</v>
      </c>
      <c r="AM116">
        <v>0.088172700103995902</v>
      </c>
      <c r="AN116">
        <v>0.47146395959921289</v>
      </c>
      <c r="AO116"/>
      <c r="AP116"/>
      <c r="AQ116"/>
      <c r="AR116"/>
      <c r="AS116"/>
      <c r="AT116"/>
      <c r="AU116"/>
      <c r="AV116"/>
      <c r="AW116"/>
      <c r="AX116"/>
      <c r="AY116"/>
      <c r="AZ116"/>
      <c r="BA116"/>
      <c r="BB116"/>
      <c r="BC116"/>
      <c r="BD116"/>
      <c r="BE116"/>
      <c r="BF116"/>
      <c r="BG116"/>
      <c r="BH116"/>
      <c r="BI116"/>
      <c r="BJ116"/>
      <c r="BK116"/>
      <c r="BL116"/>
    </row>
    <row r="117">
      <c r="A117" t="s">
        <v>365</v>
      </c>
      <c r="B117">
        <v>2016</v>
      </c>
      <c r="C117" t="s">
        <v>370</v>
      </c>
      <c r="D117">
        <v>65</v>
      </c>
      <c r="E117" t="s">
        <v>295</v>
      </c>
      <c r="F117" t="s">
        <v>303</v>
      </c>
      <c r="G117" t="s">
        <v>181</v>
      </c>
      <c r="H117">
        <v>16.22432557503825</v>
      </c>
      <c r="I117">
        <v>10.869853686265211</v>
      </c>
      <c r="J117">
        <v>7.9206400959710734</v>
      </c>
      <c r="K117">
        <v>4.8472594323473608</v>
      </c>
      <c r="L117">
        <v>0.94511929242366544</v>
      </c>
      <c r="M117">
        <v>1.9956115733464821</v>
      </c>
      <c r="N117">
        <v>1.924190500719311</v>
      </c>
      <c r="O117">
        <v>1.233899753469913</v>
      </c>
      <c r="P117">
        <v>1.2201118427141431</v>
      </c>
      <c r="Q117">
        <v>0.25483391590613369</v>
      </c>
      <c r="R117">
        <v>9.5843495476445444</v>
      </c>
      <c r="S117">
        <v>21.688800632847919</v>
      </c>
      <c r="T117">
        <v>25.387243715672302</v>
      </c>
      <c r="U117">
        <v>28.364494486634051</v>
      </c>
      <c r="V117">
        <v>31.02791973265284</v>
      </c>
      <c r="W117" t="s">
        <v>149</v>
      </c>
      <c r="X117" t="s">
        <v>150</v>
      </c>
      <c r="Y117" t="s">
        <v>151</v>
      </c>
      <c r="Z117" t="s">
        <v>152</v>
      </c>
      <c r="AA117" t="s">
        <v>153</v>
      </c>
      <c r="AB117" t="s">
        <v>154</v>
      </c>
      <c r="AC117" t="s">
        <v>294</v>
      </c>
      <c r="AD117" t="s">
        <v>156</v>
      </c>
      <c r="AE117" t="s">
        <v>157</v>
      </c>
      <c r="AF117">
        <v>1.3756576123769719</v>
      </c>
      <c r="AG117">
        <v>0.78588537160936589</v>
      </c>
      <c r="AH117">
        <v>18.094510181704241</v>
      </c>
      <c r="AI117">
        <v>12.9138955337</v>
      </c>
      <c r="AJ117">
        <v>3.7024323287753949</v>
      </c>
      <c r="AK117">
        <v>11.450656329490149</v>
      </c>
      <c r="AL117">
        <v>1.246595852158511</v>
      </c>
      <c r="AM117">
        <v>0.017127754384128401</v>
      </c>
      <c r="AN117">
        <v>23.13320651843518</v>
      </c>
      <c r="AO117"/>
      <c r="AP117"/>
      <c r="AQ117"/>
      <c r="AR117"/>
      <c r="AS117"/>
      <c r="AT117"/>
      <c r="AU117"/>
      <c r="AV117"/>
      <c r="AW117"/>
      <c r="AX117"/>
      <c r="AY117"/>
      <c r="AZ117"/>
      <c r="BA117"/>
      <c r="BB117"/>
      <c r="BC117"/>
      <c r="BD117"/>
      <c r="BE117"/>
      <c r="BF117"/>
      <c r="BG117"/>
      <c r="BH117"/>
      <c r="BI117"/>
      <c r="BJ117"/>
      <c r="BK117"/>
      <c r="BL117"/>
    </row>
    <row r="118">
      <c r="A118" t="s">
        <v>365</v>
      </c>
      <c r="B118">
        <v>2016</v>
      </c>
      <c r="C118" t="s">
        <v>370</v>
      </c>
      <c r="D118">
        <v>66</v>
      </c>
      <c r="E118" t="s">
        <v>295</v>
      </c>
      <c r="F118" t="s">
        <v>304</v>
      </c>
      <c r="G118" t="s">
        <v>181</v>
      </c>
      <c r="H118">
        <v>15.834949274091979</v>
      </c>
      <c r="I118">
        <v>2.8186441041323769</v>
      </c>
      <c r="J118">
        <v>1.602113492290461</v>
      </c>
      <c r="K118">
        <v>0.32053501567727061</v>
      </c>
      <c r="L118">
        <v>0.082083878601824797</v>
      </c>
      <c r="M118">
        <v>0.43597116138147368</v>
      </c>
      <c r="N118">
        <v>0.0294714829846323</v>
      </c>
      <c r="O118">
        <v>0</v>
      </c>
      <c r="P118">
        <v>0</v>
      </c>
      <c r="Q118">
        <v>0.023443286623098501</v>
      </c>
      <c r="R118">
        <v>25.156070412870228</v>
      </c>
      <c r="S118">
        <v>16.67025318175839</v>
      </c>
      <c r="T118">
        <v>10.66960119711697</v>
      </c>
      <c r="U118">
        <v>7.2545455692990828</v>
      </c>
      <c r="V118">
        <v>5.2960788870810998</v>
      </c>
      <c r="W118" t="s">
        <v>149</v>
      </c>
      <c r="X118" t="s">
        <v>150</v>
      </c>
      <c r="Y118" t="s">
        <v>151</v>
      </c>
      <c r="Z118" t="s">
        <v>152</v>
      </c>
      <c r="AA118" t="s">
        <v>153</v>
      </c>
      <c r="AB118" t="s">
        <v>154</v>
      </c>
      <c r="AC118" t="s">
        <v>294</v>
      </c>
      <c r="AD118" t="s">
        <v>156</v>
      </c>
      <c r="AE118" t="s">
        <v>157</v>
      </c>
      <c r="AF118">
        <v>5.4323449693308197</v>
      </c>
      <c r="AG118">
        <v>7.4247274611152561</v>
      </c>
      <c r="AH118">
        <v>5.3130125604011269</v>
      </c>
      <c r="AI118">
        <v>7.1142087877919327</v>
      </c>
      <c r="AJ118">
        <v>2.3203011897449239</v>
      </c>
      <c r="AK118">
        <v>12.69680214110101</v>
      </c>
      <c r="AL118">
        <v>3.8928264495778921</v>
      </c>
      <c r="AM118">
        <v>0.2368647850530623</v>
      </c>
      <c r="AN118">
        <v>1.6500320112116109</v>
      </c>
      <c r="AO118"/>
      <c r="AP118"/>
      <c r="AQ118"/>
      <c r="AR118"/>
      <c r="AS118"/>
      <c r="AT118"/>
      <c r="AU118"/>
      <c r="AV118"/>
      <c r="AW118"/>
      <c r="AX118"/>
      <c r="AY118"/>
      <c r="AZ118"/>
      <c r="BA118"/>
      <c r="BB118"/>
      <c r="BC118"/>
      <c r="BD118"/>
      <c r="BE118"/>
      <c r="BF118"/>
      <c r="BG118"/>
      <c r="BH118"/>
      <c r="BI118"/>
      <c r="BJ118"/>
      <c r="BK118"/>
      <c r="BL118"/>
    </row>
    <row r="119">
      <c r="A119" t="s">
        <v>365</v>
      </c>
      <c r="B119">
        <v>2016</v>
      </c>
      <c r="C119" t="s">
        <v>370</v>
      </c>
      <c r="D119">
        <v>67</v>
      </c>
      <c r="E119" t="s">
        <v>295</v>
      </c>
      <c r="F119" t="s">
        <v>305</v>
      </c>
      <c r="G119" t="s">
        <v>181</v>
      </c>
      <c r="H119">
        <v>0.2992471201667139</v>
      </c>
      <c r="I119">
        <v>0.86009081795768716</v>
      </c>
      <c r="J119">
        <v>0.93952027557273821</v>
      </c>
      <c r="K119">
        <v>0.7277235225359493</v>
      </c>
      <c r="L119">
        <v>0.743390727621841</v>
      </c>
      <c r="M119">
        <v>1.3208985853624109</v>
      </c>
      <c r="N119">
        <v>0.96519383049885266</v>
      </c>
      <c r="O119">
        <v>1.052819337996461</v>
      </c>
      <c r="P119">
        <v>0.95992359042676356</v>
      </c>
      <c r="Q119">
        <v>0.47458869134039039</v>
      </c>
      <c r="R119">
        <v>0.062545910057279094</v>
      </c>
      <c r="S119">
        <v>0.3724991222919774</v>
      </c>
      <c r="T119">
        <v>0.022195508102020499</v>
      </c>
      <c r="U119">
        <v>0.062388846179267703</v>
      </c>
      <c r="V119">
        <v>0.40211002184885303</v>
      </c>
      <c r="W119" t="s">
        <v>149</v>
      </c>
      <c r="X119" t="s">
        <v>150</v>
      </c>
      <c r="Y119" t="s">
        <v>151</v>
      </c>
      <c r="Z119" t="s">
        <v>152</v>
      </c>
      <c r="AA119" t="s">
        <v>153</v>
      </c>
      <c r="AB119" t="s">
        <v>154</v>
      </c>
      <c r="AC119" t="s">
        <v>294</v>
      </c>
      <c r="AD119" t="s">
        <v>156</v>
      </c>
      <c r="AE119" t="s">
        <v>157</v>
      </c>
      <c r="AF119">
        <v>11.277543672295099</v>
      </c>
      <c r="AG119">
        <v>0</v>
      </c>
      <c r="AH119">
        <v>0.34731531249652481</v>
      </c>
      <c r="AI119">
        <v>0.078881116553627395</v>
      </c>
      <c r="AJ119">
        <v>0</v>
      </c>
      <c r="AK119">
        <v>10.584608062019591</v>
      </c>
      <c r="AL119">
        <v>0.061228449071964203</v>
      </c>
      <c r="AM119">
        <v>0.033528344727064702</v>
      </c>
      <c r="AN119">
        <v>0.43334279346865617</v>
      </c>
      <c r="AO119"/>
      <c r="AP119"/>
      <c r="AQ119"/>
      <c r="AR119"/>
      <c r="AS119"/>
      <c r="AT119"/>
      <c r="AU119"/>
      <c r="AV119"/>
      <c r="AW119"/>
      <c r="AX119"/>
      <c r="AY119"/>
      <c r="AZ119"/>
      <c r="BA119"/>
      <c r="BB119"/>
      <c r="BC119"/>
      <c r="BD119"/>
      <c r="BE119"/>
      <c r="BF119"/>
      <c r="BG119"/>
      <c r="BH119"/>
      <c r="BI119"/>
      <c r="BJ119"/>
      <c r="BK119"/>
      <c r="BL119"/>
    </row>
    <row r="120">
      <c r="A120" t="s">
        <v>365</v>
      </c>
      <c r="B120">
        <v>2016</v>
      </c>
      <c r="C120" t="s">
        <v>370</v>
      </c>
      <c r="D120">
        <v>68</v>
      </c>
      <c r="E120" t="s">
        <v>295</v>
      </c>
      <c r="F120" t="s">
        <v>306</v>
      </c>
      <c r="G120" t="s">
        <v>181</v>
      </c>
      <c r="H120">
        <v>0.69036321882734508</v>
      </c>
      <c r="I120">
        <v>3.2798138186360419</v>
      </c>
      <c r="J120">
        <v>3.2379964885839558</v>
      </c>
      <c r="K120">
        <v>2.8813387161105188</v>
      </c>
      <c r="L120">
        <v>1.8092915631763511</v>
      </c>
      <c r="M120">
        <v>4.9779742340046136</v>
      </c>
      <c r="N120">
        <v>4.4261003753284429</v>
      </c>
      <c r="O120">
        <v>3.3770694543829469</v>
      </c>
      <c r="P120">
        <v>2.7291890679467481</v>
      </c>
      <c r="Q120">
        <v>1.4921226757754049</v>
      </c>
      <c r="R120">
        <v>0.35274713199324398</v>
      </c>
      <c r="S120">
        <v>0.178465296658773</v>
      </c>
      <c r="T120">
        <v>0</v>
      </c>
      <c r="U120">
        <v>0.054280899545965003</v>
      </c>
      <c r="V120">
        <v>0.081428810514857994</v>
      </c>
      <c r="W120" t="s">
        <v>149</v>
      </c>
      <c r="X120" t="s">
        <v>150</v>
      </c>
      <c r="Y120" t="s">
        <v>151</v>
      </c>
      <c r="Z120" t="s">
        <v>152</v>
      </c>
      <c r="AA120" t="s">
        <v>153</v>
      </c>
      <c r="AB120" t="s">
        <v>154</v>
      </c>
      <c r="AC120" t="s">
        <v>294</v>
      </c>
      <c r="AD120" t="s">
        <v>156</v>
      </c>
      <c r="AE120" t="s">
        <v>157</v>
      </c>
      <c r="AF120">
        <v>2.64668949165763</v>
      </c>
      <c r="AG120">
        <v>0.5564119691677093</v>
      </c>
      <c r="AH120">
        <v>12.23695232533548</v>
      </c>
      <c r="AI120">
        <v>0.23619508035638209</v>
      </c>
      <c r="AJ120">
        <v>0</v>
      </c>
      <c r="AK120">
        <v>0.97921039380969943</v>
      </c>
      <c r="AL120">
        <v>0.0151330939549871</v>
      </c>
      <c r="AM120">
        <v>0</v>
      </c>
      <c r="AN120">
        <v>0.61683018163980652</v>
      </c>
      <c r="AO120"/>
      <c r="AP120"/>
      <c r="AQ120"/>
      <c r="AR120"/>
      <c r="AS120"/>
      <c r="AT120"/>
      <c r="AU120"/>
      <c r="AV120"/>
      <c r="AW120"/>
      <c r="AX120"/>
      <c r="AY120"/>
      <c r="AZ120"/>
      <c r="BA120"/>
      <c r="BB120"/>
      <c r="BC120"/>
      <c r="BD120"/>
      <c r="BE120"/>
      <c r="BF120"/>
      <c r="BG120"/>
      <c r="BH120"/>
      <c r="BI120"/>
      <c r="BJ120"/>
      <c r="BK120"/>
      <c r="BL120"/>
    </row>
    <row r="121">
      <c r="A121" t="s">
        <v>365</v>
      </c>
      <c r="B121">
        <v>2016</v>
      </c>
      <c r="C121" t="s">
        <v>370</v>
      </c>
      <c r="D121">
        <v>69</v>
      </c>
      <c r="E121" t="s">
        <v>295</v>
      </c>
      <c r="F121" t="s">
        <v>307</v>
      </c>
      <c r="G121" t="s">
        <v>181</v>
      </c>
      <c r="H121">
        <v>1.2703803264452069</v>
      </c>
      <c r="I121">
        <v>1.156587506384438</v>
      </c>
      <c r="J121">
        <v>0.38065385203793262</v>
      </c>
      <c r="K121">
        <v>0.15757102100701459</v>
      </c>
      <c r="L121">
        <v>0</v>
      </c>
      <c r="M121">
        <v>2.1148476956923581</v>
      </c>
      <c r="N121">
        <v>0.2942753471951951</v>
      </c>
      <c r="O121">
        <v>0.43825897096240712</v>
      </c>
      <c r="P121">
        <v>0.068877272297006298</v>
      </c>
      <c r="Q121">
        <v>0</v>
      </c>
      <c r="R121">
        <v>0.55649251681821676</v>
      </c>
      <c r="S121">
        <v>0.88253720328885765</v>
      </c>
      <c r="T121">
        <v>0.72543813068162033</v>
      </c>
      <c r="U121">
        <v>0.91252738116882703</v>
      </c>
      <c r="V121">
        <v>0</v>
      </c>
      <c r="W121" t="s">
        <v>149</v>
      </c>
      <c r="X121" t="s">
        <v>150</v>
      </c>
      <c r="Y121" t="s">
        <v>151</v>
      </c>
      <c r="Z121" t="s">
        <v>152</v>
      </c>
      <c r="AA121" t="s">
        <v>153</v>
      </c>
      <c r="AB121" t="s">
        <v>154</v>
      </c>
      <c r="AC121" t="s">
        <v>294</v>
      </c>
      <c r="AD121" t="s">
        <v>156</v>
      </c>
      <c r="AE121" t="s">
        <v>157</v>
      </c>
      <c r="AF121">
        <v>0.12436627479623311</v>
      </c>
      <c r="AG121">
        <v>1.5848505793770009</v>
      </c>
      <c r="AH121">
        <v>0.18049733443391919</v>
      </c>
      <c r="AI121">
        <v>0.75092372936986895</v>
      </c>
      <c r="AJ121">
        <v>1.048407406891801</v>
      </c>
      <c r="AK121">
        <v>0.73472903406466672</v>
      </c>
      <c r="AL121">
        <v>0.63682896819070045</v>
      </c>
      <c r="AM121">
        <v>0.45405068423431438</v>
      </c>
      <c r="AN121">
        <v>0.73477344332907124</v>
      </c>
      <c r="AO121"/>
      <c r="AP121"/>
      <c r="AQ121"/>
      <c r="AR121"/>
      <c r="AS121"/>
      <c r="AT121"/>
      <c r="AU121"/>
      <c r="AV121"/>
      <c r="AW121"/>
      <c r="AX121"/>
      <c r="AY121"/>
      <c r="AZ121"/>
      <c r="BA121"/>
      <c r="BB121"/>
      <c r="BC121"/>
      <c r="BD121"/>
      <c r="BE121"/>
      <c r="BF121"/>
      <c r="BG121"/>
      <c r="BH121"/>
      <c r="BI121"/>
      <c r="BJ121"/>
      <c r="BK121"/>
      <c r="BL121"/>
    </row>
    <row r="122">
      <c r="A122" t="s">
        <v>365</v>
      </c>
      <c r="B122">
        <v>2016</v>
      </c>
      <c r="C122" t="s">
        <v>370</v>
      </c>
      <c r="D122">
        <v>122</v>
      </c>
      <c r="E122" t="s">
        <v>18</v>
      </c>
      <c r="F122" t="s">
        <v>14</v>
      </c>
      <c r="G122" t="s">
        <v>383</v>
      </c>
      <c r="H122">
        <v>28.468618399958071</v>
      </c>
      <c r="I122">
        <v>62.132390778221612</v>
      </c>
      <c r="J122">
        <v>78.461205466605307</v>
      </c>
      <c r="K122">
        <v>89.60599084447361</v>
      </c>
      <c r="L122">
        <v>96.760017553159415</v>
      </c>
      <c r="M122">
        <v>67.733160784693396</v>
      </c>
      <c r="N122">
        <v>84.146140654334374</v>
      </c>
      <c r="O122">
        <v>90.772972015458805</v>
      </c>
      <c r="P122">
        <v>94.193225390345361</v>
      </c>
      <c r="Q122">
        <v>97.913816573204315</v>
      </c>
      <c r="R122">
        <v>21.11312802779517</v>
      </c>
      <c r="S122">
        <v>21.928549402576781</v>
      </c>
      <c r="T122">
        <v>32.966461552623713</v>
      </c>
      <c r="U122">
        <v>43.810744530236107</v>
      </c>
      <c r="V122">
        <v>60.964554943088537</v>
      </c>
      <c r="W122" t="s">
        <v>149</v>
      </c>
      <c r="X122" t="s">
        <v>150</v>
      </c>
      <c r="Y122" t="s">
        <v>151</v>
      </c>
      <c r="Z122" t="s">
        <v>152</v>
      </c>
      <c r="AA122" t="s">
        <v>153</v>
      </c>
      <c r="AB122" t="s">
        <v>154</v>
      </c>
      <c r="AC122" t="s">
        <v>294</v>
      </c>
      <c r="AD122" t="s">
        <v>156</v>
      </c>
      <c r="AE122" t="s">
        <v>157</v>
      </c>
      <c r="AF122">
        <v>72.386353375152041</v>
      </c>
      <c r="AG122">
        <v>61.108175229204008</v>
      </c>
      <c r="AH122">
        <v>73.443550682651846</v>
      </c>
      <c r="AI122">
        <v>70.715813280510517</v>
      </c>
      <c r="AJ122">
        <v>58.44850581614066</v>
      </c>
      <c r="AK122">
        <v>51.867229826488078</v>
      </c>
      <c r="AL122">
        <v>47.646398629583658</v>
      </c>
      <c r="AM122">
        <v>79.828034535722281</v>
      </c>
      <c r="AN122">
        <v>79.971997196690978</v>
      </c>
      <c r="AO122"/>
      <c r="AP122"/>
      <c r="AQ122"/>
      <c r="AR122"/>
      <c r="AS122"/>
      <c r="AT122"/>
      <c r="AU122"/>
      <c r="AV122"/>
      <c r="AW122"/>
      <c r="AX122"/>
      <c r="AY122"/>
      <c r="AZ122"/>
      <c r="BA122"/>
      <c r="BB122"/>
      <c r="BC122"/>
      <c r="BD122"/>
      <c r="BE122"/>
      <c r="BF122"/>
      <c r="BG122"/>
      <c r="BH122"/>
      <c r="BI122"/>
      <c r="BJ122"/>
      <c r="BK122"/>
      <c r="BL122"/>
    </row>
    <row r="123">
      <c r="A123" t="s">
        <v>365</v>
      </c>
      <c r="B123">
        <v>2016</v>
      </c>
      <c r="C123" t="s">
        <v>370</v>
      </c>
      <c r="D123">
        <v>123</v>
      </c>
      <c r="E123" t="s">
        <v>18</v>
      </c>
      <c r="F123" t="s">
        <v>51</v>
      </c>
      <c r="G123" t="s">
        <v>181</v>
      </c>
      <c r="H123">
        <v>71.531381600041925</v>
      </c>
      <c r="I123">
        <v>37.867609221778388</v>
      </c>
      <c r="J123">
        <v>21.53879453339469</v>
      </c>
      <c r="K123">
        <v>10.39400915552639</v>
      </c>
      <c r="L123">
        <v>3.2399824468405849</v>
      </c>
      <c r="M123">
        <v>32.266839215306597</v>
      </c>
      <c r="N123">
        <v>15.853859345665629</v>
      </c>
      <c r="O123">
        <v>9.2270279845411949</v>
      </c>
      <c r="P123">
        <v>5.8067746096546387</v>
      </c>
      <c r="Q123">
        <v>2.0861834267956851</v>
      </c>
      <c r="R123">
        <v>78.88687197220483</v>
      </c>
      <c r="S123">
        <v>78.071450597423222</v>
      </c>
      <c r="T123">
        <v>67.033538447376287</v>
      </c>
      <c r="U123">
        <v>56.189255469763893</v>
      </c>
      <c r="V123">
        <v>39.035445056911463</v>
      </c>
      <c r="W123" t="s">
        <v>149</v>
      </c>
      <c r="X123" t="s">
        <v>150</v>
      </c>
      <c r="Y123" t="s">
        <v>151</v>
      </c>
      <c r="Z123" t="s">
        <v>152</v>
      </c>
      <c r="AA123" t="s">
        <v>153</v>
      </c>
      <c r="AB123" t="s">
        <v>154</v>
      </c>
      <c r="AC123" t="s">
        <v>294</v>
      </c>
      <c r="AD123" t="s">
        <v>156</v>
      </c>
      <c r="AE123" t="s">
        <v>157</v>
      </c>
      <c r="AF123">
        <v>27.613646624847959</v>
      </c>
      <c r="AG123">
        <v>38.891824770795992</v>
      </c>
      <c r="AH123">
        <v>26.55644931734815</v>
      </c>
      <c r="AI123">
        <v>29.28418671948948</v>
      </c>
      <c r="AJ123">
        <v>41.55149418385934</v>
      </c>
      <c r="AK123">
        <v>48.132770173511922</v>
      </c>
      <c r="AL123">
        <v>52.353601370416342</v>
      </c>
      <c r="AM123">
        <v>20.171965464277719</v>
      </c>
      <c r="AN123">
        <v>20.028002803309018</v>
      </c>
      <c r="AO123"/>
      <c r="AP123"/>
      <c r="AQ123"/>
      <c r="AR123"/>
      <c r="AS123"/>
      <c r="AT123"/>
      <c r="AU123"/>
      <c r="AV123"/>
      <c r="AW123"/>
      <c r="AX123"/>
      <c r="AY123"/>
      <c r="AZ123"/>
      <c r="BA123"/>
      <c r="BB123"/>
      <c r="BC123"/>
      <c r="BD123"/>
      <c r="BE123"/>
      <c r="BF123"/>
      <c r="BG123"/>
      <c r="BH123"/>
      <c r="BI123"/>
      <c r="BJ123"/>
      <c r="BK123"/>
      <c r="BL123"/>
    </row>
    <row r="124">
      <c r="A124" t="s">
        <v>365</v>
      </c>
      <c r="B124">
        <v>2016</v>
      </c>
      <c r="C124" t="s">
        <v>370</v>
      </c>
      <c r="D124">
        <v>124</v>
      </c>
      <c r="E124" t="s">
        <v>50</v>
      </c>
      <c r="F124" t="s">
        <v>15</v>
      </c>
      <c r="G124" t="s">
        <v>384</v>
      </c>
      <c r="H124">
        <v>23.364601847428471</v>
      </c>
      <c r="I124">
        <v>41.506796516762137</v>
      </c>
      <c r="J124">
        <v>56.388952013308263</v>
      </c>
      <c r="K124">
        <v>69.806080864790516</v>
      </c>
      <c r="L124">
        <v>88.387253746819738</v>
      </c>
      <c r="M124">
        <v>39.486351203097662</v>
      </c>
      <c r="N124">
        <v>54.939069987577732</v>
      </c>
      <c r="O124">
        <v>67.660345478673406</v>
      </c>
      <c r="P124">
        <v>76.056607166014089</v>
      </c>
      <c r="Q124">
        <v>92.374783434069343</v>
      </c>
      <c r="R124">
        <v>18.56347761813781</v>
      </c>
      <c r="S124">
        <v>20.161445096143709</v>
      </c>
      <c r="T124">
        <v>28.971706456849279</v>
      </c>
      <c r="U124">
        <v>37.285506465759248</v>
      </c>
      <c r="V124">
        <v>54.315972373293619</v>
      </c>
      <c r="W124" t="s">
        <v>149</v>
      </c>
      <c r="X124" t="s">
        <v>150</v>
      </c>
      <c r="Y124" t="s">
        <v>151</v>
      </c>
      <c r="Z124" t="s">
        <v>152</v>
      </c>
      <c r="AA124" t="s">
        <v>153</v>
      </c>
      <c r="AB124" t="s">
        <v>154</v>
      </c>
      <c r="AC124" t="s">
        <v>294</v>
      </c>
      <c r="AD124" t="s">
        <v>156</v>
      </c>
      <c r="AE124" t="s">
        <v>157</v>
      </c>
      <c r="AF124">
        <v>55.509953121791817</v>
      </c>
      <c r="AG124">
        <v>46.723094272442822</v>
      </c>
      <c r="AH124">
        <v>60.274725184252077</v>
      </c>
      <c r="AI124">
        <v>56.623010670492903</v>
      </c>
      <c r="AJ124">
        <v>44.293187689722771</v>
      </c>
      <c r="AK124">
        <v>42.660375121311077</v>
      </c>
      <c r="AL124">
        <v>35.813861520375589</v>
      </c>
      <c r="AM124">
        <v>61.088904843982817</v>
      </c>
      <c r="AN124">
        <v>56.896516358491198</v>
      </c>
      <c r="AO124"/>
      <c r="AP124"/>
      <c r="AQ124"/>
      <c r="AR124"/>
      <c r="AS124"/>
      <c r="AT124"/>
      <c r="AU124"/>
      <c r="AV124"/>
      <c r="AW124"/>
      <c r="AX124"/>
      <c r="AY124"/>
      <c r="AZ124"/>
      <c r="BA124"/>
      <c r="BB124"/>
      <c r="BC124"/>
      <c r="BD124"/>
      <c r="BE124"/>
      <c r="BF124"/>
      <c r="BG124"/>
      <c r="BH124"/>
      <c r="BI124"/>
      <c r="BJ124"/>
      <c r="BK124"/>
      <c r="BL124"/>
    </row>
    <row r="125">
      <c r="A125" t="s">
        <v>365</v>
      </c>
      <c r="B125">
        <v>2016</v>
      </c>
      <c r="C125" t="s">
        <v>370</v>
      </c>
      <c r="D125">
        <v>125</v>
      </c>
      <c r="E125" t="s">
        <v>50</v>
      </c>
      <c r="F125" t="s">
        <v>16</v>
      </c>
      <c r="G125" t="s">
        <v>385</v>
      </c>
      <c r="H125">
        <v>5.1040165525297239</v>
      </c>
      <c r="I125">
        <v>20.62559426145959</v>
      </c>
      <c r="J125">
        <v>22.07225345329697</v>
      </c>
      <c r="K125">
        <v>19.799909979683179</v>
      </c>
      <c r="L125">
        <v>8.3727638063397372</v>
      </c>
      <c r="M125">
        <v>28.24680958159567</v>
      </c>
      <c r="N125">
        <v>29.207070666756529</v>
      </c>
      <c r="O125">
        <v>23.112626536785321</v>
      </c>
      <c r="P125">
        <v>18.13661822433135</v>
      </c>
      <c r="Q125">
        <v>5.5390331391348919</v>
      </c>
      <c r="R125">
        <v>2.5496504096573651</v>
      </c>
      <c r="S125">
        <v>1.7671043064330789</v>
      </c>
      <c r="T125">
        <v>3.9947550957744151</v>
      </c>
      <c r="U125">
        <v>6.5252380644768744</v>
      </c>
      <c r="V125">
        <v>6.6485825697949288</v>
      </c>
      <c r="W125" t="s">
        <v>149</v>
      </c>
      <c r="X125" t="s">
        <v>150</v>
      </c>
      <c r="Y125" t="s">
        <v>151</v>
      </c>
      <c r="Z125" t="s">
        <v>152</v>
      </c>
      <c r="AA125" t="s">
        <v>153</v>
      </c>
      <c r="AB125" t="s">
        <v>154</v>
      </c>
      <c r="AC125" t="s">
        <v>294</v>
      </c>
      <c r="AD125" t="s">
        <v>156</v>
      </c>
      <c r="AE125" t="s">
        <v>157</v>
      </c>
      <c r="AF125">
        <v>16.876400253360089</v>
      </c>
      <c r="AG125">
        <v>14.385080956761129</v>
      </c>
      <c r="AH125">
        <v>13.168825498399681</v>
      </c>
      <c r="AI125">
        <v>14.0928026100176</v>
      </c>
      <c r="AJ125">
        <v>14.1553181264178</v>
      </c>
      <c r="AK125">
        <v>9.206854705176962</v>
      </c>
      <c r="AL125">
        <v>11.83253710920796</v>
      </c>
      <c r="AM125">
        <v>18.73912969173967</v>
      </c>
      <c r="AN125">
        <v>23.07548083819961</v>
      </c>
      <c r="AO125"/>
      <c r="AP125"/>
      <c r="AQ125"/>
      <c r="AR125"/>
      <c r="AS125"/>
      <c r="AT125"/>
      <c r="AU125"/>
      <c r="AV125"/>
      <c r="AW125"/>
      <c r="AX125"/>
      <c r="AY125"/>
      <c r="AZ125"/>
      <c r="BA125"/>
      <c r="BB125"/>
      <c r="BC125"/>
      <c r="BD125"/>
      <c r="BE125"/>
      <c r="BF125"/>
      <c r="BG125"/>
      <c r="BH125"/>
      <c r="BI125"/>
      <c r="BJ125"/>
      <c r="BK125"/>
      <c r="BL125"/>
    </row>
    <row r="126">
      <c r="A126" t="s">
        <v>365</v>
      </c>
      <c r="B126">
        <v>2016</v>
      </c>
      <c r="C126" t="s">
        <v>370</v>
      </c>
      <c r="D126">
        <v>126</v>
      </c>
      <c r="E126" t="s">
        <v>50</v>
      </c>
      <c r="F126" t="s">
        <v>22</v>
      </c>
      <c r="G126" t="s">
        <v>386</v>
      </c>
      <c r="H126">
        <v>20.871934930036911</v>
      </c>
      <c r="I126">
        <v>18.342621209482061</v>
      </c>
      <c r="J126">
        <v>13.66307317472768</v>
      </c>
      <c r="K126">
        <v>7.874111117599603</v>
      </c>
      <c r="L126">
        <v>2.8141594329615538</v>
      </c>
      <c r="M126">
        <v>15.91398952186713</v>
      </c>
      <c r="N126">
        <v>11.117061828226801</v>
      </c>
      <c r="O126">
        <v>7.0372794541826469</v>
      </c>
      <c r="P126">
        <v>5.2651444031154453</v>
      </c>
      <c r="Q126">
        <v>1.668850604843354</v>
      </c>
      <c r="R126">
        <v>19.765926094923159</v>
      </c>
      <c r="S126">
        <v>19.301614607836409</v>
      </c>
      <c r="T126">
        <v>24.898231301557381</v>
      </c>
      <c r="U126">
        <v>25.186481432079059</v>
      </c>
      <c r="V126">
        <v>24.101404707326559</v>
      </c>
      <c r="W126" t="s">
        <v>149</v>
      </c>
      <c r="X126" t="s">
        <v>150</v>
      </c>
      <c r="Y126" t="s">
        <v>151</v>
      </c>
      <c r="Z126" t="s">
        <v>152</v>
      </c>
      <c r="AA126" t="s">
        <v>153</v>
      </c>
      <c r="AB126" t="s">
        <v>154</v>
      </c>
      <c r="AC126" t="s">
        <v>294</v>
      </c>
      <c r="AD126" t="s">
        <v>156</v>
      </c>
      <c r="AE126" t="s">
        <v>157</v>
      </c>
      <c r="AF126">
        <v>22.15030074872287</v>
      </c>
      <c r="AG126">
        <v>7.1825746013689766</v>
      </c>
      <c r="AH126">
        <v>12.591509701620449</v>
      </c>
      <c r="AI126">
        <v>11.630826898856011</v>
      </c>
      <c r="AJ126">
        <v>3.342524095101119</v>
      </c>
      <c r="AK126">
        <v>29.992641291184139</v>
      </c>
      <c r="AL126">
        <v>5.5688718781668101</v>
      </c>
      <c r="AM126">
        <v>16.904860418835721</v>
      </c>
      <c r="AN126">
        <v>9.7053197662946022</v>
      </c>
      <c r="AO126"/>
      <c r="AP126"/>
      <c r="AQ126"/>
      <c r="AR126"/>
      <c r="AS126"/>
      <c r="AT126"/>
      <c r="AU126"/>
      <c r="AV126"/>
      <c r="AW126"/>
      <c r="AX126"/>
      <c r="AY126"/>
      <c r="AZ126"/>
      <c r="BA126"/>
      <c r="BB126"/>
      <c r="BC126"/>
      <c r="BD126"/>
      <c r="BE126"/>
      <c r="BF126"/>
      <c r="BG126"/>
      <c r="BH126"/>
      <c r="BI126"/>
      <c r="BJ126"/>
      <c r="BK126"/>
      <c r="BL126"/>
    </row>
    <row r="127">
      <c r="A127" t="s">
        <v>365</v>
      </c>
      <c r="B127">
        <v>2016</v>
      </c>
      <c r="C127" t="s">
        <v>370</v>
      </c>
      <c r="D127">
        <v>127</v>
      </c>
      <c r="E127" t="s">
        <v>50</v>
      </c>
      <c r="F127" t="s">
        <v>19</v>
      </c>
      <c r="G127" t="s">
        <v>387</v>
      </c>
      <c r="H127">
        <v>50.65944667000489</v>
      </c>
      <c r="I127">
        <v>19.52498801229622</v>
      </c>
      <c r="J127">
        <v>7.8757213586670876</v>
      </c>
      <c r="K127">
        <v>2.5198980379267022</v>
      </c>
      <c r="L127">
        <v>0.4258230138789707</v>
      </c>
      <c r="M127">
        <v>16.352849693439548</v>
      </c>
      <c r="N127">
        <v>4.7367975174389354</v>
      </c>
      <c r="O127">
        <v>2.189748530358623</v>
      </c>
      <c r="P127">
        <v>0.54163020653911131</v>
      </c>
      <c r="Q127">
        <v>0.41733282195241062</v>
      </c>
      <c r="R127">
        <v>59.12094587728167</v>
      </c>
      <c r="S127">
        <v>58.769835989586802</v>
      </c>
      <c r="T127">
        <v>42.135307145818921</v>
      </c>
      <c r="U127">
        <v>31.002774037684819</v>
      </c>
      <c r="V127">
        <v>14.934040349584899</v>
      </c>
      <c r="W127" t="s">
        <v>149</v>
      </c>
      <c r="X127" t="s">
        <v>150</v>
      </c>
      <c r="Y127" t="s">
        <v>151</v>
      </c>
      <c r="Z127" t="s">
        <v>152</v>
      </c>
      <c r="AA127" t="s">
        <v>153</v>
      </c>
      <c r="AB127" t="s">
        <v>154</v>
      </c>
      <c r="AC127" t="s">
        <v>294</v>
      </c>
      <c r="AD127" t="s">
        <v>156</v>
      </c>
      <c r="AE127" t="s">
        <v>157</v>
      </c>
      <c r="AF127">
        <v>5.4633458761252172</v>
      </c>
      <c r="AG127">
        <v>31.709250169427069</v>
      </c>
      <c r="AH127">
        <v>13.964939615727801</v>
      </c>
      <c r="AI127">
        <v>17.65335982063349</v>
      </c>
      <c r="AJ127">
        <v>38.208970088758313</v>
      </c>
      <c r="AK127">
        <v>18.140128882327819</v>
      </c>
      <c r="AL127">
        <v>46.784729492249653</v>
      </c>
      <c r="AM127">
        <v>3.2671050454417951</v>
      </c>
      <c r="AN127">
        <v>10.32268303701459</v>
      </c>
      <c r="AO127"/>
      <c r="AP127"/>
      <c r="AQ127"/>
      <c r="AR127"/>
      <c r="AS127"/>
      <c r="AT127"/>
      <c r="AU127"/>
      <c r="AV127"/>
      <c r="AW127"/>
      <c r="AX127"/>
      <c r="AY127"/>
      <c r="AZ127"/>
      <c r="BA127"/>
      <c r="BB127"/>
      <c r="BC127"/>
      <c r="BD127"/>
      <c r="BE127"/>
      <c r="BF127"/>
      <c r="BG127"/>
      <c r="BH127"/>
      <c r="BI127"/>
      <c r="BJ127"/>
      <c r="BK127"/>
      <c r="BL127"/>
    </row>
    <row r="128">
      <c r="A128" t="s">
        <v>365</v>
      </c>
      <c r="B128">
        <v>2016</v>
      </c>
      <c r="C128" t="s">
        <v>370</v>
      </c>
      <c r="D128">
        <v>128</v>
      </c>
      <c r="E128" t="s">
        <v>171</v>
      </c>
      <c r="F128" t="s">
        <v>49</v>
      </c>
      <c r="G128" t="s">
        <v>388</v>
      </c>
      <c r="H128">
        <v>17.92857131604687</v>
      </c>
      <c r="I128">
        <v>33.196202501013673</v>
      </c>
      <c r="J128">
        <v>28.131422812120022</v>
      </c>
      <c r="K128">
        <v>22.096636389021441</v>
      </c>
      <c r="L128">
        <v>8.6531234884695909</v>
      </c>
      <c r="M128">
        <v>41.703073139293089</v>
      </c>
      <c r="N128">
        <v>34.70993492944239</v>
      </c>
      <c r="O128">
        <v>25.462013662887671</v>
      </c>
      <c r="P128">
        <v>19.254694962585202</v>
      </c>
      <c r="Q128">
        <v>5.6570495697036662</v>
      </c>
      <c r="R128">
        <v>12.07613768220787</v>
      </c>
      <c r="S128">
        <v>8.0584642148077101</v>
      </c>
      <c r="T128">
        <v>12.117633824296449</v>
      </c>
      <c r="U128">
        <v>14.894150132448591</v>
      </c>
      <c r="V128">
        <v>10.9056525976471</v>
      </c>
      <c r="W128" t="s">
        <v>149</v>
      </c>
      <c r="X128" t="s">
        <v>150</v>
      </c>
      <c r="Y128" t="s">
        <v>151</v>
      </c>
      <c r="Z128" t="s">
        <v>152</v>
      </c>
      <c r="AA128" t="s">
        <v>153</v>
      </c>
      <c r="AB128" t="s">
        <v>154</v>
      </c>
      <c r="AC128" t="s">
        <v>294</v>
      </c>
      <c r="AD128" t="s">
        <v>156</v>
      </c>
      <c r="AE128" t="s">
        <v>157</v>
      </c>
      <c r="AF128">
        <v>23.31433960472615</v>
      </c>
      <c r="AG128">
        <v>23.540354302522861</v>
      </c>
      <c r="AH128">
        <v>17.930540361946711</v>
      </c>
      <c r="AI128">
        <v>19.928785311589731</v>
      </c>
      <c r="AJ128">
        <v>24.218443104338149</v>
      </c>
      <c r="AK128">
        <v>17.750812480205209</v>
      </c>
      <c r="AL128">
        <v>24.83406395769256</v>
      </c>
      <c r="AM128">
        <v>23.474371880412619</v>
      </c>
      <c r="AN128">
        <v>28.854451116739661</v>
      </c>
      <c r="AO128"/>
      <c r="AP128"/>
      <c r="AQ128"/>
      <c r="AR128"/>
      <c r="AS128"/>
      <c r="AT128"/>
      <c r="AU128"/>
      <c r="AV128"/>
      <c r="AW128"/>
      <c r="AX128"/>
      <c r="AY128"/>
      <c r="AZ128"/>
      <c r="BA128"/>
      <c r="BB128"/>
      <c r="BC128"/>
      <c r="BD128"/>
      <c r="BE128"/>
      <c r="BF128"/>
      <c r="BG128"/>
      <c r="BH128"/>
      <c r="BI128"/>
      <c r="BJ128"/>
      <c r="BK128"/>
      <c r="BL128"/>
    </row>
    <row r="129">
      <c r="A129" t="s">
        <v>365</v>
      </c>
      <c r="B129">
        <v>2016</v>
      </c>
      <c r="C129" t="s">
        <v>370</v>
      </c>
      <c r="D129">
        <v>129</v>
      </c>
      <c r="E129" t="s">
        <v>171</v>
      </c>
      <c r="F129" t="s">
        <v>48</v>
      </c>
      <c r="G129" t="s">
        <v>181</v>
      </c>
      <c r="H129">
        <v>82.071428683953556</v>
      </c>
      <c r="I129">
        <v>66.803797498986512</v>
      </c>
      <c r="J129">
        <v>71.868577187879879</v>
      </c>
      <c r="K129">
        <v>77.903363610978644</v>
      </c>
      <c r="L129">
        <v>91.346876511530468</v>
      </c>
      <c r="M129">
        <v>58.296926860706812</v>
      </c>
      <c r="N129">
        <v>65.290065070557475</v>
      </c>
      <c r="O129">
        <v>74.537986337112244</v>
      </c>
      <c r="P129">
        <v>80.74530503741488</v>
      </c>
      <c r="Q129">
        <v>94.342950430296241</v>
      </c>
      <c r="R129">
        <v>87.923862317792128</v>
      </c>
      <c r="S129">
        <v>91.941535785192343</v>
      </c>
      <c r="T129">
        <v>87.88236617570351</v>
      </c>
      <c r="U129">
        <v>85.105849867551456</v>
      </c>
      <c r="V129">
        <v>89.094347402352909</v>
      </c>
      <c r="W129" t="s">
        <v>149</v>
      </c>
      <c r="X129" t="s">
        <v>150</v>
      </c>
      <c r="Y129" t="s">
        <v>151</v>
      </c>
      <c r="Z129" t="s">
        <v>152</v>
      </c>
      <c r="AA129" t="s">
        <v>153</v>
      </c>
      <c r="AB129" t="s">
        <v>154</v>
      </c>
      <c r="AC129" t="s">
        <v>294</v>
      </c>
      <c r="AD129" t="s">
        <v>156</v>
      </c>
      <c r="AE129" t="s">
        <v>157</v>
      </c>
      <c r="AF129">
        <v>76.685660395273672</v>
      </c>
      <c r="AG129">
        <v>76.459645697477058</v>
      </c>
      <c r="AH129">
        <v>82.069459638053161</v>
      </c>
      <c r="AI129">
        <v>80.071214688410237</v>
      </c>
      <c r="AJ129">
        <v>75.781556895661694</v>
      </c>
      <c r="AK129">
        <v>82.249187519794731</v>
      </c>
      <c r="AL129">
        <v>75.165936042307209</v>
      </c>
      <c r="AM129">
        <v>76.525628119587637</v>
      </c>
      <c r="AN129">
        <v>71.145548883260133</v>
      </c>
      <c r="AO129"/>
      <c r="AP129"/>
      <c r="AQ129"/>
      <c r="AR129"/>
      <c r="AS129"/>
      <c r="AT129"/>
      <c r="AU129"/>
      <c r="AV129"/>
      <c r="AW129"/>
      <c r="AX129"/>
      <c r="AY129"/>
      <c r="AZ129"/>
      <c r="BA129"/>
      <c r="BB129"/>
      <c r="BC129"/>
      <c r="BD129"/>
      <c r="BE129"/>
      <c r="BF129"/>
      <c r="BG129"/>
      <c r="BH129"/>
      <c r="BI129"/>
      <c r="BJ129"/>
      <c r="BK129"/>
      <c r="BL129"/>
    </row>
    <row r="130">
      <c r="A130" t="s">
        <v>365</v>
      </c>
      <c r="B130">
        <v>2016</v>
      </c>
      <c r="C130" t="s">
        <v>370</v>
      </c>
      <c r="D130">
        <v>135</v>
      </c>
      <c r="E130" t="s">
        <v>45</v>
      </c>
      <c r="F130" t="s">
        <v>44</v>
      </c>
      <c r="G130" t="s">
        <v>389</v>
      </c>
      <c r="H130">
        <v>4.2778593953867956</v>
      </c>
      <c r="I130">
        <v>28.80226066528023</v>
      </c>
      <c r="J130">
        <v>43.972766608892293</v>
      </c>
      <c r="K130">
        <v>61.656798006399328</v>
      </c>
      <c r="L130">
        <v>82.456982591191547</v>
      </c>
      <c r="M130">
        <v>35.710517932972351</v>
      </c>
      <c r="N130">
        <v>52.816613999564197</v>
      </c>
      <c r="O130">
        <v>60.927898325254958</v>
      </c>
      <c r="P130">
        <v>72.576016746906831</v>
      </c>
      <c r="Q130">
        <v>86.933859373782965</v>
      </c>
      <c r="R130">
        <v>0.12881968101465191</v>
      </c>
      <c r="S130">
        <v>0.83682074447537524</v>
      </c>
      <c r="T130">
        <v>3.7546651097404191</v>
      </c>
      <c r="U130">
        <v>7.8422604800583704</v>
      </c>
      <c r="V130">
        <v>15.282503088803059</v>
      </c>
      <c r="W130" t="s">
        <v>149</v>
      </c>
      <c r="X130" t="s">
        <v>150</v>
      </c>
      <c r="Y130" t="s">
        <v>151</v>
      </c>
      <c r="Z130" t="s">
        <v>152</v>
      </c>
      <c r="AA130" t="s">
        <v>153</v>
      </c>
      <c r="AB130" t="s">
        <v>154</v>
      </c>
      <c r="AC130" t="s">
        <v>294</v>
      </c>
      <c r="AD130" t="s">
        <v>156</v>
      </c>
      <c r="AE130" t="s">
        <v>157</v>
      </c>
      <c r="AF130">
        <v>16.21760258519247</v>
      </c>
      <c r="AG130">
        <v>52.696624475433453</v>
      </c>
      <c r="AH130">
        <v>45.617087434041657</v>
      </c>
      <c r="AI130">
        <v>56.408420140506642</v>
      </c>
      <c r="AJ130">
        <v>51.958411324198707</v>
      </c>
      <c r="AK130">
        <v>6.6324707310773334</v>
      </c>
      <c r="AL130">
        <v>39.243290132892483</v>
      </c>
      <c r="AM130">
        <v>33.157460745565622</v>
      </c>
      <c r="AN130">
        <v>62.121977979145001</v>
      </c>
      <c r="AO130"/>
      <c r="AP130"/>
      <c r="AQ130"/>
      <c r="AR130"/>
      <c r="AS130"/>
      <c r="AT130"/>
      <c r="AU130"/>
      <c r="AV130"/>
      <c r="AW130"/>
      <c r="AX130"/>
      <c r="AY130"/>
      <c r="AZ130"/>
      <c r="BA130"/>
      <c r="BB130"/>
      <c r="BC130"/>
      <c r="BD130"/>
      <c r="BE130"/>
      <c r="BF130"/>
      <c r="BG130"/>
      <c r="BH130"/>
      <c r="BI130"/>
      <c r="BJ130"/>
      <c r="BK130"/>
      <c r="BL130"/>
    </row>
    <row r="131">
      <c r="A131" t="s">
        <v>365</v>
      </c>
      <c r="B131">
        <v>2016</v>
      </c>
      <c r="C131" t="s">
        <v>370</v>
      </c>
      <c r="D131">
        <v>136</v>
      </c>
      <c r="E131" t="s">
        <v>45</v>
      </c>
      <c r="F131" t="s">
        <v>43</v>
      </c>
      <c r="G131" t="s">
        <v>390</v>
      </c>
      <c r="H131">
        <v>3.3188240745342341</v>
      </c>
      <c r="I131">
        <v>14.98750890345921</v>
      </c>
      <c r="J131">
        <v>20.825365682985421</v>
      </c>
      <c r="K131">
        <v>20.0750817204746</v>
      </c>
      <c r="L131">
        <v>11.488875529006259</v>
      </c>
      <c r="M131">
        <v>16.108653329854</v>
      </c>
      <c r="N131">
        <v>20.212464826543481</v>
      </c>
      <c r="O131">
        <v>22.80779423602128</v>
      </c>
      <c r="P131">
        <v>16.352064240323021</v>
      </c>
      <c r="Q131">
        <v>9.3111065945780975</v>
      </c>
      <c r="R131">
        <v>1.218382251857371</v>
      </c>
      <c r="S131">
        <v>1.790114050264987</v>
      </c>
      <c r="T131">
        <v>4.3135651413259168</v>
      </c>
      <c r="U131">
        <v>10.782002618098661</v>
      </c>
      <c r="V131">
        <v>21.580647146958921</v>
      </c>
      <c r="W131" t="s">
        <v>149</v>
      </c>
      <c r="X131" t="s">
        <v>150</v>
      </c>
      <c r="Y131" t="s">
        <v>151</v>
      </c>
      <c r="Z131" t="s">
        <v>152</v>
      </c>
      <c r="AA131" t="s">
        <v>153</v>
      </c>
      <c r="AB131" t="s">
        <v>154</v>
      </c>
      <c r="AC131" t="s">
        <v>294</v>
      </c>
      <c r="AD131" t="s">
        <v>156</v>
      </c>
      <c r="AE131" t="s">
        <v>157</v>
      </c>
      <c r="AF131">
        <v>34.018450041236839</v>
      </c>
      <c r="AG131">
        <v>1.2289761524016309</v>
      </c>
      <c r="AH131">
        <v>15.234953546989839</v>
      </c>
      <c r="AI131">
        <v>2.6765662411478881</v>
      </c>
      <c r="AJ131">
        <v>3.1475703968409108</v>
      </c>
      <c r="AK131">
        <v>15.24211780422665</v>
      </c>
      <c r="AL131">
        <v>2.8342366185244798</v>
      </c>
      <c r="AM131">
        <v>29.765713371320722</v>
      </c>
      <c r="AN131">
        <v>8.1446994512515314</v>
      </c>
      <c r="AO131"/>
      <c r="AP131"/>
      <c r="AQ131"/>
      <c r="AR131"/>
      <c r="AS131"/>
      <c r="AT131"/>
      <c r="AU131"/>
      <c r="AV131"/>
      <c r="AW131"/>
      <c r="AX131"/>
      <c r="AY131"/>
      <c r="AZ131"/>
      <c r="BA131"/>
      <c r="BB131"/>
      <c r="BC131"/>
      <c r="BD131"/>
      <c r="BE131"/>
      <c r="BF131"/>
      <c r="BG131"/>
      <c r="BH131"/>
      <c r="BI131"/>
      <c r="BJ131"/>
      <c r="BK131"/>
      <c r="BL131"/>
    </row>
    <row r="132">
      <c r="A132" t="s">
        <v>365</v>
      </c>
      <c r="B132">
        <v>2016</v>
      </c>
      <c r="C132" t="s">
        <v>370</v>
      </c>
      <c r="D132">
        <v>137</v>
      </c>
      <c r="E132" t="s">
        <v>45</v>
      </c>
      <c r="F132" t="s">
        <v>42</v>
      </c>
      <c r="G132" t="s">
        <v>391</v>
      </c>
      <c r="H132">
        <v>20.871934930037039</v>
      </c>
      <c r="I132">
        <v>18.342621209482179</v>
      </c>
      <c r="J132">
        <v>13.6630731747276</v>
      </c>
      <c r="K132">
        <v>7.8741111175996821</v>
      </c>
      <c r="L132">
        <v>2.8141594329616169</v>
      </c>
      <c r="M132">
        <v>15.91398952186705</v>
      </c>
      <c r="N132">
        <v>11.117061828226699</v>
      </c>
      <c r="O132">
        <v>7.037279454182567</v>
      </c>
      <c r="P132">
        <v>5.2651444031155208</v>
      </c>
      <c r="Q132">
        <v>1.6688506048432641</v>
      </c>
      <c r="R132">
        <v>19.765926094923149</v>
      </c>
      <c r="S132">
        <v>19.30161460783642</v>
      </c>
      <c r="T132">
        <v>24.89823130155737</v>
      </c>
      <c r="U132">
        <v>25.186481432079081</v>
      </c>
      <c r="V132">
        <v>24.101404707326559</v>
      </c>
      <c r="W132" t="s">
        <v>149</v>
      </c>
      <c r="X132" t="s">
        <v>150</v>
      </c>
      <c r="Y132" t="s">
        <v>151</v>
      </c>
      <c r="Z132" t="s">
        <v>152</v>
      </c>
      <c r="AA132" t="s">
        <v>153</v>
      </c>
      <c r="AB132" t="s">
        <v>154</v>
      </c>
      <c r="AC132" t="s">
        <v>294</v>
      </c>
      <c r="AD132" t="s">
        <v>156</v>
      </c>
      <c r="AE132" t="s">
        <v>157</v>
      </c>
      <c r="AF132">
        <v>22.150300748722739</v>
      </c>
      <c r="AG132">
        <v>7.1825746013689269</v>
      </c>
      <c r="AH132">
        <v>12.59150970162035</v>
      </c>
      <c r="AI132">
        <v>11.63082689885599</v>
      </c>
      <c r="AJ132">
        <v>3.3425240951010409</v>
      </c>
      <c r="AK132">
        <v>29.9926412911841</v>
      </c>
      <c r="AL132">
        <v>5.5688718781666964</v>
      </c>
      <c r="AM132">
        <v>16.904860418835931</v>
      </c>
      <c r="AN132">
        <v>9.7053197662944442</v>
      </c>
      <c r="AO132"/>
      <c r="AP132"/>
      <c r="AQ132"/>
      <c r="AR132"/>
      <c r="AS132"/>
      <c r="AT132"/>
      <c r="AU132"/>
      <c r="AV132"/>
      <c r="AW132"/>
      <c r="AX132"/>
      <c r="AY132"/>
      <c r="AZ132"/>
      <c r="BA132"/>
      <c r="BB132"/>
      <c r="BC132"/>
      <c r="BD132"/>
      <c r="BE132"/>
      <c r="BF132"/>
      <c r="BG132"/>
      <c r="BH132"/>
      <c r="BI132"/>
      <c r="BJ132"/>
      <c r="BK132"/>
      <c r="BL132"/>
    </row>
    <row r="133">
      <c r="A133" t="s">
        <v>365</v>
      </c>
      <c r="B133">
        <v>2016</v>
      </c>
      <c r="C133" t="s">
        <v>370</v>
      </c>
      <c r="D133">
        <v>138</v>
      </c>
      <c r="E133" t="s">
        <v>45</v>
      </c>
      <c r="F133" t="s">
        <v>41</v>
      </c>
      <c r="G133" t="s">
        <v>181</v>
      </c>
      <c r="H133">
        <v>20.871934930037039</v>
      </c>
      <c r="I133">
        <v>18.342621209482179</v>
      </c>
      <c r="J133">
        <v>13.6630731747276</v>
      </c>
      <c r="K133">
        <v>7.8741111175996821</v>
      </c>
      <c r="L133">
        <v>2.8141594329616169</v>
      </c>
      <c r="M133">
        <v>15.91398952186705</v>
      </c>
      <c r="N133">
        <v>11.117061828226699</v>
      </c>
      <c r="O133">
        <v>7.037279454182567</v>
      </c>
      <c r="P133">
        <v>5.2651444031155208</v>
      </c>
      <c r="Q133">
        <v>1.6688506048432641</v>
      </c>
      <c r="R133">
        <v>19.765926094923149</v>
      </c>
      <c r="S133">
        <v>19.30161460783642</v>
      </c>
      <c r="T133">
        <v>24.89823130155737</v>
      </c>
      <c r="U133">
        <v>25.186481432079081</v>
      </c>
      <c r="V133">
        <v>24.101404707326559</v>
      </c>
      <c r="W133" t="s">
        <v>149</v>
      </c>
      <c r="X133" t="s">
        <v>150</v>
      </c>
      <c r="Y133" t="s">
        <v>151</v>
      </c>
      <c r="Z133" t="s">
        <v>152</v>
      </c>
      <c r="AA133" t="s">
        <v>153</v>
      </c>
      <c r="AB133" t="s">
        <v>154</v>
      </c>
      <c r="AC133" t="s">
        <v>294</v>
      </c>
      <c r="AD133" t="s">
        <v>156</v>
      </c>
      <c r="AE133" t="s">
        <v>157</v>
      </c>
      <c r="AF133">
        <v>22.150300748722739</v>
      </c>
      <c r="AG133">
        <v>7.1825746013689269</v>
      </c>
      <c r="AH133">
        <v>12.59150970162035</v>
      </c>
      <c r="AI133">
        <v>11.63082689885599</v>
      </c>
      <c r="AJ133">
        <v>3.3425240951010409</v>
      </c>
      <c r="AK133">
        <v>29.9926412911841</v>
      </c>
      <c r="AL133">
        <v>5.5688718781666964</v>
      </c>
      <c r="AM133">
        <v>16.904860418835931</v>
      </c>
      <c r="AN133">
        <v>9.7053197662944442</v>
      </c>
      <c r="AO133"/>
      <c r="AP133"/>
      <c r="AQ133"/>
      <c r="AR133"/>
      <c r="AS133"/>
      <c r="AT133"/>
      <c r="AU133"/>
      <c r="AV133"/>
      <c r="AW133"/>
      <c r="AX133"/>
      <c r="AY133"/>
      <c r="AZ133"/>
      <c r="BA133"/>
      <c r="BB133"/>
      <c r="BC133"/>
      <c r="BD133"/>
      <c r="BE133"/>
      <c r="BF133"/>
      <c r="BG133"/>
      <c r="BH133"/>
      <c r="BI133"/>
      <c r="BJ133"/>
      <c r="BK133"/>
      <c r="BL133"/>
    </row>
    <row r="134">
      <c r="A134" t="s">
        <v>365</v>
      </c>
      <c r="B134">
        <v>2016</v>
      </c>
      <c r="C134" t="s">
        <v>370</v>
      </c>
      <c r="D134">
        <v>139</v>
      </c>
      <c r="E134" t="s">
        <v>45</v>
      </c>
      <c r="F134" t="s">
        <v>19</v>
      </c>
      <c r="G134" t="s">
        <v>181</v>
      </c>
      <c r="H134">
        <v>50.65944667000489</v>
      </c>
      <c r="I134">
        <v>19.52498801229622</v>
      </c>
      <c r="J134">
        <v>7.8757213586670876</v>
      </c>
      <c r="K134">
        <v>2.5198980379267022</v>
      </c>
      <c r="L134">
        <v>0.4258230138789707</v>
      </c>
      <c r="M134">
        <v>16.352849693439548</v>
      </c>
      <c r="N134">
        <v>4.7367975174389354</v>
      </c>
      <c r="O134">
        <v>2.189748530358623</v>
      </c>
      <c r="P134">
        <v>0.54163020653911131</v>
      </c>
      <c r="Q134">
        <v>0.41733282195241062</v>
      </c>
      <c r="R134">
        <v>59.12094587728167</v>
      </c>
      <c r="S134">
        <v>58.769835989586802</v>
      </c>
      <c r="T134">
        <v>42.135307145818921</v>
      </c>
      <c r="U134">
        <v>31.002774037684819</v>
      </c>
      <c r="V134">
        <v>14.934040349584899</v>
      </c>
      <c r="W134" t="s">
        <v>149</v>
      </c>
      <c r="X134" t="s">
        <v>150</v>
      </c>
      <c r="Y134" t="s">
        <v>151</v>
      </c>
      <c r="Z134" t="s">
        <v>152</v>
      </c>
      <c r="AA134" t="s">
        <v>153</v>
      </c>
      <c r="AB134" t="s">
        <v>154</v>
      </c>
      <c r="AC134" t="s">
        <v>294</v>
      </c>
      <c r="AD134" t="s">
        <v>156</v>
      </c>
      <c r="AE134" t="s">
        <v>157</v>
      </c>
      <c r="AF134">
        <v>5.4633458761252172</v>
      </c>
      <c r="AG134">
        <v>31.709250169427069</v>
      </c>
      <c r="AH134">
        <v>13.964939615727801</v>
      </c>
      <c r="AI134">
        <v>17.65335982063349</v>
      </c>
      <c r="AJ134">
        <v>38.208970088758313</v>
      </c>
      <c r="AK134">
        <v>18.140128882327819</v>
      </c>
      <c r="AL134">
        <v>46.784729492249653</v>
      </c>
      <c r="AM134">
        <v>3.2671050454417951</v>
      </c>
      <c r="AN134">
        <v>10.32268303701459</v>
      </c>
      <c r="AO134"/>
      <c r="AP134"/>
      <c r="AQ134"/>
      <c r="AR134"/>
      <c r="AS134"/>
      <c r="AT134"/>
      <c r="AU134"/>
      <c r="AV134"/>
      <c r="AW134"/>
      <c r="AX134"/>
      <c r="AY134"/>
      <c r="AZ134"/>
      <c r="BA134"/>
      <c r="BB134"/>
      <c r="BC134"/>
      <c r="BD134"/>
      <c r="BE134"/>
      <c r="BF134"/>
      <c r="BG134"/>
      <c r="BH134"/>
      <c r="BI134"/>
      <c r="BJ134"/>
      <c r="BK134"/>
      <c r="BL134"/>
    </row>
    <row r="135">
      <c r="A135" t="s">
        <v>365</v>
      </c>
      <c r="B135">
        <v>2016</v>
      </c>
      <c r="C135" t="s">
        <v>370</v>
      </c>
      <c r="D135">
        <v>151</v>
      </c>
      <c r="E135" t="s">
        <v>109</v>
      </c>
      <c r="F135" t="s">
        <v>49</v>
      </c>
      <c r="G135" t="s">
        <v>181</v>
      </c>
      <c r="H135">
        <v>17.92857131604687</v>
      </c>
      <c r="I135">
        <v>33.196202501013673</v>
      </c>
      <c r="J135">
        <v>28.131422812120022</v>
      </c>
      <c r="K135">
        <v>22.096636389021441</v>
      </c>
      <c r="L135">
        <v>8.6531234884695909</v>
      </c>
      <c r="M135">
        <v>41.703073139293089</v>
      </c>
      <c r="N135">
        <v>34.70993492944239</v>
      </c>
      <c r="O135">
        <v>25.462013662887671</v>
      </c>
      <c r="P135">
        <v>19.254694962585202</v>
      </c>
      <c r="Q135">
        <v>5.6570495697036662</v>
      </c>
      <c r="R135">
        <v>12.07613768220787</v>
      </c>
      <c r="S135">
        <v>8.0584642148077101</v>
      </c>
      <c r="T135">
        <v>12.117633824296449</v>
      </c>
      <c r="U135">
        <v>14.894150132448591</v>
      </c>
      <c r="V135">
        <v>10.9056525976471</v>
      </c>
      <c r="W135" t="s">
        <v>149</v>
      </c>
      <c r="X135" t="s">
        <v>150</v>
      </c>
      <c r="Y135" t="s">
        <v>151</v>
      </c>
      <c r="Z135" t="s">
        <v>152</v>
      </c>
      <c r="AA135" t="s">
        <v>153</v>
      </c>
      <c r="AB135" t="s">
        <v>154</v>
      </c>
      <c r="AC135" t="s">
        <v>294</v>
      </c>
      <c r="AD135" t="s">
        <v>156</v>
      </c>
      <c r="AE135" t="s">
        <v>157</v>
      </c>
      <c r="AF135">
        <v>23.31433960472615</v>
      </c>
      <c r="AG135">
        <v>23.540354302522861</v>
      </c>
      <c r="AH135">
        <v>17.930540361946711</v>
      </c>
      <c r="AI135">
        <v>19.928785311589731</v>
      </c>
      <c r="AJ135">
        <v>24.218443104338149</v>
      </c>
      <c r="AK135">
        <v>17.750812480205209</v>
      </c>
      <c r="AL135">
        <v>24.83406395769256</v>
      </c>
      <c r="AM135">
        <v>23.474371880412619</v>
      </c>
      <c r="AN135">
        <v>28.854451116739661</v>
      </c>
      <c r="AO135"/>
      <c r="AP135"/>
      <c r="AQ135"/>
      <c r="AR135"/>
      <c r="AS135"/>
      <c r="AT135"/>
      <c r="AU135"/>
      <c r="AV135"/>
      <c r="AW135"/>
      <c r="AX135"/>
      <c r="AY135"/>
      <c r="AZ135"/>
      <c r="BA135"/>
      <c r="BB135"/>
      <c r="BC135"/>
      <c r="BD135"/>
      <c r="BE135"/>
      <c r="BF135"/>
      <c r="BG135"/>
      <c r="BH135"/>
      <c r="BI135"/>
      <c r="BJ135"/>
      <c r="BK135"/>
      <c r="BL135"/>
    </row>
    <row r="136">
      <c r="A136" t="s">
        <v>365</v>
      </c>
      <c r="B136">
        <v>2016</v>
      </c>
      <c r="C136" t="s">
        <v>370</v>
      </c>
      <c r="D136">
        <v>152</v>
      </c>
      <c r="E136" t="s">
        <v>109</v>
      </c>
      <c r="F136" t="s">
        <v>48</v>
      </c>
      <c r="G136" t="s">
        <v>181</v>
      </c>
      <c r="H136">
        <v>82.071428683953556</v>
      </c>
      <c r="I136">
        <v>66.803797498986512</v>
      </c>
      <c r="J136">
        <v>71.868577187879879</v>
      </c>
      <c r="K136">
        <v>77.903363610978644</v>
      </c>
      <c r="L136">
        <v>91.346876511530468</v>
      </c>
      <c r="M136">
        <v>58.296926860706812</v>
      </c>
      <c r="N136">
        <v>65.290065070557475</v>
      </c>
      <c r="O136">
        <v>74.537986337112244</v>
      </c>
      <c r="P136">
        <v>80.74530503741488</v>
      </c>
      <c r="Q136">
        <v>94.342950430296241</v>
      </c>
      <c r="R136">
        <v>87.923862317792128</v>
      </c>
      <c r="S136">
        <v>91.941535785192343</v>
      </c>
      <c r="T136">
        <v>87.88236617570351</v>
      </c>
      <c r="U136">
        <v>85.105849867551456</v>
      </c>
      <c r="V136">
        <v>89.094347402352909</v>
      </c>
      <c r="W136" t="s">
        <v>149</v>
      </c>
      <c r="X136" t="s">
        <v>150</v>
      </c>
      <c r="Y136" t="s">
        <v>151</v>
      </c>
      <c r="Z136" t="s">
        <v>152</v>
      </c>
      <c r="AA136" t="s">
        <v>153</v>
      </c>
      <c r="AB136" t="s">
        <v>154</v>
      </c>
      <c r="AC136" t="s">
        <v>294</v>
      </c>
      <c r="AD136" t="s">
        <v>156</v>
      </c>
      <c r="AE136" t="s">
        <v>157</v>
      </c>
      <c r="AF136">
        <v>76.685660395273672</v>
      </c>
      <c r="AG136">
        <v>76.459645697477058</v>
      </c>
      <c r="AH136">
        <v>82.069459638053161</v>
      </c>
      <c r="AI136">
        <v>80.071214688410237</v>
      </c>
      <c r="AJ136">
        <v>75.781556895661694</v>
      </c>
      <c r="AK136">
        <v>82.249187519794731</v>
      </c>
      <c r="AL136">
        <v>75.165936042307209</v>
      </c>
      <c r="AM136">
        <v>76.525628119587637</v>
      </c>
      <c r="AN136">
        <v>71.145548883260133</v>
      </c>
      <c r="AO136"/>
      <c r="AP136"/>
      <c r="AQ136"/>
      <c r="AR136"/>
      <c r="AS136"/>
      <c r="AT136"/>
      <c r="AU136"/>
      <c r="AV136"/>
      <c r="AW136"/>
      <c r="AX136"/>
      <c r="AY136"/>
      <c r="AZ136"/>
      <c r="BA136"/>
      <c r="BB136"/>
      <c r="BC136"/>
      <c r="BD136"/>
      <c r="BE136"/>
      <c r="BF136"/>
      <c r="BG136"/>
      <c r="BH136"/>
      <c r="BI136"/>
      <c r="BJ136"/>
      <c r="BK136"/>
      <c r="BL136"/>
    </row>
    <row r="137">
      <c r="A137" t="s">
        <v>365</v>
      </c>
      <c r="B137">
        <v>2016</v>
      </c>
      <c r="C137" t="s">
        <v>370</v>
      </c>
      <c r="D137">
        <v>153</v>
      </c>
      <c r="E137" t="s">
        <v>308</v>
      </c>
      <c r="F137" t="s">
        <v>309</v>
      </c>
      <c r="G137" t="s">
        <v>181</v>
      </c>
      <c r="H137">
        <v>8.5088733411327446</v>
      </c>
      <c r="I137">
        <v>35.469711102468388</v>
      </c>
      <c r="J137">
        <v>47.449766891456889</v>
      </c>
      <c r="K137">
        <v>63.102346388132453</v>
      </c>
      <c r="L137">
        <v>82.726428843434519</v>
      </c>
      <c r="M137">
        <v>42.427460287279068</v>
      </c>
      <c r="N137">
        <v>55.236959306365293</v>
      </c>
      <c r="O137">
        <v>62.062412440197868</v>
      </c>
      <c r="P137">
        <v>72.88337106239257</v>
      </c>
      <c r="Q137">
        <v>87.254592265764146</v>
      </c>
      <c r="R137">
        <v>0.30851748608573593</v>
      </c>
      <c r="S137">
        <v>1.969056530163503</v>
      </c>
      <c r="T137">
        <v>6.37401703775289</v>
      </c>
      <c r="U137">
        <v>11.18294766956587</v>
      </c>
      <c r="V137">
        <v>17.815546354375709</v>
      </c>
      <c r="W137" t="s">
        <v>149</v>
      </c>
      <c r="X137" t="s">
        <v>150</v>
      </c>
      <c r="Y137" t="s">
        <v>151</v>
      </c>
      <c r="Z137" t="s">
        <v>152</v>
      </c>
      <c r="AA137" t="s">
        <v>153</v>
      </c>
      <c r="AB137" t="s">
        <v>154</v>
      </c>
      <c r="AC137" t="s">
        <v>294</v>
      </c>
      <c r="AD137" t="s">
        <v>156</v>
      </c>
      <c r="AE137" t="s">
        <v>157</v>
      </c>
      <c r="AF137">
        <v>17.1327320054342</v>
      </c>
      <c r="AG137">
        <v>75.308033605080567</v>
      </c>
      <c r="AH137">
        <v>52.904016432491503</v>
      </c>
      <c r="AI137">
        <v>67.905936350796807</v>
      </c>
      <c r="AJ137">
        <v>83.993923877103711</v>
      </c>
      <c r="AK137">
        <v>7.9295392604873634</v>
      </c>
      <c r="AL137">
        <v>73.092823871290662</v>
      </c>
      <c r="AM137">
        <v>34.140971629045609</v>
      </c>
      <c r="AN137">
        <v>69.003592952186978</v>
      </c>
      <c r="AO137">
        <v>436.55317644738727</v>
      </c>
      <c r="AP137">
        <v>2940.440459787796</v>
      </c>
      <c r="AQ137">
        <v>4484.6874215588496</v>
      </c>
      <c r="AR137">
        <v>6294.8980372229944</v>
      </c>
      <c r="AS137">
        <v>8409.7840469458115</v>
      </c>
      <c r="AT137">
        <v>2504.036359126098</v>
      </c>
      <c r="AU137">
        <v>3711.1921590868392</v>
      </c>
      <c r="AV137">
        <v>4271.6112716130192</v>
      </c>
      <c r="AW137">
        <v>5089.6920046276718</v>
      </c>
      <c r="AX137">
        <v>6102.3777523941544</v>
      </c>
      <c r="AY137">
        <v>4.1070127021222289</v>
      </c>
      <c r="AZ137">
        <v>26.706721577592891</v>
      </c>
      <c r="BA137">
        <v>119.5882036681224</v>
      </c>
      <c r="BB137">
        <v>249.97017166508149</v>
      </c>
      <c r="BC137">
        <v>487.08148550212849</v>
      </c>
      <c r="BD137">
        <v>343.42322382603987</v>
      </c>
      <c r="BE137">
        <v>1507.476754685913</v>
      </c>
      <c r="BF137">
        <v>4058.88292053134</v>
      </c>
      <c r="BG137">
        <v>7443.6703542833911</v>
      </c>
      <c r="BH137">
        <v>1268.495396042129</v>
      </c>
      <c r="BI137">
        <v>41.316468531985343</v>
      </c>
      <c r="BJ137">
        <v>1592.403408491665</v>
      </c>
      <c r="BK137">
        <v>4742.4416030505299</v>
      </c>
      <c r="BL137">
        <v>1568.25301251983</v>
      </c>
    </row>
    <row r="138">
      <c r="A138" t="s">
        <v>365</v>
      </c>
      <c r="B138">
        <v>2016</v>
      </c>
      <c r="C138" t="s">
        <v>370</v>
      </c>
      <c r="D138">
        <v>154</v>
      </c>
      <c r="E138" t="s">
        <v>308</v>
      </c>
      <c r="F138" t="s">
        <v>310</v>
      </c>
      <c r="G138" t="s">
        <v>181</v>
      </c>
      <c r="H138">
        <v>6.6013047839223171</v>
      </c>
      <c r="I138">
        <v>18.456975205150918</v>
      </c>
      <c r="J138">
        <v>22.47206221696262</v>
      </c>
      <c r="K138">
        <v>20.54574355878772</v>
      </c>
      <c r="L138">
        <v>11.52641794635524</v>
      </c>
      <c r="M138">
        <v>19.138598065610289</v>
      </c>
      <c r="N138">
        <v>21.138710200436829</v>
      </c>
      <c r="O138">
        <v>23.232489083582671</v>
      </c>
      <c r="P138">
        <v>16.42131407982427</v>
      </c>
      <c r="Q138">
        <v>9.345458896053449</v>
      </c>
      <c r="R138">
        <v>2.9179720557743041</v>
      </c>
      <c r="S138">
        <v>4.2121754075557956</v>
      </c>
      <c r="T138">
        <v>7.3228202517825114</v>
      </c>
      <c r="U138">
        <v>15.374976559108401</v>
      </c>
      <c r="V138">
        <v>25.157594758528841</v>
      </c>
      <c r="W138" t="s">
        <v>149</v>
      </c>
      <c r="X138" t="s">
        <v>150</v>
      </c>
      <c r="Y138" t="s">
        <v>151</v>
      </c>
      <c r="Z138" t="s">
        <v>152</v>
      </c>
      <c r="AA138" t="s">
        <v>153</v>
      </c>
      <c r="AB138" t="s">
        <v>154</v>
      </c>
      <c r="AC138" t="s">
        <v>294</v>
      </c>
      <c r="AD138" t="s">
        <v>156</v>
      </c>
      <c r="AE138" t="s">
        <v>157</v>
      </c>
      <c r="AF138">
        <v>35.93804847141319</v>
      </c>
      <c r="AG138">
        <v>1.7563132042366629</v>
      </c>
      <c r="AH138">
        <v>17.668603546063451</v>
      </c>
      <c r="AI138">
        <v>3.222120675554299</v>
      </c>
      <c r="AJ138">
        <v>5.0882384886728014</v>
      </c>
      <c r="AK138">
        <v>18.222918191748501</v>
      </c>
      <c r="AL138">
        <v>5.2789243018575389</v>
      </c>
      <c r="AM138">
        <v>30.64861882900583</v>
      </c>
      <c r="AN138">
        <v>9.0469354636572437</v>
      </c>
      <c r="AO138">
        <v>338.68415436243629</v>
      </c>
      <c r="AP138">
        <v>1530.0839778971049</v>
      </c>
      <c r="AQ138">
        <v>2123.9340330467489</v>
      </c>
      <c r="AR138">
        <v>2049.5808508607738</v>
      </c>
      <c r="AS138">
        <v>1171.749912559912</v>
      </c>
      <c r="AT138">
        <v>1129.5454664147651</v>
      </c>
      <c r="AU138">
        <v>1420.2413842868771</v>
      </c>
      <c r="AV138">
        <v>1599.0381026951541</v>
      </c>
      <c r="AW138">
        <v>1146.7558341396191</v>
      </c>
      <c r="AX138">
        <v>653.59907108943219</v>
      </c>
      <c r="AY138">
        <v>38.844308144571187</v>
      </c>
      <c r="AZ138">
        <v>57.130607538339937</v>
      </c>
      <c r="BA138">
        <v>137.38948523487909</v>
      </c>
      <c r="BB138">
        <v>343.67374715401201</v>
      </c>
      <c r="BC138">
        <v>687.81492202932691</v>
      </c>
      <c r="BD138">
        <v>720.37316991560681</v>
      </c>
      <c r="BE138">
        <v>35.156957400041371</v>
      </c>
      <c r="BF138">
        <v>1355.5642463227441</v>
      </c>
      <c r="BG138">
        <v>353.2004039624095</v>
      </c>
      <c r="BH138">
        <v>76.843738200510984</v>
      </c>
      <c r="BI138">
        <v>94.949605682896291</v>
      </c>
      <c r="BJ138">
        <v>115.00687216914601</v>
      </c>
      <c r="BK138">
        <v>4257.3271373172756</v>
      </c>
      <c r="BL138">
        <v>205.61079775634059</v>
      </c>
    </row>
    <row r="139">
      <c r="A139" t="s">
        <v>365</v>
      </c>
      <c r="B139">
        <v>2016</v>
      </c>
      <c r="C139" t="s">
        <v>370</v>
      </c>
      <c r="D139">
        <v>155</v>
      </c>
      <c r="E139" t="s">
        <v>308</v>
      </c>
      <c r="F139" t="s">
        <v>311</v>
      </c>
      <c r="G139" t="s">
        <v>181</v>
      </c>
      <c r="H139">
        <v>82.434332758355183</v>
      </c>
      <c r="I139">
        <v>44.322820574977833</v>
      </c>
      <c r="J139">
        <v>29.176952925933499</v>
      </c>
      <c r="K139">
        <v>15.912731148772631</v>
      </c>
      <c r="L139">
        <v>5.2800412303532021</v>
      </c>
      <c r="M139">
        <v>36.788398633787253</v>
      </c>
      <c r="N139">
        <v>22.648679822641981</v>
      </c>
      <c r="O139">
        <v>14.01899699701065</v>
      </c>
      <c r="P139">
        <v>10.3332153780203</v>
      </c>
      <c r="Q139">
        <v>2.9891469293747219</v>
      </c>
      <c r="R139">
        <v>94.626604678034028</v>
      </c>
      <c r="S139">
        <v>90.655367208346433</v>
      </c>
      <c r="T139">
        <v>84.368983346008989</v>
      </c>
      <c r="U139">
        <v>71.099037213543596</v>
      </c>
      <c r="V139">
        <v>56.166810993882628</v>
      </c>
      <c r="W139" t="s">
        <v>149</v>
      </c>
      <c r="X139" t="s">
        <v>150</v>
      </c>
      <c r="Y139" t="s">
        <v>151</v>
      </c>
      <c r="Z139" t="s">
        <v>152</v>
      </c>
      <c r="AA139" t="s">
        <v>153</v>
      </c>
      <c r="AB139" t="s">
        <v>154</v>
      </c>
      <c r="AC139" t="s">
        <v>294</v>
      </c>
      <c r="AD139" t="s">
        <v>156</v>
      </c>
      <c r="AE139" t="s">
        <v>157</v>
      </c>
      <c r="AF139">
        <v>46.800402781374551</v>
      </c>
      <c r="AG139">
        <v>20.434401084795141</v>
      </c>
      <c r="AH139">
        <v>28.929508399046469</v>
      </c>
      <c r="AI139">
        <v>27.775787648877511</v>
      </c>
      <c r="AJ139">
        <v>10.80678593691179</v>
      </c>
      <c r="AK139">
        <v>69.691776186678936</v>
      </c>
      <c r="AL139">
        <v>20.59681743705827</v>
      </c>
      <c r="AM139">
        <v>33.944214951215152</v>
      </c>
      <c r="AN139">
        <v>21.294763861089478</v>
      </c>
      <c r="AO139">
        <v>4229.346045147513</v>
      </c>
      <c r="AP139">
        <v>3674.3635868381821</v>
      </c>
      <c r="AQ139">
        <v>2757.6429213165961</v>
      </c>
      <c r="AR139">
        <v>1587.4056324172541</v>
      </c>
      <c r="AS139">
        <v>536.75720234797211</v>
      </c>
      <c r="AT139">
        <v>2171.2232396019272</v>
      </c>
      <c r="AU139">
        <v>1521.691346282546</v>
      </c>
      <c r="AV139">
        <v>964.89490554113604</v>
      </c>
      <c r="AW139">
        <v>721.60333591846234</v>
      </c>
      <c r="AX139">
        <v>209.05379587236629</v>
      </c>
      <c r="AY139">
        <v>1259.67792718039</v>
      </c>
      <c r="AZ139">
        <v>1229.5775232754299</v>
      </c>
      <c r="BA139">
        <v>1582.916252638687</v>
      </c>
      <c r="BB139">
        <v>1589.2624254926391</v>
      </c>
      <c r="BC139">
        <v>1535.6146362639181</v>
      </c>
      <c r="BD139">
        <v>938.10754726327082</v>
      </c>
      <c r="BE139">
        <v>409.04513312347461</v>
      </c>
      <c r="BF139">
        <v>2219.519338197962</v>
      </c>
      <c r="BG139">
        <v>3044.7088752409818</v>
      </c>
      <c r="BH139">
        <v>163.20654607162899</v>
      </c>
      <c r="BI139">
        <v>363.12552131535972</v>
      </c>
      <c r="BJ139">
        <v>448.72315165449089</v>
      </c>
      <c r="BK139">
        <v>4715.1105983925572</v>
      </c>
      <c r="BL139">
        <v>483.96867680777137</v>
      </c>
    </row>
    <row r="140">
      <c r="A140" t="s">
        <v>365</v>
      </c>
      <c r="B140">
        <v>2016</v>
      </c>
      <c r="C140" t="s">
        <v>370</v>
      </c>
      <c r="D140">
        <v>156</v>
      </c>
      <c r="E140" t="s">
        <v>308</v>
      </c>
      <c r="F140" t="s">
        <v>312</v>
      </c>
      <c r="G140" t="s">
        <v>181</v>
      </c>
      <c r="H140">
        <v>1.859205723526741</v>
      </c>
      <c r="I140">
        <v>0.89578525298112943</v>
      </c>
      <c r="J140">
        <v>0.5913003961206541</v>
      </c>
      <c r="K140">
        <v>0.23446953371165169</v>
      </c>
      <c r="L140">
        <v>0.10044257954869509</v>
      </c>
      <c r="M140">
        <v>0.61930340979897736</v>
      </c>
      <c r="N140">
        <v>0.371318029461701</v>
      </c>
      <c r="O140">
        <v>0.36846281513430001</v>
      </c>
      <c r="P140">
        <v>0.12043102067305569</v>
      </c>
      <c r="Q140">
        <v>0.049933547776787802</v>
      </c>
      <c r="R140">
        <v>2.096458303841366</v>
      </c>
      <c r="S140">
        <v>2.9845708051702529</v>
      </c>
      <c r="T140">
        <v>1.767394066634449</v>
      </c>
      <c r="U140">
        <v>1.610974381197932</v>
      </c>
      <c r="V140">
        <v>0.83453354956151438</v>
      </c>
      <c r="W140" t="s">
        <v>149</v>
      </c>
      <c r="X140" t="s">
        <v>150</v>
      </c>
      <c r="Y140" t="s">
        <v>151</v>
      </c>
      <c r="Z140" t="s">
        <v>152</v>
      </c>
      <c r="AA140" t="s">
        <v>153</v>
      </c>
      <c r="AB140" t="s">
        <v>154</v>
      </c>
      <c r="AC140" t="s">
        <v>294</v>
      </c>
      <c r="AD140" t="s">
        <v>156</v>
      </c>
      <c r="AE140" t="s">
        <v>157</v>
      </c>
      <c r="AF140">
        <v>0.12881674177796679</v>
      </c>
      <c r="AG140">
        <v>2.4066126748883478</v>
      </c>
      <c r="AH140">
        <v>0.2215944864706397</v>
      </c>
      <c r="AI140">
        <v>0.86895373432778844</v>
      </c>
      <c r="AJ140">
        <v>0.1110516973116544</v>
      </c>
      <c r="AK140">
        <v>2.131334127941142</v>
      </c>
      <c r="AL140">
        <v>0.88358082835880558</v>
      </c>
      <c r="AM140">
        <v>0.39783059441036261</v>
      </c>
      <c r="AN140">
        <v>0.38860193995317538</v>
      </c>
      <c r="AO140">
        <v>95.38773604152766</v>
      </c>
      <c r="AP140">
        <v>74.260633066268639</v>
      </c>
      <c r="AQ140">
        <v>55.886416784958037</v>
      </c>
      <c r="AR140">
        <v>23.389967125337339</v>
      </c>
      <c r="AS140">
        <v>10.21076837151227</v>
      </c>
      <c r="AT140">
        <v>36.550815084549598</v>
      </c>
      <c r="AU140">
        <v>24.94765419332272</v>
      </c>
      <c r="AV140">
        <v>25.360437218172081</v>
      </c>
      <c r="AW140">
        <v>8.4101049950622215</v>
      </c>
      <c r="AX140">
        <v>3.4922330520217222</v>
      </c>
      <c r="AY140">
        <v>27.908242714493579</v>
      </c>
      <c r="AZ140">
        <v>40.480352037265042</v>
      </c>
      <c r="BA140">
        <v>33.159541361537478</v>
      </c>
      <c r="BB140">
        <v>36.009785122398618</v>
      </c>
      <c r="BC140">
        <v>22.81635561078085</v>
      </c>
      <c r="BD140">
        <v>2.5821136249679371</v>
      </c>
      <c r="BE140">
        <v>48.174311441348237</v>
      </c>
      <c r="BF140">
        <v>17.001092489212251</v>
      </c>
      <c r="BG140">
        <v>95.252425620719762</v>
      </c>
      <c r="BH140">
        <v>1.6771280618894591</v>
      </c>
      <c r="BI140">
        <v>11.105210092977631</v>
      </c>
      <c r="BJ140">
        <v>19.24972997669472</v>
      </c>
      <c r="BK140">
        <v>55.261706737511687</v>
      </c>
      <c r="BL140">
        <v>8.8318033442822728</v>
      </c>
    </row>
    <row r="141">
      <c r="A141" t="s">
        <v>365</v>
      </c>
      <c r="B141">
        <v>2016</v>
      </c>
      <c r="C141" t="s">
        <v>370</v>
      </c>
      <c r="D141">
        <v>157</v>
      </c>
      <c r="E141" t="s">
        <v>308</v>
      </c>
      <c r="F141" t="s">
        <v>313</v>
      </c>
      <c r="G141" t="s">
        <v>181</v>
      </c>
      <c r="H141">
        <v>0.59628339306338018</v>
      </c>
      <c r="I141">
        <v>0.85470786442185875</v>
      </c>
      <c r="J141">
        <v>0.30991756952616711</v>
      </c>
      <c r="K141">
        <v>0.2047093705956507</v>
      </c>
      <c r="L141">
        <v>0.36666940030842521</v>
      </c>
      <c r="M141">
        <v>1.02623960352428</v>
      </c>
      <c r="N141">
        <v>0.60433264109403861</v>
      </c>
      <c r="O141">
        <v>0.31763866407437102</v>
      </c>
      <c r="P141">
        <v>0.2416684590898128</v>
      </c>
      <c r="Q141">
        <v>0.36086836103086473</v>
      </c>
      <c r="R141">
        <v>0.0504474762645159</v>
      </c>
      <c r="S141">
        <v>0.17883004876405481</v>
      </c>
      <c r="T141">
        <v>0.1667852978211028</v>
      </c>
      <c r="U141">
        <v>0.73206417658420442</v>
      </c>
      <c r="V141">
        <v>0.025514343651326099</v>
      </c>
      <c r="W141" t="s">
        <v>149</v>
      </c>
      <c r="X141" t="s">
        <v>150</v>
      </c>
      <c r="Y141" t="s">
        <v>151</v>
      </c>
      <c r="Z141" t="s">
        <v>152</v>
      </c>
      <c r="AA141" t="s">
        <v>153</v>
      </c>
      <c r="AB141" t="s">
        <v>154</v>
      </c>
      <c r="AC141" t="s">
        <v>294</v>
      </c>
      <c r="AD141" t="s">
        <v>156</v>
      </c>
      <c r="AE141" t="s">
        <v>157</v>
      </c>
      <c r="AF141">
        <v>0</v>
      </c>
      <c r="AG141">
        <v>0.094639430999236995</v>
      </c>
      <c r="AH141">
        <v>0.2762771359278936</v>
      </c>
      <c r="AI141">
        <v>0.2272015904439067</v>
      </c>
      <c r="AJ141">
        <v>0</v>
      </c>
      <c r="AK141">
        <v>2.024432233144029</v>
      </c>
      <c r="AL141">
        <v>0.1478535614345371</v>
      </c>
      <c r="AM141">
        <v>0.86836399632333605</v>
      </c>
      <c r="AN141">
        <v>0.26610578311295041</v>
      </c>
      <c r="AO141">
        <v>30.592699981357448</v>
      </c>
      <c r="AP141">
        <v>70.855315922490206</v>
      </c>
      <c r="AQ141">
        <v>29.29168079905433</v>
      </c>
      <c r="AR141">
        <v>20.421183821558589</v>
      </c>
      <c r="AS141">
        <v>37.274792546078928</v>
      </c>
      <c r="AT141">
        <v>60.567878986865239</v>
      </c>
      <c r="AU141">
        <v>40.603150268808982</v>
      </c>
      <c r="AV141">
        <v>21.862329297424559</v>
      </c>
      <c r="AW141">
        <v>16.876524865282921</v>
      </c>
      <c r="AX141">
        <v>25.238271140964851</v>
      </c>
      <c r="AY141">
        <v>0.67156137059537546</v>
      </c>
      <c r="AZ141">
        <v>2.425508993209248</v>
      </c>
      <c r="BA141">
        <v>3.129196870127938</v>
      </c>
      <c r="BB141">
        <v>16.36368275142917</v>
      </c>
      <c r="BC141">
        <v>0.69756852583122497</v>
      </c>
      <c r="BD141">
        <v>0</v>
      </c>
      <c r="BE141">
        <v>1.8944425379130641</v>
      </c>
      <c r="BF141">
        <v>21.196435052941251</v>
      </c>
      <c r="BG141">
        <v>24.905241487234129</v>
      </c>
      <c r="BH141">
        <v>0</v>
      </c>
      <c r="BI141">
        <v>10.54820310590042</v>
      </c>
      <c r="BJ141">
        <v>3.2211440565024549</v>
      </c>
      <c r="BK141">
        <v>120.62238847506779</v>
      </c>
      <c r="BL141">
        <v>6.0478183549804072</v>
      </c>
    </row>
    <row r="142">
      <c r="A142" t="s">
        <v>365</v>
      </c>
      <c r="B142">
        <v>2016</v>
      </c>
      <c r="C142" t="s">
        <v>370</v>
      </c>
      <c r="D142">
        <v>222</v>
      </c>
      <c r="E142" t="s">
        <v>36</v>
      </c>
      <c r="F142" t="s">
        <v>15</v>
      </c>
      <c r="G142" t="s">
        <v>393</v>
      </c>
      <c r="H142">
        <v>7.0880334177959012</v>
      </c>
      <c r="I142">
        <v>12.3049330995829</v>
      </c>
      <c r="J142">
        <v>20.909378786597859</v>
      </c>
      <c r="K142">
        <v>27.059491745473611</v>
      </c>
      <c r="L142">
        <v>40.731959380494217</v>
      </c>
      <c r="M142">
        <v>13.54952129039318</v>
      </c>
      <c r="N142">
        <v>20.421729210438151</v>
      </c>
      <c r="O142">
        <v>23.046714713112241</v>
      </c>
      <c r="P142">
        <v>34.741409940526133</v>
      </c>
      <c r="Q142">
        <v>42.450796518492702</v>
      </c>
      <c r="R142">
        <v>3.4124229350870872</v>
      </c>
      <c r="S142">
        <v>6.6188533061011583</v>
      </c>
      <c r="T142">
        <v>8.7891057961116594</v>
      </c>
      <c r="U142">
        <v>11.060885707385481</v>
      </c>
      <c r="V142">
        <v>20.687553665418381</v>
      </c>
      <c r="W142" t="s">
        <v>149</v>
      </c>
      <c r="X142" t="s">
        <v>150</v>
      </c>
      <c r="Y142" t="s">
        <v>151</v>
      </c>
      <c r="Z142" t="s">
        <v>152</v>
      </c>
      <c r="AA142" t="s">
        <v>153</v>
      </c>
      <c r="AB142" t="s">
        <v>154</v>
      </c>
      <c r="AC142" t="s">
        <v>294</v>
      </c>
      <c r="AD142" t="s">
        <v>156</v>
      </c>
      <c r="AE142" t="s">
        <v>157</v>
      </c>
      <c r="AF142">
        <v>34.11931318104719</v>
      </c>
      <c r="AG142">
        <v>23.8349966175494</v>
      </c>
      <c r="AH142">
        <v>13.119344911329041</v>
      </c>
      <c r="AI142">
        <v>22.56025365705074</v>
      </c>
      <c r="AJ142">
        <v>13.383502958486741</v>
      </c>
      <c r="AK142">
        <v>38.710584357381819</v>
      </c>
      <c r="AL142">
        <v>22.900899659441091</v>
      </c>
      <c r="AM142">
        <v>23.78763733201534</v>
      </c>
      <c r="AN142">
        <v>23.006126465350249</v>
      </c>
      <c r="AO142">
        <v>723.32987536731559</v>
      </c>
      <c r="AP142">
        <v>1256.2181684790889</v>
      </c>
      <c r="AQ142">
        <v>2132.502347894163</v>
      </c>
      <c r="AR142">
        <v>2762.65954419421</v>
      </c>
      <c r="AS142">
        <v>4154.2507551751914</v>
      </c>
      <c r="AT142">
        <v>950.09806420563632</v>
      </c>
      <c r="AU142">
        <v>1434.945476084439</v>
      </c>
      <c r="AV142">
        <v>1615.78864605893</v>
      </c>
      <c r="AW142">
        <v>2436.3844191176881</v>
      </c>
      <c r="AX142">
        <v>2979.8607597994678</v>
      </c>
      <c r="AY142">
        <v>108.79443442979679</v>
      </c>
      <c r="AZ142">
        <v>211.23744072548561</v>
      </c>
      <c r="BA142">
        <v>279.93798202650959</v>
      </c>
      <c r="BB142">
        <v>352.56307872885333</v>
      </c>
      <c r="BC142">
        <v>659.350389933158</v>
      </c>
      <c r="BD142">
        <v>722.50904323331361</v>
      </c>
      <c r="BE142">
        <v>681.84070055044151</v>
      </c>
      <c r="BF142">
        <v>1167.323211201239</v>
      </c>
      <c r="BG142">
        <v>2977.057164760256</v>
      </c>
      <c r="BH142">
        <v>326.74039588754601</v>
      </c>
      <c r="BI142">
        <v>241.14462095737539</v>
      </c>
      <c r="BJ142">
        <v>929.26639310126893</v>
      </c>
      <c r="BK142">
        <v>3402.2955432953199</v>
      </c>
      <c r="BL142">
        <v>580.78361812320225</v>
      </c>
    </row>
    <row r="143">
      <c r="A143" t="s">
        <v>365</v>
      </c>
      <c r="B143">
        <v>2016</v>
      </c>
      <c r="C143" t="s">
        <v>370</v>
      </c>
      <c r="D143">
        <v>223</v>
      </c>
      <c r="E143" t="s">
        <v>36</v>
      </c>
      <c r="F143" t="s">
        <v>16</v>
      </c>
      <c r="G143" t="s">
        <v>394</v>
      </c>
      <c r="H143">
        <v>42.923823084847918</v>
      </c>
      <c r="I143">
        <v>34.371579364359313</v>
      </c>
      <c r="J143">
        <v>28.174306677118139</v>
      </c>
      <c r="K143">
        <v>19.01520363689783</v>
      </c>
      <c r="L143">
        <v>7.6092055179928231</v>
      </c>
      <c r="M143">
        <v>34.164534881224128</v>
      </c>
      <c r="N143">
        <v>26.37846810313766</v>
      </c>
      <c r="O143">
        <v>22.153797914649889</v>
      </c>
      <c r="P143">
        <v>12.93980164366077</v>
      </c>
      <c r="Q143">
        <v>5.8493403276150779</v>
      </c>
      <c r="R143">
        <v>42.232053564953453</v>
      </c>
      <c r="S143">
        <v>46.252717091520779</v>
      </c>
      <c r="T143">
        <v>42.601294260109427</v>
      </c>
      <c r="U143">
        <v>37.931072986483123</v>
      </c>
      <c r="V143">
        <v>30.47760669879224</v>
      </c>
      <c r="W143" t="s">
        <v>149</v>
      </c>
      <c r="X143" t="s">
        <v>150</v>
      </c>
      <c r="Y143" t="s">
        <v>151</v>
      </c>
      <c r="Z143" t="s">
        <v>152</v>
      </c>
      <c r="AA143" t="s">
        <v>153</v>
      </c>
      <c r="AB143" t="s">
        <v>154</v>
      </c>
      <c r="AC143" t="s">
        <v>294</v>
      </c>
      <c r="AD143" t="s">
        <v>156</v>
      </c>
      <c r="AE143" t="s">
        <v>157</v>
      </c>
      <c r="AF143">
        <v>29.347131454167009</v>
      </c>
      <c r="AG143">
        <v>45.244449078806412</v>
      </c>
      <c r="AH143">
        <v>23.539700428480291</v>
      </c>
      <c r="AI143">
        <v>19.712135301591179</v>
      </c>
      <c r="AJ143">
        <v>27.50505382072437</v>
      </c>
      <c r="AK143">
        <v>13.685625863349779</v>
      </c>
      <c r="AL143">
        <v>38.145680496320047</v>
      </c>
      <c r="AM143">
        <v>28.512586566981689</v>
      </c>
      <c r="AN143">
        <v>19.253975354239849</v>
      </c>
      <c r="AO143">
        <v>4380.3523166664872</v>
      </c>
      <c r="AP143">
        <v>3509.0156222216842</v>
      </c>
      <c r="AQ143">
        <v>2873.43664067891</v>
      </c>
      <c r="AR143">
        <v>1941.3717857823269</v>
      </c>
      <c r="AS143">
        <v>776.06253787394814</v>
      </c>
      <c r="AT143">
        <v>2395.631385010729</v>
      </c>
      <c r="AU143">
        <v>1853.499430953573</v>
      </c>
      <c r="AV143">
        <v>1553.1868894619299</v>
      </c>
      <c r="AW143">
        <v>907.45686962787408</v>
      </c>
      <c r="AX143">
        <v>410.59817818446982</v>
      </c>
      <c r="AY143">
        <v>1346.4369657012439</v>
      </c>
      <c r="AZ143">
        <v>1476.1326672713319</v>
      </c>
      <c r="BA143">
        <v>1356.8752753173769</v>
      </c>
      <c r="BB143">
        <v>1209.0438528511299</v>
      </c>
      <c r="BC143">
        <v>971.37738884370322</v>
      </c>
      <c r="BD143">
        <v>621.45353735815468</v>
      </c>
      <c r="BE143">
        <v>1294.2945766225971</v>
      </c>
      <c r="BF143">
        <v>2094.4977726105931</v>
      </c>
      <c r="BG143">
        <v>2601.2186974673082</v>
      </c>
      <c r="BH143">
        <v>671.49924815407905</v>
      </c>
      <c r="BI143">
        <v>85.253558326938801</v>
      </c>
      <c r="BJ143">
        <v>1547.8649072459129</v>
      </c>
      <c r="BK143">
        <v>4078.0950562964158</v>
      </c>
      <c r="BL143">
        <v>486.06154914136869</v>
      </c>
    </row>
    <row r="144">
      <c r="A144" t="s">
        <v>365</v>
      </c>
      <c r="B144">
        <v>2016</v>
      </c>
      <c r="C144" t="s">
        <v>370</v>
      </c>
      <c r="D144">
        <v>224</v>
      </c>
      <c r="E144" t="s">
        <v>36</v>
      </c>
      <c r="F144" t="s">
        <v>20</v>
      </c>
      <c r="G144" t="s">
        <v>395</v>
      </c>
      <c r="H144">
        <v>49.988143497356297</v>
      </c>
      <c r="I144">
        <v>53.323487536058281</v>
      </c>
      <c r="J144">
        <v>50.916314536283899</v>
      </c>
      <c r="K144">
        <v>53.925304617628612</v>
      </c>
      <c r="L144">
        <v>51.658835101512892</v>
      </c>
      <c r="M144">
        <v>52.285943828382628</v>
      </c>
      <c r="N144">
        <v>53.1998026864241</v>
      </c>
      <c r="O144">
        <v>54.799487372237827</v>
      </c>
      <c r="P144">
        <v>52.31878841581301</v>
      </c>
      <c r="Q144">
        <v>51.699863153891791</v>
      </c>
      <c r="R144">
        <v>54.355523499959567</v>
      </c>
      <c r="S144">
        <v>47.128429602377622</v>
      </c>
      <c r="T144">
        <v>48.60959994377879</v>
      </c>
      <c r="U144">
        <v>51.008041306131382</v>
      </c>
      <c r="V144">
        <v>48.834839635789393</v>
      </c>
      <c r="W144" t="s">
        <v>149</v>
      </c>
      <c r="X144" t="s">
        <v>150</v>
      </c>
      <c r="Y144" t="s">
        <v>151</v>
      </c>
      <c r="Z144" t="s">
        <v>152</v>
      </c>
      <c r="AA144" t="s">
        <v>153</v>
      </c>
      <c r="AB144" t="s">
        <v>154</v>
      </c>
      <c r="AC144" t="s">
        <v>294</v>
      </c>
      <c r="AD144" t="s">
        <v>156</v>
      </c>
      <c r="AE144" t="s">
        <v>157</v>
      </c>
      <c r="AF144">
        <v>36.53355536478572</v>
      </c>
      <c r="AG144">
        <v>30.92055430364417</v>
      </c>
      <c r="AH144">
        <v>63.340954660190597</v>
      </c>
      <c r="AI144">
        <v>57.72761104135855</v>
      </c>
      <c r="AJ144">
        <v>59.111443220789162</v>
      </c>
      <c r="AK144">
        <v>47.603789779268418</v>
      </c>
      <c r="AL144">
        <v>38.953419844238937</v>
      </c>
      <c r="AM144">
        <v>47.699776101003117</v>
      </c>
      <c r="AN144">
        <v>57.739898180409469</v>
      </c>
      <c r="AO144">
        <v>5101.2622930084754</v>
      </c>
      <c r="AP144">
        <v>5443.8275533359256</v>
      </c>
      <c r="AQ144">
        <v>5192.8448665504284</v>
      </c>
      <c r="AR144">
        <v>5505.5452954097718</v>
      </c>
      <c r="AS144">
        <v>5268.6823319061923</v>
      </c>
      <c r="AT144">
        <v>3666.3121118332469</v>
      </c>
      <c r="AU144">
        <v>3738.1171499644629</v>
      </c>
      <c r="AV144">
        <v>3841.9527732312749</v>
      </c>
      <c r="AW144">
        <v>3669.0704591902181</v>
      </c>
      <c r="AX144">
        <v>3629.1048963515341</v>
      </c>
      <c r="AY144">
        <v>1732.9558937461279</v>
      </c>
      <c r="AZ144">
        <v>1504.0806004026149</v>
      </c>
      <c r="BA144">
        <v>1548.243203693994</v>
      </c>
      <c r="BB144">
        <v>1625.8690812445859</v>
      </c>
      <c r="BC144">
        <v>1556.456170552719</v>
      </c>
      <c r="BD144">
        <v>773.63292726493512</v>
      </c>
      <c r="BE144">
        <v>884.53515417248457</v>
      </c>
      <c r="BF144">
        <v>5635.9038575650502</v>
      </c>
      <c r="BG144">
        <v>7617.7511417944088</v>
      </c>
      <c r="BH144">
        <v>1443.127140880363</v>
      </c>
      <c r="BI144">
        <v>296.54416312801612</v>
      </c>
      <c r="BJ144">
        <v>1580.64113182961</v>
      </c>
      <c r="BK144">
        <v>6822.3982642532637</v>
      </c>
      <c r="BL144">
        <v>1457.6285593226651</v>
      </c>
    </row>
    <row r="145">
      <c r="A145" t="s">
        <v>365</v>
      </c>
      <c r="B145">
        <v>2016</v>
      </c>
      <c r="C145" t="s">
        <v>370</v>
      </c>
      <c r="D145">
        <v>225</v>
      </c>
      <c r="E145" t="s">
        <v>314</v>
      </c>
      <c r="F145" t="s">
        <v>315</v>
      </c>
      <c r="G145" t="s">
        <v>181</v>
      </c>
      <c r="H145">
        <v>50.011856502643717</v>
      </c>
      <c r="I145">
        <v>46.676512463942217</v>
      </c>
      <c r="J145">
        <v>49.083685463715987</v>
      </c>
      <c r="K145">
        <v>46.074695382371431</v>
      </c>
      <c r="L145">
        <v>48.341164898487051</v>
      </c>
      <c r="M145">
        <v>47.714056171617308</v>
      </c>
      <c r="N145">
        <v>46.800197313575779</v>
      </c>
      <c r="O145">
        <v>45.200512627762137</v>
      </c>
      <c r="P145">
        <v>47.681211584186897</v>
      </c>
      <c r="Q145">
        <v>48.300136846107797</v>
      </c>
      <c r="R145">
        <v>45.644476500040547</v>
      </c>
      <c r="S145">
        <v>52.871570397621937</v>
      </c>
      <c r="T145">
        <v>51.390400056221083</v>
      </c>
      <c r="U145">
        <v>48.99195869386854</v>
      </c>
      <c r="V145">
        <v>51.16516036421055</v>
      </c>
      <c r="W145" t="s">
        <v>149</v>
      </c>
      <c r="X145" t="s">
        <v>150</v>
      </c>
      <c r="Y145" t="s">
        <v>151</v>
      </c>
      <c r="Z145" t="s">
        <v>152</v>
      </c>
      <c r="AA145" t="s">
        <v>153</v>
      </c>
      <c r="AB145" t="s">
        <v>154</v>
      </c>
      <c r="AC145" t="s">
        <v>294</v>
      </c>
      <c r="AD145" t="s">
        <v>156</v>
      </c>
      <c r="AE145" t="s">
        <v>157</v>
      </c>
      <c r="AF145">
        <v>63.466444635214117</v>
      </c>
      <c r="AG145">
        <v>69.079445696355805</v>
      </c>
      <c r="AH145">
        <v>36.659045339809403</v>
      </c>
      <c r="AI145">
        <v>42.272388958641791</v>
      </c>
      <c r="AJ145">
        <v>40.888556779211157</v>
      </c>
      <c r="AK145">
        <v>52.396210220731597</v>
      </c>
      <c r="AL145">
        <v>61.046580155761163</v>
      </c>
      <c r="AM145">
        <v>52.300223898996968</v>
      </c>
      <c r="AN145">
        <v>42.260101819590083</v>
      </c>
      <c r="AO145"/>
      <c r="AP145"/>
      <c r="AQ145"/>
      <c r="AR145"/>
      <c r="AS145"/>
      <c r="AT145"/>
      <c r="AU145"/>
      <c r="AV145"/>
      <c r="AW145"/>
      <c r="AX145"/>
      <c r="AY145"/>
      <c r="AZ145"/>
      <c r="BA145"/>
      <c r="BB145"/>
      <c r="BC145"/>
      <c r="BD145"/>
      <c r="BE145"/>
      <c r="BF145"/>
      <c r="BG145"/>
      <c r="BH145"/>
      <c r="BI145"/>
      <c r="BJ145"/>
      <c r="BK145"/>
      <c r="BL145"/>
    </row>
    <row r="146">
      <c r="A146" t="s">
        <v>365</v>
      </c>
      <c r="B146">
        <v>2016</v>
      </c>
      <c r="C146" t="s">
        <v>370</v>
      </c>
      <c r="D146">
        <v>226</v>
      </c>
      <c r="E146" t="s">
        <v>314</v>
      </c>
      <c r="F146" t="s">
        <v>316</v>
      </c>
      <c r="G146" t="s">
        <v>181</v>
      </c>
      <c r="H146">
        <v>49.988143497356297</v>
      </c>
      <c r="I146">
        <v>53.323487536058281</v>
      </c>
      <c r="J146">
        <v>50.916314536283899</v>
      </c>
      <c r="K146">
        <v>53.925304617628612</v>
      </c>
      <c r="L146">
        <v>51.658835101512892</v>
      </c>
      <c r="M146">
        <v>52.285943828382628</v>
      </c>
      <c r="N146">
        <v>53.1998026864241</v>
      </c>
      <c r="O146">
        <v>54.799487372237827</v>
      </c>
      <c r="P146">
        <v>52.31878841581301</v>
      </c>
      <c r="Q146">
        <v>51.699863153891791</v>
      </c>
      <c r="R146">
        <v>54.355523499959567</v>
      </c>
      <c r="S146">
        <v>47.128429602377622</v>
      </c>
      <c r="T146">
        <v>48.60959994377879</v>
      </c>
      <c r="U146">
        <v>51.008041306131382</v>
      </c>
      <c r="V146">
        <v>48.834839635789393</v>
      </c>
      <c r="W146" t="s">
        <v>149</v>
      </c>
      <c r="X146" t="s">
        <v>150</v>
      </c>
      <c r="Y146" t="s">
        <v>151</v>
      </c>
      <c r="Z146" t="s">
        <v>152</v>
      </c>
      <c r="AA146" t="s">
        <v>153</v>
      </c>
      <c r="AB146" t="s">
        <v>154</v>
      </c>
      <c r="AC146" t="s">
        <v>294</v>
      </c>
      <c r="AD146" t="s">
        <v>156</v>
      </c>
      <c r="AE146" t="s">
        <v>157</v>
      </c>
      <c r="AF146">
        <v>36.53355536478572</v>
      </c>
      <c r="AG146">
        <v>30.92055430364417</v>
      </c>
      <c r="AH146">
        <v>63.340954660190597</v>
      </c>
      <c r="AI146">
        <v>57.72761104135855</v>
      </c>
      <c r="AJ146">
        <v>59.111443220789162</v>
      </c>
      <c r="AK146">
        <v>47.603789779268418</v>
      </c>
      <c r="AL146">
        <v>38.953419844238937</v>
      </c>
      <c r="AM146">
        <v>47.699776101003117</v>
      </c>
      <c r="AN146">
        <v>57.739898180409469</v>
      </c>
      <c r="AO146"/>
      <c r="AP146"/>
      <c r="AQ146"/>
      <c r="AR146"/>
      <c r="AS146"/>
      <c r="AT146"/>
      <c r="AU146"/>
      <c r="AV146"/>
      <c r="AW146"/>
      <c r="AX146"/>
      <c r="AY146"/>
      <c r="AZ146"/>
      <c r="BA146"/>
      <c r="BB146"/>
      <c r="BC146"/>
      <c r="BD146"/>
      <c r="BE146"/>
      <c r="BF146"/>
      <c r="BG146"/>
      <c r="BH146"/>
      <c r="BI146"/>
      <c r="BJ146"/>
      <c r="BK146"/>
      <c r="BL14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DHS03</vt:lpstr>
      <vt:lpstr>DHS08</vt:lpstr>
      <vt:lpstr>EDS16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2021-05-25T17:56:39Z</dcterms:modified>
</cp:coreProperties>
</file>